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R8WAY CFO\ปีงบ 64\งบการเงิน รพสตปีงบ2564\รพ.สต. ปีงบประมาณ 2564\เดือนธันวาคม2563\"/>
    </mc:Choice>
  </mc:AlternateContent>
  <bookViews>
    <workbookView xWindow="4335" yWindow="255" windowWidth="11025" windowHeight="5310" tabRatio="877" firstSheet="4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นคร!$A$2:$A$178</definedName>
    <definedName name="_xlnm._FilterDatabase" localSheetId="13" hidden="1">นครพนม!$A$1:$AO$154</definedName>
    <definedName name="_xlnm._FilterDatabase" localSheetId="1" hidden="1">บึงกาฬ!$A$1:$AO$71</definedName>
    <definedName name="_xlnm._FilterDatabase" localSheetId="7" hidden="1">'เลย '!$A$1:$AL$130</definedName>
    <definedName name="_xlnm._FilterDatabase" localSheetId="3" hidden="1">หนองบัวลำภู!$A$1:$AE$86</definedName>
    <definedName name="_xlnm._FilterDatabase" localSheetId="4" hidden="1">อด!#REF!</definedName>
    <definedName name="_xlnm._FilterDatabase" localSheetId="5" hidden="1">อุดรธานี!$A$1:$AO$222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Area" localSheetId="17">'3. สรุปรวมราย CUP '!$A$1:$M$1070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J68" i="61" l="1"/>
  <c r="L68" i="61"/>
  <c r="M68" i="61"/>
  <c r="P948" i="61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N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M4" i="30"/>
  <c r="AK5" i="30"/>
  <c r="AK6" i="30"/>
  <c r="AK7" i="30"/>
  <c r="AK8" i="30"/>
  <c r="AK9" i="30"/>
  <c r="AK10" i="30"/>
  <c r="AK11" i="30"/>
  <c r="AK12" i="30"/>
  <c r="AK13" i="30"/>
  <c r="AK14" i="30"/>
  <c r="AK15" i="30"/>
  <c r="AK16" i="30"/>
  <c r="AK17" i="30"/>
  <c r="AK18" i="30"/>
  <c r="AK19" i="30"/>
  <c r="AK20" i="30"/>
  <c r="AK21" i="30"/>
  <c r="AK22" i="30"/>
  <c r="AK23" i="30"/>
  <c r="AK24" i="30"/>
  <c r="AK25" i="30"/>
  <c r="AK26" i="30"/>
  <c r="AK27" i="30"/>
  <c r="AK28" i="30"/>
  <c r="AK29" i="30"/>
  <c r="AK30" i="30"/>
  <c r="AK31" i="30"/>
  <c r="AK32" i="30"/>
  <c r="AK33" i="30"/>
  <c r="AK34" i="30"/>
  <c r="AK35" i="30"/>
  <c r="AK36" i="30"/>
  <c r="AK37" i="30"/>
  <c r="AK38" i="30"/>
  <c r="AK39" i="30"/>
  <c r="AK40" i="30"/>
  <c r="AK41" i="30"/>
  <c r="AK42" i="30"/>
  <c r="AK43" i="30"/>
  <c r="AK44" i="30"/>
  <c r="AK45" i="30"/>
  <c r="AK46" i="30"/>
  <c r="AK47" i="30"/>
  <c r="AK48" i="30"/>
  <c r="AK49" i="30"/>
  <c r="AK50" i="30"/>
  <c r="AK51" i="30"/>
  <c r="AK52" i="30"/>
  <c r="AK53" i="30"/>
  <c r="AK54" i="30"/>
  <c r="AK55" i="30"/>
  <c r="AK56" i="30"/>
  <c r="AK57" i="30"/>
  <c r="AK58" i="30"/>
  <c r="AK59" i="30"/>
  <c r="AK60" i="30"/>
  <c r="AK61" i="30"/>
  <c r="AK62" i="30"/>
  <c r="AK63" i="30"/>
  <c r="AK64" i="30"/>
  <c r="AK65" i="30"/>
  <c r="AK66" i="30"/>
  <c r="AK67" i="30"/>
  <c r="AK68" i="30"/>
  <c r="AK69" i="30"/>
  <c r="AK70" i="30"/>
  <c r="AK71" i="30"/>
  <c r="AK72" i="30"/>
  <c r="AK73" i="30"/>
  <c r="AK74" i="30"/>
  <c r="AK75" i="30"/>
  <c r="AK76" i="30"/>
  <c r="AK77" i="30"/>
  <c r="AK78" i="30"/>
  <c r="AK79" i="30"/>
  <c r="AK80" i="30"/>
  <c r="AK81" i="30"/>
  <c r="AK82" i="30"/>
  <c r="AK83" i="30"/>
  <c r="AK84" i="30"/>
  <c r="AK85" i="30"/>
  <c r="AK86" i="30"/>
  <c r="AK87" i="30"/>
  <c r="AK88" i="30"/>
  <c r="AK89" i="30"/>
  <c r="AK90" i="30"/>
  <c r="AK91" i="30"/>
  <c r="AK92" i="30"/>
  <c r="AK93" i="30"/>
  <c r="AK94" i="30"/>
  <c r="AK95" i="30"/>
  <c r="AK96" i="30"/>
  <c r="AK97" i="30"/>
  <c r="AK98" i="30"/>
  <c r="AK99" i="30"/>
  <c r="AK100" i="30"/>
  <c r="AK101" i="30"/>
  <c r="AK102" i="30"/>
  <c r="AK103" i="30"/>
  <c r="AK104" i="30"/>
  <c r="AK105" i="30"/>
  <c r="AK106" i="30"/>
  <c r="AK107" i="30"/>
  <c r="AK108" i="30"/>
  <c r="AK109" i="30"/>
  <c r="AK110" i="30"/>
  <c r="AK111" i="30"/>
  <c r="AK112" i="30"/>
  <c r="AK113" i="30"/>
  <c r="AK114" i="30"/>
  <c r="AK115" i="30"/>
  <c r="AK116" i="30"/>
  <c r="AK117" i="30"/>
  <c r="AK118" i="30"/>
  <c r="AK119" i="30"/>
  <c r="AK120" i="30"/>
  <c r="AK121" i="30"/>
  <c r="AK122" i="30"/>
  <c r="AK123" i="30"/>
  <c r="AK124" i="30"/>
  <c r="AK125" i="30"/>
  <c r="AK126" i="30"/>
  <c r="AK127" i="30"/>
  <c r="AK128" i="30"/>
  <c r="AK129" i="30"/>
  <c r="AK130" i="30"/>
  <c r="AK131" i="30"/>
  <c r="AK132" i="30"/>
  <c r="AK133" i="30"/>
  <c r="AK134" i="30"/>
  <c r="AK135" i="30"/>
  <c r="AK136" i="30"/>
  <c r="AK137" i="30"/>
  <c r="AK138" i="30"/>
  <c r="AK139" i="30"/>
  <c r="AK140" i="30"/>
  <c r="AK141" i="30"/>
  <c r="AK142" i="30"/>
  <c r="AK143" i="30"/>
  <c r="AK144" i="30"/>
  <c r="AK145" i="30"/>
  <c r="AK146" i="30"/>
  <c r="AK147" i="30"/>
  <c r="AK148" i="30"/>
  <c r="AK149" i="30"/>
  <c r="AK150" i="30"/>
  <c r="AK151" i="30"/>
  <c r="AK152" i="30"/>
  <c r="AK153" i="30"/>
  <c r="AK154" i="30"/>
  <c r="AK4" i="30"/>
  <c r="AJ5" i="30"/>
  <c r="AJ6" i="30"/>
  <c r="AJ7" i="30"/>
  <c r="AJ8" i="30"/>
  <c r="AJ9" i="30"/>
  <c r="AJ10" i="30"/>
  <c r="AJ11" i="30"/>
  <c r="AJ12" i="30"/>
  <c r="AJ13" i="30"/>
  <c r="AJ14" i="30"/>
  <c r="AJ15" i="30"/>
  <c r="AJ16" i="30"/>
  <c r="AJ17" i="30"/>
  <c r="AJ18" i="30"/>
  <c r="AJ19" i="30"/>
  <c r="AJ20" i="30"/>
  <c r="AJ21" i="30"/>
  <c r="AJ22" i="30"/>
  <c r="AJ23" i="30"/>
  <c r="AJ24" i="30"/>
  <c r="AJ25" i="30"/>
  <c r="AJ26" i="30"/>
  <c r="AJ27" i="30"/>
  <c r="AJ28" i="30"/>
  <c r="AJ29" i="30"/>
  <c r="AJ30" i="30"/>
  <c r="AJ31" i="30"/>
  <c r="AJ32" i="30"/>
  <c r="AJ33" i="30"/>
  <c r="AJ34" i="30"/>
  <c r="AJ35" i="30"/>
  <c r="AJ36" i="30"/>
  <c r="AJ37" i="30"/>
  <c r="AJ38" i="30"/>
  <c r="AJ39" i="30"/>
  <c r="AJ40" i="30"/>
  <c r="AJ41" i="30"/>
  <c r="AJ42" i="30"/>
  <c r="AJ43" i="30"/>
  <c r="AJ44" i="30"/>
  <c r="AJ45" i="30"/>
  <c r="AJ46" i="30"/>
  <c r="AJ47" i="30"/>
  <c r="AJ48" i="30"/>
  <c r="AJ49" i="30"/>
  <c r="AJ50" i="30"/>
  <c r="AJ51" i="30"/>
  <c r="AJ52" i="30"/>
  <c r="AJ53" i="30"/>
  <c r="AJ54" i="30"/>
  <c r="AJ55" i="30"/>
  <c r="AJ56" i="30"/>
  <c r="AJ57" i="30"/>
  <c r="AJ58" i="30"/>
  <c r="AJ59" i="30"/>
  <c r="AJ60" i="30"/>
  <c r="AJ61" i="30"/>
  <c r="AJ62" i="30"/>
  <c r="AJ63" i="30"/>
  <c r="AJ64" i="30"/>
  <c r="AJ65" i="30"/>
  <c r="AJ66" i="30"/>
  <c r="AJ67" i="30"/>
  <c r="AJ68" i="30"/>
  <c r="AJ69" i="30"/>
  <c r="AJ70" i="30"/>
  <c r="AJ71" i="30"/>
  <c r="AJ72" i="30"/>
  <c r="AJ73" i="30"/>
  <c r="AJ74" i="30"/>
  <c r="AJ75" i="30"/>
  <c r="AJ76" i="30"/>
  <c r="AJ77" i="30"/>
  <c r="AJ78" i="30"/>
  <c r="AJ79" i="30"/>
  <c r="AJ80" i="30"/>
  <c r="AJ81" i="30"/>
  <c r="AJ82" i="30"/>
  <c r="AJ83" i="30"/>
  <c r="AJ84" i="30"/>
  <c r="AJ85" i="30"/>
  <c r="AJ86" i="30"/>
  <c r="AJ87" i="30"/>
  <c r="AJ88" i="30"/>
  <c r="AJ89" i="30"/>
  <c r="AJ90" i="30"/>
  <c r="AJ91" i="30"/>
  <c r="AJ92" i="30"/>
  <c r="AJ93" i="30"/>
  <c r="AJ94" i="30"/>
  <c r="AJ95" i="30"/>
  <c r="AJ96" i="30"/>
  <c r="AJ97" i="30"/>
  <c r="AJ98" i="30"/>
  <c r="AJ99" i="30"/>
  <c r="AJ100" i="30"/>
  <c r="AJ101" i="30"/>
  <c r="AJ102" i="30"/>
  <c r="AJ103" i="30"/>
  <c r="AJ104" i="30"/>
  <c r="AJ105" i="30"/>
  <c r="AJ106" i="30"/>
  <c r="AJ107" i="30"/>
  <c r="AJ108" i="30"/>
  <c r="AJ109" i="30"/>
  <c r="AJ110" i="30"/>
  <c r="AJ111" i="30"/>
  <c r="AJ112" i="30"/>
  <c r="AJ113" i="30"/>
  <c r="AJ114" i="30"/>
  <c r="AJ115" i="30"/>
  <c r="AJ116" i="30"/>
  <c r="AJ117" i="30"/>
  <c r="AJ118" i="30"/>
  <c r="AJ119" i="30"/>
  <c r="AJ120" i="30"/>
  <c r="AJ121" i="30"/>
  <c r="AJ122" i="30"/>
  <c r="AJ123" i="30"/>
  <c r="AJ124" i="30"/>
  <c r="AJ125" i="30"/>
  <c r="AJ126" i="30"/>
  <c r="AJ127" i="30"/>
  <c r="AJ128" i="30"/>
  <c r="AJ129" i="30"/>
  <c r="AJ130" i="30"/>
  <c r="AJ131" i="30"/>
  <c r="AJ132" i="30"/>
  <c r="AJ133" i="30"/>
  <c r="AJ134" i="30"/>
  <c r="AJ135" i="30"/>
  <c r="AJ136" i="30"/>
  <c r="AJ137" i="30"/>
  <c r="AJ138" i="30"/>
  <c r="AJ139" i="30"/>
  <c r="AJ140" i="30"/>
  <c r="AJ141" i="30"/>
  <c r="AJ142" i="30"/>
  <c r="AJ143" i="30"/>
  <c r="AJ144" i="30"/>
  <c r="AJ145" i="30"/>
  <c r="AJ146" i="30"/>
  <c r="AJ147" i="30"/>
  <c r="AJ148" i="30"/>
  <c r="AJ149" i="30"/>
  <c r="AJ150" i="30"/>
  <c r="AJ151" i="30"/>
  <c r="AJ152" i="30"/>
  <c r="AJ153" i="30"/>
  <c r="AJ154" i="30"/>
  <c r="AJ4" i="30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K22" i="32"/>
  <c r="AJ23" i="32"/>
  <c r="AJ24" i="32"/>
  <c r="AJ25" i="32"/>
  <c r="AJ26" i="32"/>
  <c r="AJ27" i="32"/>
  <c r="AJ28" i="32"/>
  <c r="AJ29" i="32"/>
  <c r="AJ30" i="32"/>
  <c r="AJ31" i="32"/>
  <c r="AJ32" i="32"/>
  <c r="AJ33" i="32"/>
  <c r="AJ34" i="32"/>
  <c r="AJ35" i="32"/>
  <c r="AJ36" i="32"/>
  <c r="AJ37" i="32"/>
  <c r="AJ38" i="32"/>
  <c r="AJ39" i="32"/>
  <c r="AJ40" i="32"/>
  <c r="AJ41" i="32"/>
  <c r="AJ42" i="32"/>
  <c r="AJ43" i="32"/>
  <c r="AJ44" i="32"/>
  <c r="AJ45" i="32"/>
  <c r="AJ46" i="32"/>
  <c r="AJ47" i="32"/>
  <c r="AJ48" i="32"/>
  <c r="AJ49" i="32"/>
  <c r="AJ50" i="32"/>
  <c r="AJ51" i="32"/>
  <c r="AJ52" i="32"/>
  <c r="AJ53" i="32"/>
  <c r="AJ54" i="32"/>
  <c r="AJ55" i="32"/>
  <c r="AJ56" i="32"/>
  <c r="AJ57" i="32"/>
  <c r="AJ58" i="32"/>
  <c r="AJ59" i="32"/>
  <c r="AJ60" i="32"/>
  <c r="AJ61" i="32"/>
  <c r="AJ62" i="32"/>
  <c r="AJ63" i="32"/>
  <c r="AJ64" i="32"/>
  <c r="AJ65" i="32"/>
  <c r="AJ66" i="32"/>
  <c r="AJ67" i="32"/>
  <c r="AJ68" i="32"/>
  <c r="AJ69" i="32"/>
  <c r="AJ70" i="32"/>
  <c r="AJ71" i="32"/>
  <c r="AJ72" i="32"/>
  <c r="AJ73" i="32"/>
  <c r="AJ74" i="32"/>
  <c r="AJ75" i="32"/>
  <c r="AJ76" i="32"/>
  <c r="AJ77" i="32"/>
  <c r="AJ78" i="32"/>
  <c r="AJ79" i="32"/>
  <c r="AJ80" i="32"/>
  <c r="AJ81" i="32"/>
  <c r="AJ82" i="32"/>
  <c r="AJ83" i="32"/>
  <c r="AJ84" i="32"/>
  <c r="AJ85" i="32"/>
  <c r="AJ86" i="32"/>
  <c r="AJ87" i="32"/>
  <c r="AJ88" i="32"/>
  <c r="AJ89" i="32"/>
  <c r="AJ90" i="32"/>
  <c r="AJ91" i="32"/>
  <c r="AJ92" i="32"/>
  <c r="AJ93" i="32"/>
  <c r="AJ94" i="32"/>
  <c r="AJ95" i="32"/>
  <c r="AJ96" i="32"/>
  <c r="AJ97" i="32"/>
  <c r="AJ98" i="32"/>
  <c r="AJ99" i="32"/>
  <c r="AJ100" i="32"/>
  <c r="AJ101" i="32"/>
  <c r="AJ102" i="32"/>
  <c r="AJ103" i="32"/>
  <c r="AJ104" i="32"/>
  <c r="AJ105" i="32"/>
  <c r="AJ106" i="32"/>
  <c r="AJ107" i="32"/>
  <c r="AJ108" i="32"/>
  <c r="AJ109" i="32"/>
  <c r="AJ110" i="32"/>
  <c r="AJ111" i="32"/>
  <c r="AJ112" i="32"/>
  <c r="AJ113" i="32"/>
  <c r="AJ114" i="32"/>
  <c r="AJ115" i="32"/>
  <c r="AJ116" i="32"/>
  <c r="AJ117" i="32"/>
  <c r="AJ118" i="32"/>
  <c r="AJ119" i="32"/>
  <c r="AJ120" i="32"/>
  <c r="AJ121" i="32"/>
  <c r="AJ122" i="32"/>
  <c r="AJ123" i="32"/>
  <c r="AJ124" i="32"/>
  <c r="AJ125" i="32"/>
  <c r="AJ126" i="32"/>
  <c r="AJ127" i="32"/>
  <c r="AJ128" i="32"/>
  <c r="AJ129" i="32"/>
  <c r="AJ130" i="32"/>
  <c r="AJ131" i="32"/>
  <c r="AJ132" i="32"/>
  <c r="AJ133" i="32"/>
  <c r="AJ134" i="32"/>
  <c r="AJ135" i="32"/>
  <c r="AJ136" i="32"/>
  <c r="AJ137" i="32"/>
  <c r="AJ138" i="32"/>
  <c r="AJ139" i="32"/>
  <c r="AJ140" i="32"/>
  <c r="AJ141" i="32"/>
  <c r="AJ142" i="32"/>
  <c r="AJ143" i="32"/>
  <c r="AJ144" i="32"/>
  <c r="AJ145" i="32"/>
  <c r="AJ146" i="32"/>
  <c r="AJ147" i="32"/>
  <c r="AJ148" i="32"/>
  <c r="AJ149" i="32"/>
  <c r="AJ150" i="32"/>
  <c r="AJ151" i="32"/>
  <c r="AJ152" i="32"/>
  <c r="AJ153" i="32"/>
  <c r="AJ154" i="32"/>
  <c r="AJ155" i="32"/>
  <c r="AJ156" i="32"/>
  <c r="AJ157" i="32"/>
  <c r="AJ158" i="32"/>
  <c r="AJ159" i="32"/>
  <c r="AJ160" i="32"/>
  <c r="AJ161" i="32"/>
  <c r="AJ162" i="32"/>
  <c r="AJ163" i="32"/>
  <c r="AJ164" i="32"/>
  <c r="AJ165" i="32"/>
  <c r="AJ166" i="32"/>
  <c r="AJ167" i="32"/>
  <c r="AJ168" i="32"/>
  <c r="AJ169" i="32"/>
  <c r="AJ170" i="32"/>
  <c r="AJ171" i="32"/>
  <c r="AJ172" i="32"/>
  <c r="AJ173" i="32"/>
  <c r="AJ174" i="32"/>
  <c r="AJ175" i="32"/>
  <c r="AJ176" i="32"/>
  <c r="AJ177" i="32"/>
  <c r="AJ178" i="32"/>
  <c r="AJ179" i="32"/>
  <c r="AJ180" i="32"/>
  <c r="AJ181" i="32"/>
  <c r="AJ182" i="32"/>
  <c r="AJ183" i="32"/>
  <c r="AJ184" i="32"/>
  <c r="AJ185" i="32"/>
  <c r="AJ186" i="32"/>
  <c r="AJ187" i="32"/>
  <c r="AJ188" i="32"/>
  <c r="AJ189" i="32"/>
  <c r="AJ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22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G22" i="32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12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H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G12" i="34"/>
  <c r="AK4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4" i="39"/>
  <c r="AI4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4" i="39"/>
  <c r="AG4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220" i="16"/>
  <c r="AM221" i="16"/>
  <c r="AM222" i="16"/>
  <c r="AM10" i="16"/>
  <c r="AL11" i="16"/>
  <c r="AL12" i="16"/>
  <c r="AL13" i="16"/>
  <c r="AL14" i="16"/>
  <c r="AL15" i="16"/>
  <c r="AL16" i="16"/>
  <c r="AL17" i="16"/>
  <c r="AL18" i="16"/>
  <c r="AL19" i="16"/>
  <c r="AL20" i="16"/>
  <c r="AL21" i="16"/>
  <c r="AL22" i="16"/>
  <c r="AL23" i="16"/>
  <c r="AL24" i="16"/>
  <c r="AL25" i="16"/>
  <c r="AL26" i="16"/>
  <c r="AL27" i="16"/>
  <c r="AL28" i="16"/>
  <c r="AL29" i="16"/>
  <c r="AL30" i="16"/>
  <c r="AL31" i="16"/>
  <c r="AL32" i="16"/>
  <c r="AL33" i="16"/>
  <c r="AL34" i="16"/>
  <c r="AL35" i="16"/>
  <c r="AL36" i="16"/>
  <c r="AL37" i="16"/>
  <c r="AL38" i="16"/>
  <c r="AL39" i="16"/>
  <c r="AL40" i="16"/>
  <c r="AL41" i="16"/>
  <c r="AL42" i="16"/>
  <c r="AL43" i="16"/>
  <c r="AL44" i="16"/>
  <c r="AL45" i="16"/>
  <c r="AL46" i="16"/>
  <c r="AL47" i="16"/>
  <c r="AL48" i="16"/>
  <c r="AL49" i="16"/>
  <c r="AL50" i="16"/>
  <c r="AL51" i="16"/>
  <c r="AL52" i="16"/>
  <c r="AL53" i="16"/>
  <c r="AL54" i="16"/>
  <c r="AL55" i="16"/>
  <c r="AL56" i="16"/>
  <c r="AL57" i="16"/>
  <c r="AL58" i="16"/>
  <c r="AL59" i="16"/>
  <c r="AL60" i="16"/>
  <c r="AL61" i="16"/>
  <c r="AL62" i="16"/>
  <c r="AL63" i="16"/>
  <c r="AL64" i="16"/>
  <c r="AL65" i="16"/>
  <c r="AL66" i="16"/>
  <c r="AL67" i="16"/>
  <c r="AL68" i="16"/>
  <c r="AL69" i="16"/>
  <c r="AL70" i="16"/>
  <c r="AL71" i="16"/>
  <c r="AL72" i="16"/>
  <c r="AL73" i="16"/>
  <c r="AL74" i="16"/>
  <c r="AL75" i="16"/>
  <c r="AL76" i="16"/>
  <c r="AL77" i="16"/>
  <c r="AL78" i="16"/>
  <c r="AL79" i="16"/>
  <c r="AL80" i="16"/>
  <c r="AL81" i="16"/>
  <c r="AL82" i="16"/>
  <c r="AL83" i="16"/>
  <c r="AL84" i="16"/>
  <c r="AL85" i="16"/>
  <c r="AL86" i="16"/>
  <c r="AL87" i="16"/>
  <c r="AL88" i="16"/>
  <c r="AL89" i="16"/>
  <c r="AL90" i="16"/>
  <c r="AL91" i="16"/>
  <c r="AL92" i="16"/>
  <c r="AL93" i="16"/>
  <c r="AL94" i="16"/>
  <c r="AL95" i="16"/>
  <c r="AL96" i="16"/>
  <c r="AL97" i="16"/>
  <c r="AL98" i="16"/>
  <c r="AL99" i="16"/>
  <c r="AL100" i="16"/>
  <c r="AL101" i="16"/>
  <c r="AL102" i="16"/>
  <c r="AL103" i="16"/>
  <c r="AL104" i="16"/>
  <c r="AL105" i="16"/>
  <c r="AL106" i="16"/>
  <c r="AL107" i="16"/>
  <c r="AL108" i="16"/>
  <c r="AL109" i="16"/>
  <c r="AL110" i="16"/>
  <c r="AL111" i="16"/>
  <c r="AL112" i="16"/>
  <c r="AL113" i="16"/>
  <c r="AL114" i="16"/>
  <c r="AL115" i="16"/>
  <c r="AL116" i="16"/>
  <c r="AL117" i="16"/>
  <c r="AL118" i="16"/>
  <c r="AL119" i="16"/>
  <c r="AL120" i="16"/>
  <c r="AL121" i="16"/>
  <c r="AL122" i="16"/>
  <c r="AL123" i="16"/>
  <c r="AL124" i="16"/>
  <c r="AL125" i="16"/>
  <c r="AL126" i="16"/>
  <c r="AL127" i="16"/>
  <c r="AL128" i="16"/>
  <c r="AL129" i="16"/>
  <c r="AL130" i="16"/>
  <c r="AL131" i="16"/>
  <c r="AL132" i="16"/>
  <c r="AL133" i="16"/>
  <c r="AL134" i="16"/>
  <c r="AL135" i="16"/>
  <c r="AL136" i="16"/>
  <c r="AL137" i="16"/>
  <c r="AL138" i="16"/>
  <c r="AL139" i="16"/>
  <c r="AL140" i="16"/>
  <c r="AL141" i="16"/>
  <c r="AL142" i="16"/>
  <c r="AL143" i="16"/>
  <c r="AL144" i="16"/>
  <c r="AL145" i="16"/>
  <c r="AL146" i="16"/>
  <c r="AL147" i="16"/>
  <c r="AL148" i="16"/>
  <c r="AL149" i="16"/>
  <c r="AL150" i="16"/>
  <c r="AL151" i="16"/>
  <c r="AL152" i="16"/>
  <c r="AL153" i="16"/>
  <c r="AL154" i="16"/>
  <c r="AL155" i="16"/>
  <c r="AL156" i="16"/>
  <c r="AL157" i="16"/>
  <c r="AL158" i="16"/>
  <c r="AL159" i="16"/>
  <c r="AL160" i="16"/>
  <c r="AL161" i="16"/>
  <c r="AL162" i="16"/>
  <c r="AL163" i="16"/>
  <c r="AL164" i="16"/>
  <c r="AL165" i="16"/>
  <c r="AL166" i="16"/>
  <c r="AL167" i="16"/>
  <c r="AL168" i="16"/>
  <c r="AL169" i="16"/>
  <c r="AL170" i="16"/>
  <c r="AL171" i="16"/>
  <c r="AL172" i="16"/>
  <c r="AL173" i="16"/>
  <c r="AL174" i="16"/>
  <c r="AL175" i="16"/>
  <c r="AL176" i="16"/>
  <c r="AL177" i="16"/>
  <c r="AL178" i="16"/>
  <c r="AL179" i="16"/>
  <c r="AL180" i="16"/>
  <c r="AL181" i="16"/>
  <c r="AL182" i="16"/>
  <c r="AL183" i="16"/>
  <c r="AL184" i="16"/>
  <c r="AL185" i="16"/>
  <c r="AL186" i="16"/>
  <c r="AL187" i="16"/>
  <c r="AL188" i="16"/>
  <c r="AL189" i="16"/>
  <c r="AL190" i="16"/>
  <c r="AL191" i="16"/>
  <c r="AL192" i="16"/>
  <c r="AL193" i="16"/>
  <c r="AL194" i="16"/>
  <c r="AL195" i="16"/>
  <c r="AL196" i="16"/>
  <c r="AL197" i="16"/>
  <c r="AL198" i="16"/>
  <c r="AL199" i="16"/>
  <c r="AL200" i="16"/>
  <c r="AL201" i="16"/>
  <c r="AL202" i="16"/>
  <c r="AL203" i="16"/>
  <c r="AL204" i="16"/>
  <c r="AL205" i="16"/>
  <c r="AL206" i="16"/>
  <c r="AL207" i="16"/>
  <c r="AL208" i="16"/>
  <c r="AL209" i="16"/>
  <c r="AL210" i="16"/>
  <c r="AL211" i="16"/>
  <c r="AL212" i="16"/>
  <c r="AL213" i="16"/>
  <c r="AL214" i="16"/>
  <c r="AL215" i="16"/>
  <c r="AL216" i="16"/>
  <c r="AL217" i="16"/>
  <c r="AL218" i="16"/>
  <c r="AL219" i="16"/>
  <c r="AL220" i="16"/>
  <c r="AL221" i="16"/>
  <c r="AL222" i="16"/>
  <c r="AL10" i="16"/>
  <c r="AK10" i="16"/>
  <c r="AJ11" i="16"/>
  <c r="AJ12" i="16"/>
  <c r="AJ13" i="16"/>
  <c r="AJ14" i="16"/>
  <c r="AJ15" i="16"/>
  <c r="AJ16" i="16"/>
  <c r="AJ17" i="16"/>
  <c r="AJ18" i="16"/>
  <c r="AJ19" i="16"/>
  <c r="AJ20" i="16"/>
  <c r="AJ21" i="16"/>
  <c r="AJ22" i="16"/>
  <c r="AJ23" i="16"/>
  <c r="AJ24" i="16"/>
  <c r="AJ25" i="16"/>
  <c r="AJ26" i="16"/>
  <c r="AJ27" i="16"/>
  <c r="AJ28" i="16"/>
  <c r="AJ29" i="16"/>
  <c r="AJ30" i="16"/>
  <c r="AJ31" i="16"/>
  <c r="AJ32" i="16"/>
  <c r="AJ33" i="16"/>
  <c r="AJ34" i="16"/>
  <c r="AJ35" i="16"/>
  <c r="AJ36" i="16"/>
  <c r="AJ37" i="16"/>
  <c r="AJ38" i="16"/>
  <c r="AJ39" i="16"/>
  <c r="AJ40" i="16"/>
  <c r="AJ41" i="16"/>
  <c r="AJ42" i="16"/>
  <c r="AJ43" i="16"/>
  <c r="AJ44" i="16"/>
  <c r="AJ45" i="16"/>
  <c r="AJ46" i="16"/>
  <c r="AJ47" i="16"/>
  <c r="AJ48" i="16"/>
  <c r="AJ49" i="16"/>
  <c r="AJ50" i="16"/>
  <c r="AJ51" i="16"/>
  <c r="AJ52" i="16"/>
  <c r="AJ53" i="16"/>
  <c r="AJ54" i="16"/>
  <c r="AJ55" i="16"/>
  <c r="AJ56" i="16"/>
  <c r="AJ57" i="16"/>
  <c r="AJ58" i="16"/>
  <c r="AJ59" i="16"/>
  <c r="AJ60" i="16"/>
  <c r="AJ61" i="16"/>
  <c r="AJ62" i="16"/>
  <c r="AJ63" i="16"/>
  <c r="AJ64" i="16"/>
  <c r="AJ65" i="16"/>
  <c r="AJ66" i="16"/>
  <c r="AJ67" i="16"/>
  <c r="AJ68" i="16"/>
  <c r="AJ69" i="16"/>
  <c r="AJ70" i="16"/>
  <c r="AJ71" i="16"/>
  <c r="AJ72" i="16"/>
  <c r="AJ73" i="16"/>
  <c r="AJ74" i="16"/>
  <c r="AJ75" i="16"/>
  <c r="AJ76" i="16"/>
  <c r="AJ77" i="16"/>
  <c r="AJ78" i="16"/>
  <c r="AJ79" i="16"/>
  <c r="AJ80" i="16"/>
  <c r="AJ81" i="16"/>
  <c r="AJ82" i="16"/>
  <c r="AJ83" i="16"/>
  <c r="AJ84" i="16"/>
  <c r="AJ85" i="16"/>
  <c r="AJ86" i="16"/>
  <c r="AJ87" i="16"/>
  <c r="AJ88" i="16"/>
  <c r="AJ89" i="16"/>
  <c r="AJ90" i="16"/>
  <c r="AJ91" i="16"/>
  <c r="AJ92" i="16"/>
  <c r="AJ93" i="16"/>
  <c r="AJ94" i="16"/>
  <c r="AJ95" i="16"/>
  <c r="AJ96" i="16"/>
  <c r="AJ97" i="16"/>
  <c r="AJ98" i="16"/>
  <c r="AJ99" i="16"/>
  <c r="AJ100" i="16"/>
  <c r="AJ101" i="16"/>
  <c r="AJ102" i="16"/>
  <c r="AJ103" i="16"/>
  <c r="AJ104" i="16"/>
  <c r="AJ105" i="16"/>
  <c r="AJ106" i="16"/>
  <c r="AJ107" i="16"/>
  <c r="AJ108" i="16"/>
  <c r="AJ109" i="16"/>
  <c r="AJ110" i="16"/>
  <c r="AJ111" i="16"/>
  <c r="AJ112" i="16"/>
  <c r="AJ113" i="16"/>
  <c r="AJ114" i="16"/>
  <c r="AJ115" i="16"/>
  <c r="AJ116" i="16"/>
  <c r="AJ117" i="16"/>
  <c r="AJ118" i="16"/>
  <c r="AJ119" i="16"/>
  <c r="AJ120" i="16"/>
  <c r="AJ121" i="16"/>
  <c r="AJ122" i="16"/>
  <c r="AJ123" i="16"/>
  <c r="AJ124" i="16"/>
  <c r="AJ125" i="16"/>
  <c r="AJ126" i="16"/>
  <c r="AJ127" i="16"/>
  <c r="AJ128" i="16"/>
  <c r="AJ129" i="16"/>
  <c r="AJ130" i="16"/>
  <c r="AJ131" i="16"/>
  <c r="AJ132" i="16"/>
  <c r="AJ133" i="16"/>
  <c r="AJ134" i="16"/>
  <c r="AJ135" i="16"/>
  <c r="AJ136" i="16"/>
  <c r="AJ137" i="16"/>
  <c r="AJ138" i="16"/>
  <c r="AJ139" i="16"/>
  <c r="AJ140" i="16"/>
  <c r="AJ141" i="16"/>
  <c r="AJ142" i="16"/>
  <c r="AJ143" i="16"/>
  <c r="AJ144" i="16"/>
  <c r="AJ145" i="16"/>
  <c r="AJ146" i="16"/>
  <c r="AJ147" i="16"/>
  <c r="AJ148" i="16"/>
  <c r="AJ149" i="16"/>
  <c r="AJ150" i="16"/>
  <c r="AJ151" i="16"/>
  <c r="AJ152" i="16"/>
  <c r="AJ153" i="16"/>
  <c r="AJ154" i="16"/>
  <c r="AJ155" i="16"/>
  <c r="AJ156" i="16"/>
  <c r="AJ157" i="16"/>
  <c r="AJ158" i="16"/>
  <c r="AJ159" i="16"/>
  <c r="AJ160" i="16"/>
  <c r="AJ161" i="16"/>
  <c r="AJ162" i="16"/>
  <c r="AJ163" i="16"/>
  <c r="AJ164" i="16"/>
  <c r="AJ165" i="16"/>
  <c r="AJ166" i="16"/>
  <c r="AJ167" i="16"/>
  <c r="AJ168" i="16"/>
  <c r="AJ169" i="16"/>
  <c r="AJ170" i="16"/>
  <c r="AJ171" i="16"/>
  <c r="AJ172" i="16"/>
  <c r="AJ173" i="16"/>
  <c r="AJ174" i="16"/>
  <c r="AJ175" i="16"/>
  <c r="AJ176" i="16"/>
  <c r="AJ177" i="16"/>
  <c r="AJ178" i="16"/>
  <c r="AJ179" i="16"/>
  <c r="AJ180" i="16"/>
  <c r="AJ181" i="16"/>
  <c r="AJ182" i="16"/>
  <c r="AJ183" i="16"/>
  <c r="AJ184" i="16"/>
  <c r="AJ185" i="16"/>
  <c r="AJ186" i="16"/>
  <c r="AJ187" i="16"/>
  <c r="AJ188" i="16"/>
  <c r="AJ189" i="16"/>
  <c r="AJ190" i="16"/>
  <c r="AJ191" i="16"/>
  <c r="AJ192" i="16"/>
  <c r="AJ193" i="16"/>
  <c r="AJ194" i="16"/>
  <c r="AJ195" i="16"/>
  <c r="AJ196" i="16"/>
  <c r="AJ197" i="16"/>
  <c r="AJ198" i="16"/>
  <c r="AJ199" i="16"/>
  <c r="AJ200" i="16"/>
  <c r="AJ201" i="16"/>
  <c r="AJ202" i="16"/>
  <c r="AJ203" i="16"/>
  <c r="AJ204" i="16"/>
  <c r="AJ205" i="16"/>
  <c r="AJ206" i="16"/>
  <c r="AJ207" i="16"/>
  <c r="AJ208" i="16"/>
  <c r="AJ209" i="16"/>
  <c r="AJ210" i="16"/>
  <c r="AJ211" i="16"/>
  <c r="AJ212" i="16"/>
  <c r="AJ213" i="16"/>
  <c r="AJ214" i="16"/>
  <c r="AJ215" i="16"/>
  <c r="AJ216" i="16"/>
  <c r="AJ217" i="16"/>
  <c r="AJ218" i="16"/>
  <c r="AJ219" i="16"/>
  <c r="AJ220" i="16"/>
  <c r="AJ221" i="16"/>
  <c r="AJ222" i="16"/>
  <c r="AJ10" i="16"/>
  <c r="AI11" i="16"/>
  <c r="AI12" i="16"/>
  <c r="AI13" i="16"/>
  <c r="AI14" i="16"/>
  <c r="AI15" i="16"/>
  <c r="AI16" i="16"/>
  <c r="AI17" i="16"/>
  <c r="AI18" i="16"/>
  <c r="AI19" i="16"/>
  <c r="AI20" i="16"/>
  <c r="AI21" i="16"/>
  <c r="AI22" i="16"/>
  <c r="AI23" i="16"/>
  <c r="AI24" i="16"/>
  <c r="AI25" i="16"/>
  <c r="AI26" i="16"/>
  <c r="AI27" i="16"/>
  <c r="AI28" i="16"/>
  <c r="AI29" i="16"/>
  <c r="AI30" i="16"/>
  <c r="AI31" i="16"/>
  <c r="AI32" i="16"/>
  <c r="AI33" i="16"/>
  <c r="AI34" i="16"/>
  <c r="AI35" i="16"/>
  <c r="AI36" i="16"/>
  <c r="AI37" i="16"/>
  <c r="AI38" i="16"/>
  <c r="AI39" i="16"/>
  <c r="AI40" i="16"/>
  <c r="AI41" i="16"/>
  <c r="AI42" i="16"/>
  <c r="AI43" i="16"/>
  <c r="AI44" i="16"/>
  <c r="AI45" i="16"/>
  <c r="AI46" i="16"/>
  <c r="AI47" i="16"/>
  <c r="AI48" i="16"/>
  <c r="AI49" i="16"/>
  <c r="AI50" i="16"/>
  <c r="AI51" i="16"/>
  <c r="AI52" i="16"/>
  <c r="AI53" i="16"/>
  <c r="AI54" i="16"/>
  <c r="AI55" i="16"/>
  <c r="AI56" i="16"/>
  <c r="AI57" i="16"/>
  <c r="AI58" i="16"/>
  <c r="AI59" i="16"/>
  <c r="AI60" i="16"/>
  <c r="AI61" i="16"/>
  <c r="AI62" i="16"/>
  <c r="AI63" i="16"/>
  <c r="AI64" i="16"/>
  <c r="AI65" i="16"/>
  <c r="AI66" i="16"/>
  <c r="AI67" i="16"/>
  <c r="AI68" i="16"/>
  <c r="AI69" i="16"/>
  <c r="AI70" i="16"/>
  <c r="AI71" i="16"/>
  <c r="AI72" i="16"/>
  <c r="AI73" i="16"/>
  <c r="AI74" i="16"/>
  <c r="AI75" i="16"/>
  <c r="AI76" i="16"/>
  <c r="AI77" i="16"/>
  <c r="AI78" i="16"/>
  <c r="AI79" i="16"/>
  <c r="AI80" i="16"/>
  <c r="AI81" i="16"/>
  <c r="AI82" i="16"/>
  <c r="AI83" i="16"/>
  <c r="AI84" i="16"/>
  <c r="AI85" i="16"/>
  <c r="AI86" i="16"/>
  <c r="AI87" i="16"/>
  <c r="AI88" i="16"/>
  <c r="AI89" i="16"/>
  <c r="AI90" i="16"/>
  <c r="AI91" i="16"/>
  <c r="AI92" i="16"/>
  <c r="AI93" i="16"/>
  <c r="AI94" i="16"/>
  <c r="AI95" i="16"/>
  <c r="AI96" i="16"/>
  <c r="AI97" i="16"/>
  <c r="AI98" i="16"/>
  <c r="AI99" i="16"/>
  <c r="AI100" i="16"/>
  <c r="AI101" i="16"/>
  <c r="AI102" i="16"/>
  <c r="AI103" i="16"/>
  <c r="AI104" i="16"/>
  <c r="AI105" i="16"/>
  <c r="AI106" i="16"/>
  <c r="AI107" i="16"/>
  <c r="AI108" i="16"/>
  <c r="AI109" i="16"/>
  <c r="AI110" i="16"/>
  <c r="AI111" i="16"/>
  <c r="AI112" i="16"/>
  <c r="AI113" i="16"/>
  <c r="AI114" i="16"/>
  <c r="AI115" i="16"/>
  <c r="AI116" i="16"/>
  <c r="AI117" i="16"/>
  <c r="AI118" i="16"/>
  <c r="AI119" i="16"/>
  <c r="AI120" i="16"/>
  <c r="AI121" i="16"/>
  <c r="AI122" i="16"/>
  <c r="AI123" i="16"/>
  <c r="AI124" i="16"/>
  <c r="AI125" i="16"/>
  <c r="AI126" i="16"/>
  <c r="AI127" i="16"/>
  <c r="AI128" i="16"/>
  <c r="AI129" i="16"/>
  <c r="AI130" i="16"/>
  <c r="AI131" i="16"/>
  <c r="AI132" i="16"/>
  <c r="AI133" i="16"/>
  <c r="AI134" i="16"/>
  <c r="AI135" i="16"/>
  <c r="AI136" i="16"/>
  <c r="AI137" i="16"/>
  <c r="AI138" i="16"/>
  <c r="AI139" i="16"/>
  <c r="AI140" i="16"/>
  <c r="AI141" i="16"/>
  <c r="AI142" i="16"/>
  <c r="AI143" i="16"/>
  <c r="AI144" i="16"/>
  <c r="AI145" i="16"/>
  <c r="AI146" i="16"/>
  <c r="AI147" i="16"/>
  <c r="AI148" i="16"/>
  <c r="AI149" i="16"/>
  <c r="AI150" i="16"/>
  <c r="AI151" i="16"/>
  <c r="AI152" i="16"/>
  <c r="AI153" i="16"/>
  <c r="AI154" i="16"/>
  <c r="AI155" i="16"/>
  <c r="AI156" i="16"/>
  <c r="AI157" i="16"/>
  <c r="AI158" i="16"/>
  <c r="AI159" i="16"/>
  <c r="AI160" i="16"/>
  <c r="AI161" i="16"/>
  <c r="AI162" i="16"/>
  <c r="AI163" i="16"/>
  <c r="AI164" i="16"/>
  <c r="AI165" i="16"/>
  <c r="AI166" i="16"/>
  <c r="AI167" i="16"/>
  <c r="AI168" i="16"/>
  <c r="AI169" i="16"/>
  <c r="AI170" i="16"/>
  <c r="AI171" i="16"/>
  <c r="AI172" i="16"/>
  <c r="AI173" i="16"/>
  <c r="AI174" i="16"/>
  <c r="AI175" i="16"/>
  <c r="AI176" i="16"/>
  <c r="AI177" i="16"/>
  <c r="AI178" i="16"/>
  <c r="AI179" i="16"/>
  <c r="AI180" i="16"/>
  <c r="AI181" i="16"/>
  <c r="AI182" i="16"/>
  <c r="AI183" i="16"/>
  <c r="AI184" i="16"/>
  <c r="AI185" i="16"/>
  <c r="AI186" i="16"/>
  <c r="AI187" i="16"/>
  <c r="AI188" i="16"/>
  <c r="AI189" i="16"/>
  <c r="AI190" i="16"/>
  <c r="AI191" i="16"/>
  <c r="AI192" i="16"/>
  <c r="AI193" i="16"/>
  <c r="AI194" i="16"/>
  <c r="AI195" i="16"/>
  <c r="AI196" i="16"/>
  <c r="AI197" i="16"/>
  <c r="AI198" i="16"/>
  <c r="AI199" i="16"/>
  <c r="AI200" i="16"/>
  <c r="AI201" i="16"/>
  <c r="AI202" i="16"/>
  <c r="AI203" i="16"/>
  <c r="AI204" i="16"/>
  <c r="AI205" i="16"/>
  <c r="AI206" i="16"/>
  <c r="AI207" i="16"/>
  <c r="AI208" i="16"/>
  <c r="AI209" i="16"/>
  <c r="AI210" i="16"/>
  <c r="AI211" i="16"/>
  <c r="AI212" i="16"/>
  <c r="AI213" i="16"/>
  <c r="AI214" i="16"/>
  <c r="AI215" i="16"/>
  <c r="AI216" i="16"/>
  <c r="AI217" i="16"/>
  <c r="AI218" i="16"/>
  <c r="AI219" i="16"/>
  <c r="AI220" i="16"/>
  <c r="AI221" i="16"/>
  <c r="AI222" i="16"/>
  <c r="AI10" i="16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4" i="15"/>
  <c r="AA5" i="15"/>
  <c r="AA6" i="15"/>
  <c r="AA7" i="15"/>
  <c r="AA8" i="15"/>
  <c r="AA9" i="15"/>
  <c r="AA10" i="15"/>
  <c r="AA11" i="15"/>
  <c r="AA12" i="15"/>
  <c r="AA13" i="15"/>
  <c r="AA14" i="15"/>
  <c r="AA15" i="15"/>
  <c r="AA16" i="15"/>
  <c r="AA17" i="15"/>
  <c r="AA18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35" i="15"/>
  <c r="AA36" i="15"/>
  <c r="AA37" i="15"/>
  <c r="AA38" i="15"/>
  <c r="AA39" i="15"/>
  <c r="AA40" i="15"/>
  <c r="AA41" i="15"/>
  <c r="AA42" i="15"/>
  <c r="AA43" i="15"/>
  <c r="AA44" i="15"/>
  <c r="AA45" i="15"/>
  <c r="AA46" i="15"/>
  <c r="AA47" i="15"/>
  <c r="AA48" i="15"/>
  <c r="AA49" i="15"/>
  <c r="AA50" i="15"/>
  <c r="AA51" i="15"/>
  <c r="AA52" i="15"/>
  <c r="AA53" i="15"/>
  <c r="AA54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69" i="15"/>
  <c r="AA70" i="15"/>
  <c r="AA71" i="15"/>
  <c r="AA72" i="15"/>
  <c r="AA73" i="15"/>
  <c r="AA74" i="15"/>
  <c r="AA75" i="15"/>
  <c r="AA76" i="15"/>
  <c r="AA77" i="15"/>
  <c r="AA78" i="15"/>
  <c r="AA79" i="15"/>
  <c r="AA80" i="15"/>
  <c r="AA81" i="15"/>
  <c r="AA82" i="15"/>
  <c r="AA83" i="15"/>
  <c r="AA84" i="15"/>
  <c r="AA85" i="15"/>
  <c r="AA86" i="15"/>
  <c r="AA4" i="15"/>
  <c r="Z5" i="15"/>
  <c r="Z6" i="15"/>
  <c r="Z7" i="15"/>
  <c r="Z8" i="15"/>
  <c r="Z9" i="15"/>
  <c r="Z10" i="15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6" i="15"/>
  <c r="Z47" i="15"/>
  <c r="Z48" i="15"/>
  <c r="Z49" i="15"/>
  <c r="Z50" i="15"/>
  <c r="Z51" i="15"/>
  <c r="Z52" i="15"/>
  <c r="Z53" i="15"/>
  <c r="Z54" i="15"/>
  <c r="Z55" i="15"/>
  <c r="Z56" i="15"/>
  <c r="Z57" i="15"/>
  <c r="Z58" i="15"/>
  <c r="Z59" i="15"/>
  <c r="Z60" i="15"/>
  <c r="Z61" i="15"/>
  <c r="Z62" i="15"/>
  <c r="Z63" i="15"/>
  <c r="Z64" i="15"/>
  <c r="Z65" i="15"/>
  <c r="Z66" i="15"/>
  <c r="Z67" i="15"/>
  <c r="Z68" i="15"/>
  <c r="Z69" i="15"/>
  <c r="Z70" i="15"/>
  <c r="Z71" i="15"/>
  <c r="Z72" i="15"/>
  <c r="Z73" i="15"/>
  <c r="Z74" i="15"/>
  <c r="Z75" i="15"/>
  <c r="Z76" i="15"/>
  <c r="Z77" i="15"/>
  <c r="Z78" i="15"/>
  <c r="Z79" i="15"/>
  <c r="Z80" i="15"/>
  <c r="Z81" i="15"/>
  <c r="Z82" i="15"/>
  <c r="Z83" i="15"/>
  <c r="Z84" i="15"/>
  <c r="Z85" i="15"/>
  <c r="Z86" i="15"/>
  <c r="Z4" i="15"/>
  <c r="AN11" i="19"/>
  <c r="AN12" i="19"/>
  <c r="AN13" i="19"/>
  <c r="AN14" i="19"/>
  <c r="AN15" i="19"/>
  <c r="AN16" i="19"/>
  <c r="AN17" i="19"/>
  <c r="AN18" i="19"/>
  <c r="AN19" i="19"/>
  <c r="AN20" i="19"/>
  <c r="AN21" i="19"/>
  <c r="AN22" i="19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71" i="19"/>
  <c r="AN10" i="19"/>
  <c r="AM11" i="19"/>
  <c r="AM12" i="19"/>
  <c r="AM13" i="19"/>
  <c r="AM14" i="19"/>
  <c r="AM15" i="19"/>
  <c r="AM16" i="19"/>
  <c r="AM17" i="19"/>
  <c r="AM18" i="19"/>
  <c r="AM19" i="19"/>
  <c r="AM20" i="19"/>
  <c r="AM21" i="19"/>
  <c r="AM22" i="19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71" i="19"/>
  <c r="AM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71" i="19"/>
  <c r="AK11" i="19"/>
  <c r="AK12" i="19"/>
  <c r="AK13" i="19"/>
  <c r="AK14" i="19"/>
  <c r="AK15" i="19"/>
  <c r="AK16" i="19"/>
  <c r="AK17" i="19"/>
  <c r="AK18" i="19"/>
  <c r="AK19" i="19"/>
  <c r="AK20" i="19"/>
  <c r="AK21" i="19"/>
  <c r="AK22" i="19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71" i="19"/>
  <c r="AK10" i="19"/>
  <c r="AJ10" i="19"/>
  <c r="Q68" i="61" l="1"/>
  <c r="R68" i="61"/>
  <c r="AJ4" i="19"/>
  <c r="AK4" i="19"/>
  <c r="AJ5" i="19"/>
  <c r="AK5" i="19"/>
  <c r="AJ6" i="19"/>
  <c r="AK6" i="19"/>
  <c r="AJ7" i="19"/>
  <c r="AK7" i="19"/>
  <c r="AJ8" i="19"/>
  <c r="AK8" i="19"/>
  <c r="AJ9" i="19"/>
  <c r="AK9" i="19"/>
  <c r="AK3" i="19" l="1"/>
  <c r="AJ3" i="19"/>
  <c r="D14" i="11"/>
  <c r="O1067" i="61" l="1"/>
  <c r="N1067" i="61"/>
  <c r="P1066" i="61"/>
  <c r="H1066" i="61"/>
  <c r="J1065" i="61"/>
  <c r="J1064" i="61"/>
  <c r="J1063" i="61"/>
  <c r="J1062" i="61"/>
  <c r="P1060" i="61"/>
  <c r="H1060" i="61"/>
  <c r="J1059" i="61"/>
  <c r="J1058" i="61"/>
  <c r="J1057" i="61"/>
  <c r="J1056" i="61"/>
  <c r="J1055" i="61"/>
  <c r="P1053" i="61"/>
  <c r="H1053" i="61"/>
  <c r="J1052" i="61"/>
  <c r="J1051" i="61"/>
  <c r="J1050" i="61"/>
  <c r="J1049" i="61"/>
  <c r="J1048" i="61"/>
  <c r="J1047" i="61"/>
  <c r="J1046" i="61"/>
  <c r="J1045" i="61"/>
  <c r="J1044" i="61"/>
  <c r="J1043" i="61"/>
  <c r="J1042" i="61"/>
  <c r="P1040" i="61"/>
  <c r="H1040" i="61"/>
  <c r="J1039" i="61"/>
  <c r="J1038" i="61"/>
  <c r="J1037" i="61"/>
  <c r="J1036" i="61"/>
  <c r="J1035" i="61"/>
  <c r="J1034" i="61"/>
  <c r="J1033" i="61"/>
  <c r="J1032" i="61"/>
  <c r="J1031" i="61"/>
  <c r="P1029" i="61"/>
  <c r="H1029" i="61"/>
  <c r="J1028" i="61"/>
  <c r="J1027" i="61"/>
  <c r="J1026" i="61"/>
  <c r="J1025" i="61"/>
  <c r="J1024" i="61"/>
  <c r="J1023" i="61"/>
  <c r="J1022" i="61"/>
  <c r="J1021" i="61"/>
  <c r="J1020" i="61"/>
  <c r="J1019" i="61"/>
  <c r="J1018" i="61"/>
  <c r="J1017" i="61"/>
  <c r="J1016" i="61"/>
  <c r="J1015" i="61"/>
  <c r="J1014" i="61"/>
  <c r="J1013" i="61"/>
  <c r="J1012" i="61"/>
  <c r="J1011" i="61"/>
  <c r="P1009" i="61"/>
  <c r="H1009" i="61"/>
  <c r="J1008" i="61"/>
  <c r="J1007" i="61"/>
  <c r="J1006" i="61"/>
  <c r="J1005" i="61"/>
  <c r="J1004" i="61"/>
  <c r="J1003" i="61"/>
  <c r="J1002" i="61"/>
  <c r="J1001" i="61"/>
  <c r="J1000" i="61"/>
  <c r="J999" i="61"/>
  <c r="J998" i="61"/>
  <c r="J997" i="61"/>
  <c r="J996" i="61"/>
  <c r="J995" i="61"/>
  <c r="J994" i="61"/>
  <c r="J993" i="61"/>
  <c r="J992" i="61"/>
  <c r="J991" i="61"/>
  <c r="J990" i="61"/>
  <c r="P988" i="61"/>
  <c r="H988" i="61"/>
  <c r="J987" i="61"/>
  <c r="J986" i="61"/>
  <c r="J985" i="61"/>
  <c r="J984" i="61"/>
  <c r="J983" i="61"/>
  <c r="J982" i="61"/>
  <c r="J981" i="61"/>
  <c r="J980" i="61"/>
  <c r="J979" i="61"/>
  <c r="J978" i="61"/>
  <c r="P976" i="61"/>
  <c r="H976" i="61"/>
  <c r="J975" i="61"/>
  <c r="J974" i="61"/>
  <c r="J973" i="61"/>
  <c r="J972" i="61"/>
  <c r="J971" i="61"/>
  <c r="J970" i="61"/>
  <c r="J969" i="61"/>
  <c r="J968" i="61"/>
  <c r="J967" i="61"/>
  <c r="J966" i="61"/>
  <c r="J965" i="61"/>
  <c r="J964" i="61"/>
  <c r="J963" i="61"/>
  <c r="J962" i="61"/>
  <c r="J961" i="61"/>
  <c r="P959" i="61"/>
  <c r="H959" i="61"/>
  <c r="J958" i="61"/>
  <c r="J957" i="61"/>
  <c r="J956" i="61"/>
  <c r="J955" i="61"/>
  <c r="J954" i="61"/>
  <c r="J953" i="61"/>
  <c r="J952" i="61"/>
  <c r="J951" i="61"/>
  <c r="J950" i="61"/>
  <c r="H948" i="61"/>
  <c r="J947" i="61"/>
  <c r="J946" i="61"/>
  <c r="J945" i="61"/>
  <c r="J944" i="61"/>
  <c r="J943" i="61"/>
  <c r="J942" i="61"/>
  <c r="J941" i="61"/>
  <c r="J940" i="61"/>
  <c r="J939" i="61"/>
  <c r="J938" i="61"/>
  <c r="J937" i="61"/>
  <c r="J936" i="61"/>
  <c r="J935" i="61"/>
  <c r="J934" i="61"/>
  <c r="J933" i="61"/>
  <c r="L932" i="61"/>
  <c r="R932" i="61" s="1"/>
  <c r="J932" i="61"/>
  <c r="J931" i="61"/>
  <c r="P929" i="61"/>
  <c r="H929" i="61"/>
  <c r="J928" i="61"/>
  <c r="J927" i="61"/>
  <c r="J926" i="61"/>
  <c r="J925" i="61"/>
  <c r="J924" i="61"/>
  <c r="J923" i="61"/>
  <c r="L922" i="61"/>
  <c r="R922" i="61" s="1"/>
  <c r="J922" i="61"/>
  <c r="J921" i="61"/>
  <c r="J920" i="61"/>
  <c r="P918" i="61"/>
  <c r="H918" i="61"/>
  <c r="J917" i="61"/>
  <c r="J916" i="61"/>
  <c r="J915" i="61"/>
  <c r="J914" i="61"/>
  <c r="J913" i="61"/>
  <c r="J912" i="61"/>
  <c r="J911" i="61"/>
  <c r="J910" i="61"/>
  <c r="J909" i="61"/>
  <c r="J908" i="61"/>
  <c r="J907" i="61"/>
  <c r="J906" i="61"/>
  <c r="J905" i="61"/>
  <c r="J904" i="61"/>
  <c r="J903" i="61"/>
  <c r="J902" i="61"/>
  <c r="J901" i="61"/>
  <c r="J900" i="61"/>
  <c r="J899" i="61"/>
  <c r="J898" i="61"/>
  <c r="J897" i="61"/>
  <c r="J896" i="61"/>
  <c r="J895" i="61"/>
  <c r="J894" i="61"/>
  <c r="J893" i="61"/>
  <c r="O890" i="61"/>
  <c r="N890" i="61"/>
  <c r="P889" i="61"/>
  <c r="H889" i="61"/>
  <c r="J888" i="61"/>
  <c r="J887" i="61"/>
  <c r="J886" i="61"/>
  <c r="J885" i="61"/>
  <c r="J884" i="61"/>
  <c r="J883" i="61"/>
  <c r="J882" i="61"/>
  <c r="J881" i="61"/>
  <c r="P879" i="61"/>
  <c r="H879" i="61"/>
  <c r="J878" i="61"/>
  <c r="J877" i="61"/>
  <c r="J876" i="61"/>
  <c r="J875" i="61"/>
  <c r="J874" i="61"/>
  <c r="J873" i="61"/>
  <c r="J872" i="61"/>
  <c r="P870" i="61"/>
  <c r="H870" i="61"/>
  <c r="J869" i="61"/>
  <c r="J868" i="61"/>
  <c r="J867" i="61"/>
  <c r="J866" i="61"/>
  <c r="J865" i="61"/>
  <c r="J864" i="61"/>
  <c r="P862" i="61"/>
  <c r="H862" i="61"/>
  <c r="J861" i="61"/>
  <c r="J860" i="61"/>
  <c r="J859" i="61"/>
  <c r="J858" i="61"/>
  <c r="J857" i="61"/>
  <c r="P855" i="61"/>
  <c r="H855" i="61"/>
  <c r="J854" i="61"/>
  <c r="J853" i="61"/>
  <c r="J852" i="61"/>
  <c r="J851" i="61"/>
  <c r="P849" i="61"/>
  <c r="H849" i="61"/>
  <c r="J848" i="61"/>
  <c r="J847" i="61"/>
  <c r="J846" i="61"/>
  <c r="J845" i="61"/>
  <c r="P843" i="61"/>
  <c r="H843" i="61"/>
  <c r="J842" i="61"/>
  <c r="J841" i="61"/>
  <c r="J840" i="61"/>
  <c r="J839" i="61"/>
  <c r="J838" i="61"/>
  <c r="J837" i="61"/>
  <c r="J836" i="61"/>
  <c r="J835" i="61"/>
  <c r="J834" i="61"/>
  <c r="J833" i="61"/>
  <c r="J832" i="61"/>
  <c r="J831" i="61"/>
  <c r="J830" i="61"/>
  <c r="J829" i="61"/>
  <c r="J828" i="61"/>
  <c r="J827" i="61"/>
  <c r="J826" i="61"/>
  <c r="J825" i="61"/>
  <c r="J824" i="61"/>
  <c r="J823" i="61"/>
  <c r="P821" i="61"/>
  <c r="H821" i="61"/>
  <c r="J820" i="61"/>
  <c r="J819" i="61"/>
  <c r="J818" i="61"/>
  <c r="J817" i="61"/>
  <c r="J816" i="61"/>
  <c r="J815" i="61"/>
  <c r="J814" i="61"/>
  <c r="J813" i="61"/>
  <c r="J812" i="61"/>
  <c r="J811" i="61"/>
  <c r="J810" i="61"/>
  <c r="P808" i="61"/>
  <c r="H808" i="61"/>
  <c r="J807" i="61"/>
  <c r="J806" i="61"/>
  <c r="J805" i="61"/>
  <c r="J804" i="61"/>
  <c r="J803" i="61"/>
  <c r="J802" i="61"/>
  <c r="J801" i="61"/>
  <c r="J800" i="61"/>
  <c r="J799" i="61"/>
  <c r="J798" i="61"/>
  <c r="P796" i="61"/>
  <c r="H796" i="61"/>
  <c r="J795" i="61"/>
  <c r="J794" i="61"/>
  <c r="J793" i="61"/>
  <c r="J792" i="61"/>
  <c r="J791" i="61"/>
  <c r="J790" i="61"/>
  <c r="P788" i="61"/>
  <c r="H788" i="61"/>
  <c r="J787" i="61"/>
  <c r="J786" i="61"/>
  <c r="J785" i="61"/>
  <c r="J784" i="61"/>
  <c r="J783" i="61"/>
  <c r="J782" i="61"/>
  <c r="J781" i="61"/>
  <c r="J780" i="61"/>
  <c r="J779" i="61"/>
  <c r="J778" i="61"/>
  <c r="J777" i="61"/>
  <c r="J776" i="61"/>
  <c r="J775" i="61"/>
  <c r="J774" i="61"/>
  <c r="J773" i="61"/>
  <c r="J772" i="61"/>
  <c r="J771" i="61"/>
  <c r="J770" i="61"/>
  <c r="P768" i="61"/>
  <c r="H768" i="61"/>
  <c r="J767" i="61"/>
  <c r="J766" i="61"/>
  <c r="J765" i="61"/>
  <c r="J764" i="61"/>
  <c r="P762" i="61"/>
  <c r="H762" i="61"/>
  <c r="J761" i="61"/>
  <c r="J760" i="61"/>
  <c r="J759" i="61"/>
  <c r="J758" i="61"/>
  <c r="J757" i="61"/>
  <c r="J756" i="61"/>
  <c r="J755" i="61"/>
  <c r="J754" i="61"/>
  <c r="J753" i="61"/>
  <c r="P751" i="61"/>
  <c r="H751" i="61"/>
  <c r="J750" i="61"/>
  <c r="J749" i="61"/>
  <c r="J748" i="61"/>
  <c r="J747" i="61"/>
  <c r="J746" i="61"/>
  <c r="J745" i="61"/>
  <c r="J751" i="61" s="1"/>
  <c r="J744" i="61"/>
  <c r="P742" i="61"/>
  <c r="H742" i="61"/>
  <c r="J741" i="61"/>
  <c r="J740" i="61"/>
  <c r="J739" i="61"/>
  <c r="J738" i="61"/>
  <c r="J737" i="61"/>
  <c r="J736" i="61"/>
  <c r="J735" i="61"/>
  <c r="J734" i="61"/>
  <c r="J733" i="61"/>
  <c r="J732" i="61"/>
  <c r="J731" i="61"/>
  <c r="J730" i="61"/>
  <c r="J729" i="61"/>
  <c r="J728" i="61"/>
  <c r="P726" i="61"/>
  <c r="H726" i="61"/>
  <c r="J725" i="61"/>
  <c r="J724" i="61"/>
  <c r="J723" i="61"/>
  <c r="J722" i="61"/>
  <c r="J721" i="61"/>
  <c r="P719" i="61"/>
  <c r="H719" i="61"/>
  <c r="J718" i="61"/>
  <c r="J717" i="61"/>
  <c r="J716" i="61"/>
  <c r="J715" i="61"/>
  <c r="J714" i="61"/>
  <c r="J713" i="61"/>
  <c r="J719" i="61" s="1"/>
  <c r="P711" i="61"/>
  <c r="H711" i="61"/>
  <c r="J710" i="61"/>
  <c r="J709" i="61"/>
  <c r="J708" i="61"/>
  <c r="J707" i="61"/>
  <c r="J706" i="61"/>
  <c r="J705" i="61"/>
  <c r="J704" i="61"/>
  <c r="J703" i="61"/>
  <c r="J702" i="61"/>
  <c r="J701" i="61"/>
  <c r="J700" i="61"/>
  <c r="J699" i="61"/>
  <c r="J698" i="61"/>
  <c r="J697" i="61"/>
  <c r="J696" i="61"/>
  <c r="J695" i="61"/>
  <c r="J694" i="61"/>
  <c r="J693" i="61"/>
  <c r="J692" i="61"/>
  <c r="J691" i="61"/>
  <c r="J690" i="61"/>
  <c r="J689" i="61"/>
  <c r="J688" i="61"/>
  <c r="J687" i="61"/>
  <c r="O684" i="61"/>
  <c r="N684" i="61"/>
  <c r="H683" i="61"/>
  <c r="J682" i="61"/>
  <c r="J681" i="61"/>
  <c r="J680" i="61"/>
  <c r="J679" i="61"/>
  <c r="J683" i="61" s="1"/>
  <c r="J678" i="61"/>
  <c r="P676" i="61"/>
  <c r="H676" i="61"/>
  <c r="J675" i="61"/>
  <c r="J674" i="61"/>
  <c r="J673" i="61"/>
  <c r="J672" i="61"/>
  <c r="J671" i="61"/>
  <c r="J670" i="61"/>
  <c r="P668" i="61"/>
  <c r="H668" i="61"/>
  <c r="J667" i="61"/>
  <c r="J666" i="61"/>
  <c r="J665" i="61"/>
  <c r="J664" i="61"/>
  <c r="J663" i="61"/>
  <c r="M662" i="61"/>
  <c r="J662" i="61"/>
  <c r="J661" i="61"/>
  <c r="P659" i="61"/>
  <c r="H659" i="61"/>
  <c r="J658" i="61"/>
  <c r="J657" i="61"/>
  <c r="J656" i="61"/>
  <c r="P654" i="61"/>
  <c r="H654" i="61"/>
  <c r="J653" i="61"/>
  <c r="J652" i="61"/>
  <c r="J651" i="61"/>
  <c r="J650" i="61"/>
  <c r="J649" i="61"/>
  <c r="P647" i="61"/>
  <c r="H647" i="61"/>
  <c r="J646" i="61"/>
  <c r="J645" i="61"/>
  <c r="J644" i="61"/>
  <c r="J643" i="61"/>
  <c r="J642" i="61"/>
  <c r="J641" i="61"/>
  <c r="J647" i="61" s="1"/>
  <c r="P639" i="61"/>
  <c r="H639" i="61"/>
  <c r="J638" i="61"/>
  <c r="J637" i="61"/>
  <c r="J636" i="61"/>
  <c r="J635" i="61"/>
  <c r="J634" i="61"/>
  <c r="J633" i="61"/>
  <c r="J632" i="61"/>
  <c r="J631" i="61"/>
  <c r="J630" i="61"/>
  <c r="J629" i="61"/>
  <c r="J628" i="61"/>
  <c r="J627" i="61"/>
  <c r="J626" i="61"/>
  <c r="J625" i="61"/>
  <c r="J624" i="61"/>
  <c r="P622" i="61"/>
  <c r="H622" i="61"/>
  <c r="J621" i="61"/>
  <c r="J620" i="61"/>
  <c r="J619" i="61"/>
  <c r="J618" i="61"/>
  <c r="J617" i="61"/>
  <c r="J616" i="61"/>
  <c r="J615" i="61"/>
  <c r="J614" i="61"/>
  <c r="J613" i="61"/>
  <c r="J612" i="61"/>
  <c r="P610" i="61"/>
  <c r="H610" i="61"/>
  <c r="J609" i="61"/>
  <c r="J608" i="61"/>
  <c r="J607" i="61"/>
  <c r="J606" i="61"/>
  <c r="J605" i="61"/>
  <c r="J604" i="61"/>
  <c r="J603" i="61"/>
  <c r="J602" i="61"/>
  <c r="J601" i="61"/>
  <c r="J600" i="61"/>
  <c r="J599" i="61"/>
  <c r="J598" i="61"/>
  <c r="J597" i="61"/>
  <c r="J596" i="61"/>
  <c r="J595" i="61"/>
  <c r="J594" i="61"/>
  <c r="J593" i="61"/>
  <c r="O590" i="61"/>
  <c r="N590" i="61"/>
  <c r="P589" i="61"/>
  <c r="H589" i="61"/>
  <c r="J588" i="61"/>
  <c r="J587" i="61"/>
  <c r="J586" i="61"/>
  <c r="J585" i="61"/>
  <c r="J584" i="61"/>
  <c r="P582" i="61"/>
  <c r="H582" i="61"/>
  <c r="J581" i="61"/>
  <c r="J580" i="61"/>
  <c r="J579" i="61"/>
  <c r="J578" i="61"/>
  <c r="J577" i="61"/>
  <c r="J576" i="61"/>
  <c r="J575" i="61"/>
  <c r="J574" i="61"/>
  <c r="P572" i="61"/>
  <c r="H572" i="61"/>
  <c r="J571" i="61"/>
  <c r="J570" i="61"/>
  <c r="J569" i="61"/>
  <c r="J568" i="61"/>
  <c r="J567" i="61"/>
  <c r="J566" i="61"/>
  <c r="P564" i="61"/>
  <c r="H564" i="61"/>
  <c r="J563" i="61"/>
  <c r="J562" i="61"/>
  <c r="J561" i="61"/>
  <c r="J560" i="61"/>
  <c r="J559" i="61"/>
  <c r="P557" i="61"/>
  <c r="H557" i="61"/>
  <c r="J556" i="61"/>
  <c r="J555" i="61"/>
  <c r="J554" i="61"/>
  <c r="J553" i="61"/>
  <c r="J552" i="61"/>
  <c r="P550" i="61"/>
  <c r="H550" i="61"/>
  <c r="J549" i="61"/>
  <c r="J548" i="61"/>
  <c r="J547" i="61"/>
  <c r="J546" i="61"/>
  <c r="J545" i="61"/>
  <c r="J544" i="61"/>
  <c r="J543" i="61"/>
  <c r="J542" i="61"/>
  <c r="J541" i="61"/>
  <c r="J540" i="61"/>
  <c r="J539" i="61"/>
  <c r="J538" i="61"/>
  <c r="J537" i="61"/>
  <c r="J536" i="61"/>
  <c r="J535" i="61"/>
  <c r="J534" i="61"/>
  <c r="J533" i="61"/>
  <c r="P531" i="61"/>
  <c r="H531" i="61"/>
  <c r="J530" i="61"/>
  <c r="J529" i="61"/>
  <c r="J528" i="61"/>
  <c r="J527" i="61"/>
  <c r="J526" i="61"/>
  <c r="J525" i="61"/>
  <c r="J524" i="61"/>
  <c r="J523" i="61"/>
  <c r="J522" i="61"/>
  <c r="P520" i="61"/>
  <c r="H520" i="61"/>
  <c r="J519" i="61"/>
  <c r="J518" i="61"/>
  <c r="J517" i="61"/>
  <c r="J516" i="61"/>
  <c r="J515" i="61"/>
  <c r="J514" i="61"/>
  <c r="P512" i="61"/>
  <c r="H512" i="61"/>
  <c r="J511" i="61"/>
  <c r="J510" i="61"/>
  <c r="J509" i="61"/>
  <c r="J508" i="61"/>
  <c r="J507" i="61"/>
  <c r="P505" i="61"/>
  <c r="H505" i="61"/>
  <c r="J504" i="61"/>
  <c r="J503" i="61"/>
  <c r="J502" i="61"/>
  <c r="J501" i="61"/>
  <c r="J500" i="61"/>
  <c r="J499" i="61"/>
  <c r="J498" i="61"/>
  <c r="J497" i="61"/>
  <c r="J496" i="61"/>
  <c r="J495" i="61"/>
  <c r="J494" i="61"/>
  <c r="J493" i="61"/>
  <c r="J492" i="61"/>
  <c r="P490" i="61"/>
  <c r="H490" i="61"/>
  <c r="J489" i="61"/>
  <c r="J488" i="61"/>
  <c r="J487" i="61"/>
  <c r="J486" i="61"/>
  <c r="J485" i="61"/>
  <c r="J484" i="61"/>
  <c r="J483" i="61"/>
  <c r="J482" i="61"/>
  <c r="J481" i="61"/>
  <c r="J480" i="61"/>
  <c r="P478" i="61"/>
  <c r="H478" i="61"/>
  <c r="J477" i="61"/>
  <c r="J476" i="61"/>
  <c r="J475" i="61"/>
  <c r="J474" i="61"/>
  <c r="J473" i="61"/>
  <c r="J472" i="61"/>
  <c r="J471" i="61"/>
  <c r="J470" i="61"/>
  <c r="J469" i="61"/>
  <c r="J468" i="61"/>
  <c r="J467" i="61"/>
  <c r="J466" i="61"/>
  <c r="J465" i="61"/>
  <c r="J464" i="61"/>
  <c r="P462" i="61"/>
  <c r="H462" i="61"/>
  <c r="J461" i="61"/>
  <c r="J460" i="61"/>
  <c r="J459" i="61"/>
  <c r="J458" i="61"/>
  <c r="J457" i="61"/>
  <c r="P455" i="61"/>
  <c r="H455" i="61"/>
  <c r="J454" i="61"/>
  <c r="J453" i="61"/>
  <c r="J452" i="61"/>
  <c r="J451" i="61"/>
  <c r="J450" i="61"/>
  <c r="J449" i="61"/>
  <c r="J448" i="61"/>
  <c r="J447" i="61"/>
  <c r="J446" i="61"/>
  <c r="J445" i="61"/>
  <c r="J444" i="61"/>
  <c r="J443" i="61"/>
  <c r="J442" i="61"/>
  <c r="J441" i="61"/>
  <c r="J440" i="61"/>
  <c r="J439" i="61"/>
  <c r="J438" i="61"/>
  <c r="J437" i="61"/>
  <c r="J436" i="61"/>
  <c r="O433" i="61"/>
  <c r="N433" i="61"/>
  <c r="P432" i="61"/>
  <c r="H432" i="61"/>
  <c r="J431" i="61"/>
  <c r="J430" i="61"/>
  <c r="J429" i="61"/>
  <c r="J428" i="61"/>
  <c r="P426" i="61"/>
  <c r="H426" i="61"/>
  <c r="J425" i="61"/>
  <c r="J424" i="61"/>
  <c r="J423" i="61"/>
  <c r="J422" i="61"/>
  <c r="J421" i="61"/>
  <c r="P419" i="61"/>
  <c r="H419" i="61"/>
  <c r="J418" i="61"/>
  <c r="J419" i="61" s="1"/>
  <c r="P416" i="61"/>
  <c r="H416" i="61"/>
  <c r="J415" i="61"/>
  <c r="J414" i="61"/>
  <c r="J413" i="61"/>
  <c r="J412" i="61"/>
  <c r="H410" i="61"/>
  <c r="J409" i="61"/>
  <c r="J408" i="61"/>
  <c r="J407" i="61"/>
  <c r="J406" i="61"/>
  <c r="J405" i="61"/>
  <c r="J404" i="61"/>
  <c r="J403" i="61"/>
  <c r="J402" i="61"/>
  <c r="J401" i="61"/>
  <c r="P399" i="61"/>
  <c r="H399" i="61"/>
  <c r="J398" i="61"/>
  <c r="J397" i="61"/>
  <c r="J396" i="61"/>
  <c r="J395" i="61"/>
  <c r="P393" i="61"/>
  <c r="H393" i="61"/>
  <c r="J392" i="61"/>
  <c r="J391" i="61"/>
  <c r="J390" i="61"/>
  <c r="J389" i="61"/>
  <c r="J388" i="61"/>
  <c r="P386" i="61"/>
  <c r="H386" i="61"/>
  <c r="J385" i="61"/>
  <c r="J384" i="61"/>
  <c r="J383" i="61"/>
  <c r="J382" i="61"/>
  <c r="J381" i="61"/>
  <c r="J380" i="61"/>
  <c r="J379" i="61"/>
  <c r="J378" i="61"/>
  <c r="J377" i="61"/>
  <c r="J376" i="61"/>
  <c r="J375" i="61"/>
  <c r="J374" i="61"/>
  <c r="J373" i="61"/>
  <c r="P371" i="61"/>
  <c r="H371" i="61"/>
  <c r="J370" i="61"/>
  <c r="J369" i="61"/>
  <c r="J368" i="61"/>
  <c r="J367" i="61"/>
  <c r="J366" i="61"/>
  <c r="J365" i="61"/>
  <c r="J364" i="61"/>
  <c r="J363" i="61"/>
  <c r="J362" i="61"/>
  <c r="P360" i="61"/>
  <c r="H360" i="61"/>
  <c r="J359" i="61"/>
  <c r="J358" i="61"/>
  <c r="J357" i="61"/>
  <c r="J356" i="61"/>
  <c r="J355" i="61"/>
  <c r="J354" i="61"/>
  <c r="J353" i="61"/>
  <c r="J352" i="61"/>
  <c r="J351" i="61"/>
  <c r="J350" i="61"/>
  <c r="J349" i="61"/>
  <c r="J348" i="61"/>
  <c r="J347" i="61"/>
  <c r="J346" i="61"/>
  <c r="J345" i="61"/>
  <c r="J344" i="61"/>
  <c r="J343" i="61"/>
  <c r="J342" i="61"/>
  <c r="L341" i="61"/>
  <c r="R341" i="61" s="1"/>
  <c r="J341" i="61"/>
  <c r="J340" i="61"/>
  <c r="P338" i="61"/>
  <c r="H338" i="61"/>
  <c r="J337" i="61"/>
  <c r="J336" i="61"/>
  <c r="J335" i="61"/>
  <c r="J334" i="61"/>
  <c r="J333" i="61"/>
  <c r="J332" i="61"/>
  <c r="J331" i="61"/>
  <c r="J330" i="61"/>
  <c r="J329" i="61"/>
  <c r="J328" i="61"/>
  <c r="J327" i="61"/>
  <c r="J326" i="61"/>
  <c r="J325" i="61"/>
  <c r="J324" i="61"/>
  <c r="J323" i="61"/>
  <c r="P321" i="61"/>
  <c r="H321" i="61"/>
  <c r="J320" i="61"/>
  <c r="J319" i="61"/>
  <c r="J318" i="61"/>
  <c r="J317" i="61"/>
  <c r="J316" i="61"/>
  <c r="J315" i="61"/>
  <c r="J314" i="61"/>
  <c r="J313" i="61"/>
  <c r="J312" i="61"/>
  <c r="L311" i="61"/>
  <c r="J311" i="61"/>
  <c r="P309" i="61"/>
  <c r="H309" i="61"/>
  <c r="L308" i="61"/>
  <c r="J308" i="61"/>
  <c r="J307" i="61"/>
  <c r="J306" i="61"/>
  <c r="J305" i="61"/>
  <c r="J304" i="61"/>
  <c r="J303" i="61"/>
  <c r="J302" i="61"/>
  <c r="J301" i="61"/>
  <c r="J300" i="61"/>
  <c r="J299" i="61"/>
  <c r="J298" i="61"/>
  <c r="J297" i="61"/>
  <c r="P295" i="61"/>
  <c r="H295" i="61"/>
  <c r="J294" i="61"/>
  <c r="J293" i="61"/>
  <c r="J292" i="61"/>
  <c r="J291" i="61"/>
  <c r="P289" i="61"/>
  <c r="H289" i="61"/>
  <c r="J288" i="61"/>
  <c r="J287" i="61"/>
  <c r="J286" i="61"/>
  <c r="J285" i="61"/>
  <c r="J284" i="61"/>
  <c r="J283" i="61"/>
  <c r="P281" i="61"/>
  <c r="H281" i="61"/>
  <c r="J280" i="61"/>
  <c r="J279" i="61"/>
  <c r="J278" i="61"/>
  <c r="J277" i="61"/>
  <c r="J276" i="61"/>
  <c r="J275" i="61"/>
  <c r="J274" i="61"/>
  <c r="J273" i="61"/>
  <c r="J272" i="61"/>
  <c r="J271" i="61"/>
  <c r="J270" i="61"/>
  <c r="J269" i="61"/>
  <c r="J268" i="61"/>
  <c r="J267" i="61"/>
  <c r="P265" i="61"/>
  <c r="J264" i="61"/>
  <c r="J263" i="61"/>
  <c r="J262" i="61"/>
  <c r="J261" i="61"/>
  <c r="J260" i="61"/>
  <c r="J259" i="61"/>
  <c r="J258" i="61"/>
  <c r="J257" i="61"/>
  <c r="J256" i="61"/>
  <c r="P254" i="61"/>
  <c r="H254" i="61"/>
  <c r="H265" i="61" s="1"/>
  <c r="J253" i="61"/>
  <c r="J252" i="61"/>
  <c r="L251" i="61"/>
  <c r="R251" i="61" s="1"/>
  <c r="J251" i="61"/>
  <c r="J250" i="61"/>
  <c r="J249" i="61"/>
  <c r="J248" i="61"/>
  <c r="J247" i="61"/>
  <c r="J246" i="61"/>
  <c r="J245" i="61"/>
  <c r="J244" i="61"/>
  <c r="J243" i="61"/>
  <c r="J242" i="61"/>
  <c r="J241" i="61"/>
  <c r="J240" i="61"/>
  <c r="J239" i="61"/>
  <c r="J238" i="61"/>
  <c r="P236" i="61"/>
  <c r="H236" i="61"/>
  <c r="J235" i="61"/>
  <c r="J234" i="61"/>
  <c r="J233" i="61"/>
  <c r="J232" i="61"/>
  <c r="J231" i="61"/>
  <c r="J230" i="61"/>
  <c r="J229" i="61"/>
  <c r="J228" i="61"/>
  <c r="J227" i="61"/>
  <c r="J226" i="61"/>
  <c r="J225" i="61"/>
  <c r="P223" i="61"/>
  <c r="H223" i="61"/>
  <c r="J222" i="61"/>
  <c r="J221" i="61"/>
  <c r="J220" i="61"/>
  <c r="J219" i="61"/>
  <c r="J218" i="61"/>
  <c r="J217" i="61"/>
  <c r="J216" i="61"/>
  <c r="J215" i="61"/>
  <c r="J214" i="61"/>
  <c r="J213" i="61"/>
  <c r="J212" i="61"/>
  <c r="P210" i="61"/>
  <c r="H210" i="61"/>
  <c r="J209" i="61"/>
  <c r="J208" i="61"/>
  <c r="J207" i="61"/>
  <c r="J206" i="61"/>
  <c r="J205" i="61"/>
  <c r="J204" i="61"/>
  <c r="J203" i="61"/>
  <c r="J202" i="61"/>
  <c r="J201" i="61"/>
  <c r="J200" i="61"/>
  <c r="J199" i="61"/>
  <c r="J198" i="61"/>
  <c r="J197" i="61"/>
  <c r="J196" i="61"/>
  <c r="J195" i="61"/>
  <c r="J194" i="61"/>
  <c r="J193" i="61"/>
  <c r="J192" i="61"/>
  <c r="J191" i="61"/>
  <c r="J190" i="61"/>
  <c r="J189" i="61"/>
  <c r="J188" i="61"/>
  <c r="J187" i="61"/>
  <c r="J186" i="61"/>
  <c r="J185" i="61"/>
  <c r="J184" i="61"/>
  <c r="J183" i="61"/>
  <c r="J182" i="61"/>
  <c r="O179" i="61"/>
  <c r="N179" i="61"/>
  <c r="H178" i="61"/>
  <c r="J177" i="61"/>
  <c r="J176" i="61"/>
  <c r="J175" i="61"/>
  <c r="J174" i="61"/>
  <c r="J173" i="61"/>
  <c r="J172" i="61"/>
  <c r="J171" i="61"/>
  <c r="P169" i="61"/>
  <c r="H169" i="61"/>
  <c r="J168" i="61"/>
  <c r="J167" i="61"/>
  <c r="J166" i="61"/>
  <c r="J165" i="61"/>
  <c r="J164" i="61"/>
  <c r="J163" i="61"/>
  <c r="J162" i="61"/>
  <c r="J161" i="61"/>
  <c r="J160" i="61"/>
  <c r="J159" i="61"/>
  <c r="J158" i="61"/>
  <c r="J157" i="61"/>
  <c r="J156" i="61"/>
  <c r="P154" i="61"/>
  <c r="H154" i="61"/>
  <c r="J153" i="61"/>
  <c r="J152" i="61"/>
  <c r="J151" i="61"/>
  <c r="J150" i="61"/>
  <c r="J149" i="61"/>
  <c r="J148" i="61"/>
  <c r="J147" i="61"/>
  <c r="J146" i="61"/>
  <c r="L145" i="61"/>
  <c r="R145" i="61" s="1"/>
  <c r="J145" i="61"/>
  <c r="J144" i="61"/>
  <c r="J143" i="61"/>
  <c r="J142" i="61"/>
  <c r="J141" i="61"/>
  <c r="J140" i="61"/>
  <c r="J139" i="61"/>
  <c r="L138" i="61"/>
  <c r="J138" i="61"/>
  <c r="J137" i="61"/>
  <c r="P135" i="61"/>
  <c r="H135" i="61"/>
  <c r="J134" i="61"/>
  <c r="J133" i="61"/>
  <c r="J132" i="61"/>
  <c r="J131" i="61"/>
  <c r="J130" i="61"/>
  <c r="J129" i="61"/>
  <c r="J128" i="61"/>
  <c r="J127" i="61"/>
  <c r="J126" i="61"/>
  <c r="J125" i="61"/>
  <c r="J124" i="61"/>
  <c r="J123" i="61"/>
  <c r="J122" i="61"/>
  <c r="M121" i="61"/>
  <c r="J121" i="61"/>
  <c r="P119" i="61"/>
  <c r="H119" i="61"/>
  <c r="J118" i="61"/>
  <c r="J117" i="61"/>
  <c r="J116" i="61"/>
  <c r="J115" i="61"/>
  <c r="J114" i="61"/>
  <c r="J113" i="61"/>
  <c r="J112" i="61"/>
  <c r="J111" i="61"/>
  <c r="J110" i="61"/>
  <c r="J109" i="61"/>
  <c r="J108" i="61"/>
  <c r="J107" i="61"/>
  <c r="P105" i="61"/>
  <c r="H105" i="61"/>
  <c r="J104" i="61"/>
  <c r="J103" i="61"/>
  <c r="J102" i="61"/>
  <c r="J101" i="61"/>
  <c r="J100" i="61"/>
  <c r="J99" i="61"/>
  <c r="J98" i="61"/>
  <c r="J97" i="61"/>
  <c r="J96" i="61"/>
  <c r="J95" i="61"/>
  <c r="J94" i="61"/>
  <c r="J93" i="61"/>
  <c r="J92" i="61"/>
  <c r="J91" i="61"/>
  <c r="J90" i="61"/>
  <c r="J89" i="61"/>
  <c r="J88" i="61"/>
  <c r="J87" i="61"/>
  <c r="J86" i="61"/>
  <c r="J85" i="61"/>
  <c r="O82" i="61"/>
  <c r="N82" i="61"/>
  <c r="P81" i="61"/>
  <c r="H81" i="61"/>
  <c r="J80" i="61"/>
  <c r="J79" i="61"/>
  <c r="J78" i="61"/>
  <c r="J77" i="61"/>
  <c r="J76" i="61"/>
  <c r="P74" i="61"/>
  <c r="H74" i="61"/>
  <c r="J73" i="61"/>
  <c r="J72" i="61"/>
  <c r="J71" i="61"/>
  <c r="J70" i="61"/>
  <c r="J69" i="61"/>
  <c r="P66" i="61"/>
  <c r="H66" i="61"/>
  <c r="J65" i="61"/>
  <c r="J64" i="61"/>
  <c r="J63" i="61"/>
  <c r="J62" i="61"/>
  <c r="J61" i="61"/>
  <c r="J60" i="61"/>
  <c r="P58" i="61"/>
  <c r="H58" i="61"/>
  <c r="J57" i="61"/>
  <c r="J56" i="61"/>
  <c r="J55" i="61"/>
  <c r="J54" i="61"/>
  <c r="P52" i="61"/>
  <c r="H52" i="61"/>
  <c r="J51" i="61"/>
  <c r="J50" i="61"/>
  <c r="J49" i="61"/>
  <c r="P47" i="61"/>
  <c r="H47" i="61"/>
  <c r="J46" i="61"/>
  <c r="J45" i="61"/>
  <c r="J44" i="61"/>
  <c r="J43" i="61"/>
  <c r="J42" i="61"/>
  <c r="J41" i="61"/>
  <c r="J40" i="61"/>
  <c r="J39" i="61"/>
  <c r="J38" i="61"/>
  <c r="J37" i="61"/>
  <c r="J36" i="61"/>
  <c r="P34" i="61"/>
  <c r="H34" i="61"/>
  <c r="J33" i="61"/>
  <c r="J32" i="61"/>
  <c r="J31" i="61"/>
  <c r="J30" i="61"/>
  <c r="J29" i="61"/>
  <c r="J28" i="61"/>
  <c r="J27" i="61"/>
  <c r="J26" i="61"/>
  <c r="J25" i="61"/>
  <c r="J24" i="61"/>
  <c r="J23" i="61"/>
  <c r="J22" i="61"/>
  <c r="P20" i="61"/>
  <c r="H20" i="61"/>
  <c r="J19" i="61"/>
  <c r="J18" i="61"/>
  <c r="J17" i="61"/>
  <c r="J16" i="61"/>
  <c r="J15" i="61"/>
  <c r="J14" i="61"/>
  <c r="J13" i="61"/>
  <c r="J12" i="61"/>
  <c r="J11" i="61"/>
  <c r="J10" i="61"/>
  <c r="J9" i="61"/>
  <c r="J8" i="61"/>
  <c r="J7" i="61"/>
  <c r="J6" i="61"/>
  <c r="H36" i="11"/>
  <c r="G36" i="11"/>
  <c r="F36" i="11"/>
  <c r="N27" i="11"/>
  <c r="H24" i="11"/>
  <c r="F20" i="11"/>
  <c r="B18" i="11"/>
  <c r="J15" i="11"/>
  <c r="L12" i="11"/>
  <c r="D21" i="83"/>
  <c r="D20" i="83"/>
  <c r="C20" i="83"/>
  <c r="D19" i="83"/>
  <c r="C19" i="83"/>
  <c r="D18" i="83"/>
  <c r="C18" i="83"/>
  <c r="D17" i="83"/>
  <c r="C17" i="83"/>
  <c r="D16" i="83"/>
  <c r="C16" i="83"/>
  <c r="D15" i="83"/>
  <c r="C15" i="83"/>
  <c r="G13" i="83"/>
  <c r="D22" i="83" s="1"/>
  <c r="F13" i="83"/>
  <c r="C13" i="83"/>
  <c r="G12" i="83"/>
  <c r="D12" i="83"/>
  <c r="E12" i="83" s="1"/>
  <c r="C21" i="83" s="1"/>
  <c r="G11" i="83"/>
  <c r="E11" i="83"/>
  <c r="D11" i="83"/>
  <c r="G10" i="83"/>
  <c r="E10" i="83"/>
  <c r="D10" i="83"/>
  <c r="G9" i="83"/>
  <c r="E9" i="83"/>
  <c r="D9" i="83"/>
  <c r="G8" i="83"/>
  <c r="E8" i="83"/>
  <c r="D8" i="83"/>
  <c r="G7" i="83"/>
  <c r="E7" i="83"/>
  <c r="D7" i="83"/>
  <c r="G6" i="83"/>
  <c r="E6" i="83"/>
  <c r="D6" i="83"/>
  <c r="AO154" i="30"/>
  <c r="M1065" i="61"/>
  <c r="L1065" i="61"/>
  <c r="AL154" i="30"/>
  <c r="K1065" i="61" s="1"/>
  <c r="M1064" i="61"/>
  <c r="M1063" i="61"/>
  <c r="L1063" i="61"/>
  <c r="M1062" i="61"/>
  <c r="M1059" i="61"/>
  <c r="L1059" i="61"/>
  <c r="M1058" i="61"/>
  <c r="AL149" i="30"/>
  <c r="K1058" i="61" s="1"/>
  <c r="M1057" i="61"/>
  <c r="L1057" i="61"/>
  <c r="AL148" i="30"/>
  <c r="K1057" i="61" s="1"/>
  <c r="M1056" i="61"/>
  <c r="AO146" i="30"/>
  <c r="M1055" i="61"/>
  <c r="Q1055" i="61" s="1"/>
  <c r="L1055" i="61"/>
  <c r="AL146" i="30"/>
  <c r="K1055" i="61" s="1"/>
  <c r="M1052" i="61"/>
  <c r="M1051" i="61"/>
  <c r="L1051" i="61"/>
  <c r="M1050" i="61"/>
  <c r="AL143" i="30"/>
  <c r="K1050" i="61" s="1"/>
  <c r="M1049" i="61"/>
  <c r="L1049" i="61"/>
  <c r="M1048" i="61"/>
  <c r="M1047" i="61"/>
  <c r="L1047" i="61"/>
  <c r="AL140" i="30"/>
  <c r="K1047" i="61" s="1"/>
  <c r="M1046" i="61"/>
  <c r="AO138" i="30"/>
  <c r="M1045" i="61"/>
  <c r="L1045" i="61"/>
  <c r="AL138" i="30"/>
  <c r="K1045" i="61" s="1"/>
  <c r="M1044" i="61"/>
  <c r="M1043" i="61"/>
  <c r="L1043" i="61"/>
  <c r="M1042" i="61"/>
  <c r="AL135" i="30"/>
  <c r="K1042" i="61" s="1"/>
  <c r="M1039" i="61"/>
  <c r="L1039" i="61"/>
  <c r="M1038" i="61"/>
  <c r="M1037" i="61"/>
  <c r="L1037" i="61"/>
  <c r="AL132" i="30"/>
  <c r="K1037" i="61" s="1"/>
  <c r="M1036" i="61"/>
  <c r="AO130" i="30"/>
  <c r="M1035" i="61"/>
  <c r="L1035" i="61"/>
  <c r="AL130" i="30"/>
  <c r="K1035" i="61" s="1"/>
  <c r="M1034" i="61"/>
  <c r="AO129" i="30"/>
  <c r="M1033" i="61"/>
  <c r="L1033" i="61"/>
  <c r="M1032" i="61"/>
  <c r="AL127" i="30"/>
  <c r="K1032" i="61" s="1"/>
  <c r="M1031" i="61"/>
  <c r="L1031" i="61"/>
  <c r="Q1031" i="61" s="1"/>
  <c r="M1028" i="61"/>
  <c r="M1027" i="61"/>
  <c r="L1027" i="61"/>
  <c r="R1027" i="61" s="1"/>
  <c r="AL124" i="30"/>
  <c r="K1027" i="61" s="1"/>
  <c r="M1026" i="61"/>
  <c r="AO122" i="30"/>
  <c r="M1025" i="61"/>
  <c r="L1025" i="61"/>
  <c r="AL122" i="30"/>
  <c r="K1025" i="61" s="1"/>
  <c r="M1024" i="61"/>
  <c r="M1023" i="61"/>
  <c r="L1023" i="61"/>
  <c r="M1022" i="61"/>
  <c r="AL119" i="30"/>
  <c r="K1022" i="61" s="1"/>
  <c r="M1021" i="61"/>
  <c r="L1021" i="61"/>
  <c r="M1020" i="61"/>
  <c r="M1019" i="61"/>
  <c r="L1019" i="61"/>
  <c r="AL116" i="30"/>
  <c r="K1019" i="61" s="1"/>
  <c r="M1018" i="61"/>
  <c r="AO114" i="30"/>
  <c r="M1017" i="61"/>
  <c r="L1017" i="61"/>
  <c r="AL114" i="30"/>
  <c r="K1017" i="61" s="1"/>
  <c r="M1016" i="61"/>
  <c r="M1015" i="61"/>
  <c r="L1015" i="61"/>
  <c r="M1014" i="61"/>
  <c r="AO111" i="30"/>
  <c r="AL111" i="30"/>
  <c r="K1014" i="61" s="1"/>
  <c r="M1013" i="61"/>
  <c r="L1013" i="61"/>
  <c r="M1012" i="61"/>
  <c r="M1011" i="61"/>
  <c r="L1011" i="61"/>
  <c r="AL108" i="30"/>
  <c r="K1011" i="61" s="1"/>
  <c r="M1008" i="61"/>
  <c r="AO106" i="30"/>
  <c r="M1007" i="61"/>
  <c r="L1007" i="61"/>
  <c r="R1007" i="61" s="1"/>
  <c r="AL106" i="30"/>
  <c r="K1007" i="61" s="1"/>
  <c r="M1006" i="61"/>
  <c r="M1005" i="61"/>
  <c r="L1005" i="61"/>
  <c r="M1004" i="61"/>
  <c r="AL103" i="30"/>
  <c r="K1004" i="61" s="1"/>
  <c r="M1003" i="61"/>
  <c r="L1003" i="61"/>
  <c r="M1002" i="61"/>
  <c r="M1001" i="61"/>
  <c r="L1001" i="61"/>
  <c r="AL100" i="30"/>
  <c r="K1001" i="61" s="1"/>
  <c r="M1000" i="61"/>
  <c r="AO98" i="30"/>
  <c r="M999" i="61"/>
  <c r="L999" i="61"/>
  <c r="AL98" i="30"/>
  <c r="K999" i="61" s="1"/>
  <c r="M998" i="61"/>
  <c r="M997" i="61"/>
  <c r="L997" i="61"/>
  <c r="M996" i="61"/>
  <c r="AL95" i="30"/>
  <c r="K996" i="61" s="1"/>
  <c r="M995" i="61"/>
  <c r="L995" i="61"/>
  <c r="M994" i="61"/>
  <c r="AO93" i="30"/>
  <c r="M993" i="61"/>
  <c r="L993" i="61"/>
  <c r="AL92" i="30"/>
  <c r="K993" i="61" s="1"/>
  <c r="M992" i="61"/>
  <c r="AO90" i="30"/>
  <c r="M991" i="61"/>
  <c r="L991" i="61"/>
  <c r="AL90" i="30"/>
  <c r="K991" i="61" s="1"/>
  <c r="M990" i="61"/>
  <c r="L990" i="61"/>
  <c r="M987" i="61"/>
  <c r="L987" i="61"/>
  <c r="M986" i="61"/>
  <c r="L986" i="61"/>
  <c r="AL87" i="30"/>
  <c r="K986" i="61" s="1"/>
  <c r="M985" i="61"/>
  <c r="L985" i="61"/>
  <c r="AL86" i="30"/>
  <c r="K985" i="61" s="1"/>
  <c r="M984" i="61"/>
  <c r="L984" i="61"/>
  <c r="M983" i="61"/>
  <c r="L983" i="61"/>
  <c r="AL84" i="30"/>
  <c r="K983" i="61" s="1"/>
  <c r="M982" i="61"/>
  <c r="L982" i="61"/>
  <c r="AO82" i="30"/>
  <c r="M981" i="61"/>
  <c r="L981" i="61"/>
  <c r="AL82" i="30"/>
  <c r="K981" i="61" s="1"/>
  <c r="M980" i="61"/>
  <c r="L980" i="61"/>
  <c r="M979" i="61"/>
  <c r="L979" i="61"/>
  <c r="AL80" i="30"/>
  <c r="K979" i="61" s="1"/>
  <c r="M978" i="61"/>
  <c r="L978" i="61"/>
  <c r="M975" i="61"/>
  <c r="L975" i="61"/>
  <c r="AL78" i="30"/>
  <c r="K975" i="61" s="1"/>
  <c r="M974" i="61"/>
  <c r="L974" i="61"/>
  <c r="M973" i="61"/>
  <c r="L973" i="61"/>
  <c r="AL76" i="30"/>
  <c r="K973" i="61" s="1"/>
  <c r="M972" i="61"/>
  <c r="L972" i="61"/>
  <c r="AL75" i="30"/>
  <c r="K972" i="61" s="1"/>
  <c r="AO74" i="30"/>
  <c r="M971" i="61"/>
  <c r="L971" i="61"/>
  <c r="R971" i="61" s="1"/>
  <c r="AL74" i="30"/>
  <c r="K971" i="61" s="1"/>
  <c r="M970" i="61"/>
  <c r="L970" i="61"/>
  <c r="M969" i="61"/>
  <c r="L969" i="61"/>
  <c r="AL72" i="30"/>
  <c r="K969" i="61" s="1"/>
  <c r="M968" i="61"/>
  <c r="L968" i="61"/>
  <c r="M967" i="61"/>
  <c r="L967" i="61"/>
  <c r="AL70" i="30"/>
  <c r="K967" i="61" s="1"/>
  <c r="M966" i="61"/>
  <c r="L966" i="61"/>
  <c r="M965" i="61"/>
  <c r="L965" i="61"/>
  <c r="AL68" i="30"/>
  <c r="K965" i="61" s="1"/>
  <c r="M964" i="61"/>
  <c r="L964" i="61"/>
  <c r="AL67" i="30"/>
  <c r="K964" i="61" s="1"/>
  <c r="AO66" i="30"/>
  <c r="M963" i="61"/>
  <c r="L963" i="61"/>
  <c r="AL66" i="30"/>
  <c r="K963" i="61" s="1"/>
  <c r="M962" i="61"/>
  <c r="L962" i="61"/>
  <c r="M961" i="61"/>
  <c r="L961" i="61"/>
  <c r="AL64" i="30"/>
  <c r="K961" i="61" s="1"/>
  <c r="M958" i="61"/>
  <c r="L958" i="61"/>
  <c r="M957" i="61"/>
  <c r="L957" i="61"/>
  <c r="AL62" i="30"/>
  <c r="K957" i="61" s="1"/>
  <c r="M956" i="61"/>
  <c r="L956" i="61"/>
  <c r="M955" i="61"/>
  <c r="L955" i="61"/>
  <c r="R955" i="61" s="1"/>
  <c r="AL60" i="30"/>
  <c r="K955" i="61" s="1"/>
  <c r="M954" i="61"/>
  <c r="L954" i="61"/>
  <c r="AL59" i="30"/>
  <c r="K954" i="61" s="1"/>
  <c r="AO58" i="30"/>
  <c r="M953" i="61"/>
  <c r="L953" i="61"/>
  <c r="AL58" i="30"/>
  <c r="K953" i="61" s="1"/>
  <c r="M952" i="61"/>
  <c r="L952" i="61"/>
  <c r="M951" i="61"/>
  <c r="L951" i="61"/>
  <c r="AL56" i="30"/>
  <c r="K951" i="61" s="1"/>
  <c r="M950" i="61"/>
  <c r="L950" i="61"/>
  <c r="AL55" i="30"/>
  <c r="K950" i="61" s="1"/>
  <c r="M947" i="61"/>
  <c r="L947" i="61"/>
  <c r="AL54" i="30"/>
  <c r="K947" i="61" s="1"/>
  <c r="M946" i="61"/>
  <c r="L946" i="61"/>
  <c r="M945" i="61"/>
  <c r="L945" i="61"/>
  <c r="AL52" i="30"/>
  <c r="K945" i="61" s="1"/>
  <c r="M944" i="61"/>
  <c r="L944" i="61"/>
  <c r="AL51" i="30"/>
  <c r="K944" i="61" s="1"/>
  <c r="M943" i="61"/>
  <c r="L943" i="61"/>
  <c r="AL50" i="30"/>
  <c r="K943" i="61" s="1"/>
  <c r="M942" i="61"/>
  <c r="L942" i="61"/>
  <c r="AL49" i="30"/>
  <c r="K942" i="61" s="1"/>
  <c r="M941" i="61"/>
  <c r="L941" i="61"/>
  <c r="AL48" i="30"/>
  <c r="K941" i="61" s="1"/>
  <c r="M940" i="61"/>
  <c r="L940" i="61"/>
  <c r="AL47" i="30"/>
  <c r="K940" i="61" s="1"/>
  <c r="M939" i="61"/>
  <c r="L939" i="61"/>
  <c r="R939" i="61" s="1"/>
  <c r="AL46" i="30"/>
  <c r="K939" i="61" s="1"/>
  <c r="M938" i="61"/>
  <c r="L938" i="61"/>
  <c r="M937" i="61"/>
  <c r="L937" i="61"/>
  <c r="R937" i="61" s="1"/>
  <c r="AL44" i="30"/>
  <c r="K937" i="61" s="1"/>
  <c r="M936" i="61"/>
  <c r="L936" i="61"/>
  <c r="AL43" i="30"/>
  <c r="K936" i="61" s="1"/>
  <c r="M935" i="61"/>
  <c r="L935" i="61"/>
  <c r="R935" i="61" s="1"/>
  <c r="AL42" i="30"/>
  <c r="K935" i="61" s="1"/>
  <c r="M934" i="61"/>
  <c r="L934" i="61"/>
  <c r="AL41" i="30"/>
  <c r="K934" i="61" s="1"/>
  <c r="M933" i="61"/>
  <c r="L933" i="61"/>
  <c r="AL40" i="30"/>
  <c r="K933" i="61" s="1"/>
  <c r="M932" i="61"/>
  <c r="AL39" i="30"/>
  <c r="K932" i="61" s="1"/>
  <c r="M931" i="61"/>
  <c r="AO38" i="30"/>
  <c r="AL38" i="30"/>
  <c r="M928" i="61"/>
  <c r="L928" i="61"/>
  <c r="M927" i="61"/>
  <c r="AO36" i="30"/>
  <c r="AL36" i="30"/>
  <c r="K927" i="61" s="1"/>
  <c r="M926" i="61"/>
  <c r="L926" i="61"/>
  <c r="AL35" i="30"/>
  <c r="K926" i="61" s="1"/>
  <c r="M925" i="61"/>
  <c r="L925" i="61"/>
  <c r="AL34" i="30"/>
  <c r="K925" i="61" s="1"/>
  <c r="M924" i="61"/>
  <c r="L924" i="61"/>
  <c r="R924" i="61" s="1"/>
  <c r="AL33" i="30"/>
  <c r="K924" i="61" s="1"/>
  <c r="M923" i="61"/>
  <c r="L923" i="61"/>
  <c r="AL32" i="30"/>
  <c r="K923" i="61" s="1"/>
  <c r="M922" i="61"/>
  <c r="AL31" i="30"/>
  <c r="K922" i="61" s="1"/>
  <c r="M921" i="61"/>
  <c r="L921" i="61"/>
  <c r="R921" i="61" s="1"/>
  <c r="AL30" i="30"/>
  <c r="K921" i="61" s="1"/>
  <c r="M920" i="61"/>
  <c r="L920" i="61"/>
  <c r="M917" i="61"/>
  <c r="L917" i="61"/>
  <c r="AL28" i="30"/>
  <c r="K917" i="61" s="1"/>
  <c r="M916" i="61"/>
  <c r="L916" i="61"/>
  <c r="R916" i="61" s="1"/>
  <c r="AL27" i="30"/>
  <c r="K916" i="61" s="1"/>
  <c r="M915" i="61"/>
  <c r="L915" i="61"/>
  <c r="R915" i="61" s="1"/>
  <c r="AL26" i="30"/>
  <c r="K915" i="61" s="1"/>
  <c r="M914" i="61"/>
  <c r="L914" i="61"/>
  <c r="AL25" i="30"/>
  <c r="K914" i="61" s="1"/>
  <c r="M913" i="61"/>
  <c r="L913" i="61"/>
  <c r="R913" i="61" s="1"/>
  <c r="AL24" i="30"/>
  <c r="K913" i="61" s="1"/>
  <c r="M912" i="61"/>
  <c r="L912" i="61"/>
  <c r="AL23" i="30"/>
  <c r="K912" i="61" s="1"/>
  <c r="M911" i="61"/>
  <c r="L911" i="61"/>
  <c r="R911" i="61" s="1"/>
  <c r="AL22" i="30"/>
  <c r="K911" i="61" s="1"/>
  <c r="M910" i="61"/>
  <c r="L910" i="61"/>
  <c r="M909" i="61"/>
  <c r="L909" i="61"/>
  <c r="R909" i="61" s="1"/>
  <c r="AL20" i="30"/>
  <c r="K909" i="61" s="1"/>
  <c r="M908" i="61"/>
  <c r="L908" i="61"/>
  <c r="AL19" i="30"/>
  <c r="K908" i="61" s="1"/>
  <c r="M907" i="61"/>
  <c r="L907" i="61"/>
  <c r="R907" i="61" s="1"/>
  <c r="AL18" i="30"/>
  <c r="K907" i="61" s="1"/>
  <c r="M906" i="61"/>
  <c r="L906" i="61"/>
  <c r="AL17" i="30"/>
  <c r="K906" i="61" s="1"/>
  <c r="M905" i="61"/>
  <c r="L905" i="61"/>
  <c r="R905" i="61" s="1"/>
  <c r="AL16" i="30"/>
  <c r="K905" i="61" s="1"/>
  <c r="M904" i="61"/>
  <c r="L904" i="61"/>
  <c r="AL15" i="30"/>
  <c r="K904" i="61" s="1"/>
  <c r="M903" i="61"/>
  <c r="L903" i="61"/>
  <c r="R903" i="61" s="1"/>
  <c r="AL14" i="30"/>
  <c r="K903" i="61" s="1"/>
  <c r="M902" i="61"/>
  <c r="L902" i="61"/>
  <c r="M901" i="61"/>
  <c r="L901" i="61"/>
  <c r="R901" i="61" s="1"/>
  <c r="AL12" i="30"/>
  <c r="K901" i="61" s="1"/>
  <c r="M900" i="61"/>
  <c r="L900" i="61"/>
  <c r="AL11" i="30"/>
  <c r="K900" i="61" s="1"/>
  <c r="M899" i="61"/>
  <c r="L899" i="61"/>
  <c r="R899" i="61" s="1"/>
  <c r="AL10" i="30"/>
  <c r="K899" i="61" s="1"/>
  <c r="M898" i="61"/>
  <c r="L898" i="61"/>
  <c r="AL9" i="30"/>
  <c r="K898" i="61" s="1"/>
  <c r="M897" i="61"/>
  <c r="L897" i="61"/>
  <c r="R897" i="61" s="1"/>
  <c r="AL8" i="30"/>
  <c r="K897" i="61" s="1"/>
  <c r="M896" i="61"/>
  <c r="L896" i="61"/>
  <c r="AL7" i="30"/>
  <c r="K896" i="61" s="1"/>
  <c r="M895" i="61"/>
  <c r="L895" i="61"/>
  <c r="R895" i="61" s="1"/>
  <c r="AL6" i="30"/>
  <c r="K895" i="61" s="1"/>
  <c r="M894" i="61"/>
  <c r="L894" i="61"/>
  <c r="M893" i="61"/>
  <c r="L893" i="61"/>
  <c r="R893" i="61" s="1"/>
  <c r="AL4" i="30"/>
  <c r="K893" i="61" s="1"/>
  <c r="AJ3" i="30"/>
  <c r="M888" i="61"/>
  <c r="L888" i="61"/>
  <c r="AI189" i="32"/>
  <c r="K888" i="61" s="1"/>
  <c r="M887" i="61"/>
  <c r="L887" i="61"/>
  <c r="AI188" i="32"/>
  <c r="K887" i="61" s="1"/>
  <c r="M886" i="61"/>
  <c r="L886" i="61"/>
  <c r="AI187" i="32"/>
  <c r="K886" i="61" s="1"/>
  <c r="L885" i="61"/>
  <c r="AI186" i="32"/>
  <c r="K885" i="61" s="1"/>
  <c r="M884" i="61"/>
  <c r="L884" i="61"/>
  <c r="AI185" i="32"/>
  <c r="K884" i="61" s="1"/>
  <c r="L883" i="61"/>
  <c r="R883" i="61" s="1"/>
  <c r="M882" i="61"/>
  <c r="L882" i="61"/>
  <c r="AI183" i="32"/>
  <c r="K882" i="61" s="1"/>
  <c r="L881" i="61"/>
  <c r="R881" i="61" s="1"/>
  <c r="AI182" i="32"/>
  <c r="K881" i="61" s="1"/>
  <c r="M878" i="61"/>
  <c r="L878" i="61"/>
  <c r="AI181" i="32"/>
  <c r="K878" i="61" s="1"/>
  <c r="M877" i="61"/>
  <c r="Q877" i="61" s="1"/>
  <c r="L877" i="61"/>
  <c r="R877" i="61" s="1"/>
  <c r="AI180" i="32"/>
  <c r="K877" i="61" s="1"/>
  <c r="M876" i="61"/>
  <c r="L876" i="61"/>
  <c r="AI179" i="32"/>
  <c r="K876" i="61" s="1"/>
  <c r="L875" i="61"/>
  <c r="R875" i="61" s="1"/>
  <c r="AI178" i="32"/>
  <c r="K875" i="61" s="1"/>
  <c r="M874" i="61"/>
  <c r="L874" i="61"/>
  <c r="AI177" i="32"/>
  <c r="K874" i="61" s="1"/>
  <c r="L873" i="61"/>
  <c r="M872" i="61"/>
  <c r="L872" i="61"/>
  <c r="AI175" i="32"/>
  <c r="K872" i="61" s="1"/>
  <c r="L869" i="61"/>
  <c r="AI174" i="32"/>
  <c r="K869" i="61" s="1"/>
  <c r="M868" i="61"/>
  <c r="L868" i="61"/>
  <c r="AI173" i="32"/>
  <c r="K868" i="61" s="1"/>
  <c r="L867" i="61"/>
  <c r="R867" i="61" s="1"/>
  <c r="AI172" i="32"/>
  <c r="K867" i="61" s="1"/>
  <c r="M866" i="61"/>
  <c r="L866" i="61"/>
  <c r="AI171" i="32"/>
  <c r="K866" i="61" s="1"/>
  <c r="L865" i="61"/>
  <c r="R865" i="61" s="1"/>
  <c r="AI170" i="32"/>
  <c r="K865" i="61" s="1"/>
  <c r="M864" i="61"/>
  <c r="L864" i="61"/>
  <c r="R864" i="61" s="1"/>
  <c r="AI169" i="32"/>
  <c r="K864" i="61" s="1"/>
  <c r="L861" i="61"/>
  <c r="R861" i="61" s="1"/>
  <c r="M860" i="61"/>
  <c r="L860" i="61"/>
  <c r="AI167" i="32"/>
  <c r="K860" i="61" s="1"/>
  <c r="L859" i="61"/>
  <c r="AI166" i="32"/>
  <c r="K859" i="61" s="1"/>
  <c r="M858" i="61"/>
  <c r="L858" i="61"/>
  <c r="AI165" i="32"/>
  <c r="K858" i="61" s="1"/>
  <c r="L857" i="61"/>
  <c r="M854" i="61"/>
  <c r="L854" i="61"/>
  <c r="R854" i="61" s="1"/>
  <c r="AI163" i="32"/>
  <c r="K854" i="61" s="1"/>
  <c r="L853" i="61"/>
  <c r="AI162" i="32"/>
  <c r="K853" i="61" s="1"/>
  <c r="M852" i="61"/>
  <c r="L852" i="61"/>
  <c r="AI161" i="32"/>
  <c r="K852" i="61" s="1"/>
  <c r="L851" i="61"/>
  <c r="M848" i="61"/>
  <c r="L848" i="61"/>
  <c r="R848" i="61" s="1"/>
  <c r="AI159" i="32"/>
  <c r="K848" i="61" s="1"/>
  <c r="L847" i="61"/>
  <c r="AI158" i="32"/>
  <c r="K847" i="61" s="1"/>
  <c r="M846" i="61"/>
  <c r="L846" i="61"/>
  <c r="AI157" i="32"/>
  <c r="K846" i="61" s="1"/>
  <c r="L845" i="61"/>
  <c r="M842" i="61"/>
  <c r="L842" i="61"/>
  <c r="R842" i="61" s="1"/>
  <c r="AI155" i="32"/>
  <c r="K842" i="61" s="1"/>
  <c r="L841" i="61"/>
  <c r="AI154" i="32"/>
  <c r="K841" i="61" s="1"/>
  <c r="M840" i="61"/>
  <c r="L840" i="61"/>
  <c r="AI153" i="32"/>
  <c r="K840" i="61" s="1"/>
  <c r="L839" i="61"/>
  <c r="M838" i="61"/>
  <c r="L838" i="61"/>
  <c r="AI151" i="32"/>
  <c r="K838" i="61" s="1"/>
  <c r="L837" i="61"/>
  <c r="R837" i="61" s="1"/>
  <c r="AI150" i="32"/>
  <c r="K837" i="61" s="1"/>
  <c r="M836" i="61"/>
  <c r="L836" i="61"/>
  <c r="R836" i="61" s="1"/>
  <c r="AI149" i="32"/>
  <c r="K836" i="61" s="1"/>
  <c r="L835" i="61"/>
  <c r="R835" i="61" s="1"/>
  <c r="M834" i="61"/>
  <c r="L834" i="61"/>
  <c r="R834" i="61" s="1"/>
  <c r="AI147" i="32"/>
  <c r="K834" i="61" s="1"/>
  <c r="L833" i="61"/>
  <c r="R833" i="61" s="1"/>
  <c r="AI146" i="32"/>
  <c r="K833" i="61" s="1"/>
  <c r="M832" i="61"/>
  <c r="L832" i="61"/>
  <c r="AI145" i="32"/>
  <c r="K832" i="61" s="1"/>
  <c r="L831" i="61"/>
  <c r="M830" i="61"/>
  <c r="L830" i="61"/>
  <c r="AI143" i="32"/>
  <c r="K830" i="61" s="1"/>
  <c r="L829" i="61"/>
  <c r="R829" i="61" s="1"/>
  <c r="AI142" i="32"/>
  <c r="K829" i="61" s="1"/>
  <c r="M828" i="61"/>
  <c r="L828" i="61"/>
  <c r="R828" i="61" s="1"/>
  <c r="L827" i="61"/>
  <c r="R827" i="61" s="1"/>
  <c r="AI140" i="32"/>
  <c r="K827" i="61" s="1"/>
  <c r="M826" i="61"/>
  <c r="L826" i="61"/>
  <c r="R826" i="61" s="1"/>
  <c r="AI139" i="32"/>
  <c r="K826" i="61" s="1"/>
  <c r="L825" i="61"/>
  <c r="AI138" i="32"/>
  <c r="K825" i="61" s="1"/>
  <c r="M824" i="61"/>
  <c r="AI137" i="32"/>
  <c r="K824" i="61" s="1"/>
  <c r="L823" i="61"/>
  <c r="AI136" i="32"/>
  <c r="K823" i="61" s="1"/>
  <c r="M820" i="61"/>
  <c r="L820" i="61"/>
  <c r="R820" i="61" s="1"/>
  <c r="AI135" i="32"/>
  <c r="K820" i="61" s="1"/>
  <c r="L819" i="61"/>
  <c r="AI134" i="32"/>
  <c r="K819" i="61" s="1"/>
  <c r="M818" i="61"/>
  <c r="L818" i="61"/>
  <c r="AI133" i="32"/>
  <c r="K818" i="61" s="1"/>
  <c r="L817" i="61"/>
  <c r="R817" i="61" s="1"/>
  <c r="AI132" i="32"/>
  <c r="K817" i="61" s="1"/>
  <c r="M816" i="61"/>
  <c r="L816" i="61"/>
  <c r="AI131" i="32"/>
  <c r="K816" i="61" s="1"/>
  <c r="L815" i="61"/>
  <c r="R815" i="61" s="1"/>
  <c r="AI130" i="32"/>
  <c r="K815" i="61" s="1"/>
  <c r="M814" i="61"/>
  <c r="L814" i="61"/>
  <c r="R814" i="61" s="1"/>
  <c r="AI129" i="32"/>
  <c r="K814" i="61" s="1"/>
  <c r="L813" i="61"/>
  <c r="R813" i="61" s="1"/>
  <c r="AI128" i="32"/>
  <c r="K813" i="61" s="1"/>
  <c r="M812" i="61"/>
  <c r="L812" i="61"/>
  <c r="R812" i="61" s="1"/>
  <c r="AI127" i="32"/>
  <c r="K812" i="61" s="1"/>
  <c r="L811" i="61"/>
  <c r="AI126" i="32"/>
  <c r="K811" i="61" s="1"/>
  <c r="M810" i="61"/>
  <c r="AI125" i="32"/>
  <c r="K810" i="61" s="1"/>
  <c r="L807" i="61"/>
  <c r="R807" i="61" s="1"/>
  <c r="AI124" i="32"/>
  <c r="K807" i="61" s="1"/>
  <c r="M806" i="61"/>
  <c r="L806" i="61"/>
  <c r="R806" i="61" s="1"/>
  <c r="AI123" i="32"/>
  <c r="K806" i="61" s="1"/>
  <c r="L805" i="61"/>
  <c r="R805" i="61" s="1"/>
  <c r="AI122" i="32"/>
  <c r="K805" i="61" s="1"/>
  <c r="M804" i="61"/>
  <c r="L804" i="61"/>
  <c r="R804" i="61" s="1"/>
  <c r="AI121" i="32"/>
  <c r="K804" i="61" s="1"/>
  <c r="L803" i="61"/>
  <c r="R803" i="61" s="1"/>
  <c r="AI120" i="32"/>
  <c r="K803" i="61" s="1"/>
  <c r="M802" i="61"/>
  <c r="L802" i="61"/>
  <c r="AI119" i="32"/>
  <c r="K802" i="61" s="1"/>
  <c r="L801" i="61"/>
  <c r="AI118" i="32"/>
  <c r="K801" i="61" s="1"/>
  <c r="M800" i="61"/>
  <c r="L800" i="61"/>
  <c r="AI117" i="32"/>
  <c r="K800" i="61" s="1"/>
  <c r="M799" i="61"/>
  <c r="L799" i="61"/>
  <c r="R799" i="61" s="1"/>
  <c r="AI116" i="32"/>
  <c r="K799" i="61" s="1"/>
  <c r="L798" i="61"/>
  <c r="R798" i="61" s="1"/>
  <c r="AI115" i="32"/>
  <c r="K798" i="61" s="1"/>
  <c r="M795" i="61"/>
  <c r="L795" i="61"/>
  <c r="R795" i="61" s="1"/>
  <c r="AI114" i="32"/>
  <c r="K795" i="61" s="1"/>
  <c r="L794" i="61"/>
  <c r="AI113" i="32"/>
  <c r="K794" i="61" s="1"/>
  <c r="M793" i="61"/>
  <c r="L793" i="61"/>
  <c r="R793" i="61" s="1"/>
  <c r="AI112" i="32"/>
  <c r="K793" i="61" s="1"/>
  <c r="L792" i="61"/>
  <c r="AI111" i="32"/>
  <c r="K792" i="61" s="1"/>
  <c r="M791" i="61"/>
  <c r="L791" i="61"/>
  <c r="R791" i="61" s="1"/>
  <c r="AI110" i="32"/>
  <c r="K791" i="61" s="1"/>
  <c r="M790" i="61"/>
  <c r="L790" i="61"/>
  <c r="AI109" i="32"/>
  <c r="K790" i="61" s="1"/>
  <c r="M787" i="61"/>
  <c r="L787" i="61"/>
  <c r="AI108" i="32"/>
  <c r="K787" i="61" s="1"/>
  <c r="M786" i="61"/>
  <c r="L786" i="61"/>
  <c r="M785" i="61"/>
  <c r="L785" i="61"/>
  <c r="AI106" i="32"/>
  <c r="K785" i="61" s="1"/>
  <c r="M784" i="61"/>
  <c r="L784" i="61"/>
  <c r="AI105" i="32"/>
  <c r="K784" i="61" s="1"/>
  <c r="L783" i="61"/>
  <c r="R783" i="61" s="1"/>
  <c r="AI104" i="32"/>
  <c r="K783" i="61" s="1"/>
  <c r="M782" i="61"/>
  <c r="L782" i="61"/>
  <c r="R782" i="61" s="1"/>
  <c r="M781" i="61"/>
  <c r="Q781" i="61" s="1"/>
  <c r="L781" i="61"/>
  <c r="R781" i="61" s="1"/>
  <c r="AI102" i="32"/>
  <c r="K781" i="61" s="1"/>
  <c r="M780" i="61"/>
  <c r="L780" i="61"/>
  <c r="R780" i="61" s="1"/>
  <c r="AI101" i="32"/>
  <c r="K780" i="61" s="1"/>
  <c r="M779" i="61"/>
  <c r="L779" i="61"/>
  <c r="R779" i="61" s="1"/>
  <c r="AI100" i="32"/>
  <c r="K779" i="61" s="1"/>
  <c r="M778" i="61"/>
  <c r="L778" i="61"/>
  <c r="M777" i="61"/>
  <c r="L777" i="61"/>
  <c r="AI98" i="32"/>
  <c r="K777" i="61" s="1"/>
  <c r="M776" i="61"/>
  <c r="L776" i="61"/>
  <c r="AI97" i="32"/>
  <c r="K776" i="61" s="1"/>
  <c r="M775" i="61"/>
  <c r="L775" i="61"/>
  <c r="R775" i="61" s="1"/>
  <c r="AI96" i="32"/>
  <c r="K775" i="61" s="1"/>
  <c r="M774" i="61"/>
  <c r="L774" i="61"/>
  <c r="R774" i="61" s="1"/>
  <c r="M773" i="61"/>
  <c r="Q773" i="61" s="1"/>
  <c r="L773" i="61"/>
  <c r="R773" i="61" s="1"/>
  <c r="AI94" i="32"/>
  <c r="K773" i="61" s="1"/>
  <c r="M772" i="61"/>
  <c r="L772" i="61"/>
  <c r="R772" i="61" s="1"/>
  <c r="AI93" i="32"/>
  <c r="K772" i="61" s="1"/>
  <c r="M771" i="61"/>
  <c r="L771" i="61"/>
  <c r="AI92" i="32"/>
  <c r="K771" i="61" s="1"/>
  <c r="M770" i="61"/>
  <c r="L770" i="61"/>
  <c r="M767" i="61"/>
  <c r="L767" i="61"/>
  <c r="R767" i="61" s="1"/>
  <c r="AI90" i="32"/>
  <c r="K767" i="61" s="1"/>
  <c r="M766" i="61"/>
  <c r="L766" i="61"/>
  <c r="R766" i="61" s="1"/>
  <c r="AI89" i="32"/>
  <c r="K766" i="61" s="1"/>
  <c r="M765" i="61"/>
  <c r="L765" i="61"/>
  <c r="R765" i="61" s="1"/>
  <c r="AI88" i="32"/>
  <c r="K765" i="61" s="1"/>
  <c r="M764" i="61"/>
  <c r="L764" i="61"/>
  <c r="M761" i="61"/>
  <c r="L761" i="61"/>
  <c r="AI86" i="32"/>
  <c r="K761" i="61" s="1"/>
  <c r="M760" i="61"/>
  <c r="L760" i="61"/>
  <c r="AI85" i="32"/>
  <c r="K760" i="61" s="1"/>
  <c r="M759" i="61"/>
  <c r="L759" i="61"/>
  <c r="R759" i="61" s="1"/>
  <c r="AI84" i="32"/>
  <c r="K759" i="61" s="1"/>
  <c r="M758" i="61"/>
  <c r="L758" i="61"/>
  <c r="R758" i="61" s="1"/>
  <c r="M757" i="61"/>
  <c r="L757" i="61"/>
  <c r="R757" i="61" s="1"/>
  <c r="AI82" i="32"/>
  <c r="K757" i="61" s="1"/>
  <c r="M756" i="61"/>
  <c r="L756" i="61"/>
  <c r="R756" i="61" s="1"/>
  <c r="AI81" i="32"/>
  <c r="K756" i="61" s="1"/>
  <c r="M755" i="61"/>
  <c r="L755" i="61"/>
  <c r="AI80" i="32"/>
  <c r="K755" i="61" s="1"/>
  <c r="M754" i="61"/>
  <c r="L754" i="61"/>
  <c r="M753" i="61"/>
  <c r="L753" i="61"/>
  <c r="AI78" i="32"/>
  <c r="K753" i="61" s="1"/>
  <c r="M750" i="61"/>
  <c r="L750" i="61"/>
  <c r="R750" i="61" s="1"/>
  <c r="AI77" i="32"/>
  <c r="K750" i="61" s="1"/>
  <c r="M749" i="61"/>
  <c r="L749" i="61"/>
  <c r="AI76" i="32"/>
  <c r="K749" i="61" s="1"/>
  <c r="M748" i="61"/>
  <c r="L748" i="61"/>
  <c r="AL74" i="32"/>
  <c r="L747" i="61"/>
  <c r="AI74" i="32"/>
  <c r="K747" i="61" s="1"/>
  <c r="M746" i="61"/>
  <c r="L746" i="61"/>
  <c r="AI73" i="32"/>
  <c r="K746" i="61" s="1"/>
  <c r="M745" i="61"/>
  <c r="L745" i="61"/>
  <c r="R745" i="61" s="1"/>
  <c r="AI72" i="32"/>
  <c r="K745" i="61" s="1"/>
  <c r="M744" i="61"/>
  <c r="L744" i="61"/>
  <c r="M741" i="61"/>
  <c r="L741" i="61"/>
  <c r="AI70" i="32"/>
  <c r="K741" i="61" s="1"/>
  <c r="M740" i="61"/>
  <c r="L740" i="61"/>
  <c r="R740" i="61" s="1"/>
  <c r="AI69" i="32"/>
  <c r="K740" i="61" s="1"/>
  <c r="M739" i="61"/>
  <c r="L739" i="61"/>
  <c r="R739" i="61" s="1"/>
  <c r="AI68" i="32"/>
  <c r="K739" i="61" s="1"/>
  <c r="M738" i="61"/>
  <c r="Q738" i="61" s="1"/>
  <c r="L738" i="61"/>
  <c r="R738" i="61" s="1"/>
  <c r="M737" i="61"/>
  <c r="L737" i="61"/>
  <c r="AI66" i="32"/>
  <c r="K737" i="61" s="1"/>
  <c r="M736" i="61"/>
  <c r="L736" i="61"/>
  <c r="R736" i="61" s="1"/>
  <c r="AI65" i="32"/>
  <c r="K736" i="61" s="1"/>
  <c r="M735" i="61"/>
  <c r="L735" i="61"/>
  <c r="AI64" i="32"/>
  <c r="K735" i="61" s="1"/>
  <c r="M734" i="61"/>
  <c r="L734" i="61"/>
  <c r="R734" i="61" s="1"/>
  <c r="AI63" i="32"/>
  <c r="K734" i="61" s="1"/>
  <c r="M733" i="61"/>
  <c r="L733" i="61"/>
  <c r="AI62" i="32"/>
  <c r="K733" i="61" s="1"/>
  <c r="M732" i="61"/>
  <c r="L732" i="61"/>
  <c r="R732" i="61" s="1"/>
  <c r="AI61" i="32"/>
  <c r="K732" i="61" s="1"/>
  <c r="M731" i="61"/>
  <c r="L731" i="61"/>
  <c r="AI60" i="32"/>
  <c r="K731" i="61" s="1"/>
  <c r="M730" i="61"/>
  <c r="Q730" i="61" s="1"/>
  <c r="L730" i="61"/>
  <c r="R730" i="61" s="1"/>
  <c r="M729" i="61"/>
  <c r="L729" i="61"/>
  <c r="AI58" i="32"/>
  <c r="K729" i="61" s="1"/>
  <c r="M728" i="61"/>
  <c r="L728" i="61"/>
  <c r="AI57" i="32"/>
  <c r="K728" i="61" s="1"/>
  <c r="M725" i="61"/>
  <c r="L725" i="61"/>
  <c r="AI56" i="32"/>
  <c r="K725" i="61" s="1"/>
  <c r="M724" i="61"/>
  <c r="L724" i="61"/>
  <c r="R724" i="61" s="1"/>
  <c r="AI55" i="32"/>
  <c r="K724" i="61" s="1"/>
  <c r="M723" i="61"/>
  <c r="L723" i="61"/>
  <c r="AI54" i="32"/>
  <c r="K723" i="61" s="1"/>
  <c r="M722" i="61"/>
  <c r="L722" i="61"/>
  <c r="R722" i="61" s="1"/>
  <c r="AI53" i="32"/>
  <c r="K722" i="61" s="1"/>
  <c r="M721" i="61"/>
  <c r="L721" i="61"/>
  <c r="AI52" i="32"/>
  <c r="K721" i="61" s="1"/>
  <c r="M718" i="61"/>
  <c r="L718" i="61"/>
  <c r="R718" i="61" s="1"/>
  <c r="M717" i="61"/>
  <c r="L717" i="61"/>
  <c r="AI50" i="32"/>
  <c r="K717" i="61" s="1"/>
  <c r="M716" i="61"/>
  <c r="L716" i="61"/>
  <c r="R716" i="61" s="1"/>
  <c r="AI49" i="32"/>
  <c r="K716" i="61" s="1"/>
  <c r="M715" i="61"/>
  <c r="L715" i="61"/>
  <c r="AI48" i="32"/>
  <c r="K715" i="61" s="1"/>
  <c r="M714" i="61"/>
  <c r="L714" i="61"/>
  <c r="R714" i="61" s="1"/>
  <c r="M713" i="61"/>
  <c r="L713" i="61"/>
  <c r="AI46" i="32"/>
  <c r="K713" i="61" s="1"/>
  <c r="M710" i="61"/>
  <c r="L710" i="61"/>
  <c r="R710" i="61" s="1"/>
  <c r="AI45" i="32"/>
  <c r="K710" i="61" s="1"/>
  <c r="M709" i="61"/>
  <c r="L709" i="61"/>
  <c r="AI44" i="32"/>
  <c r="K709" i="61" s="1"/>
  <c r="M708" i="61"/>
  <c r="Q708" i="61" s="1"/>
  <c r="L708" i="61"/>
  <c r="R708" i="61" s="1"/>
  <c r="M707" i="61"/>
  <c r="L707" i="61"/>
  <c r="AI42" i="32"/>
  <c r="K707" i="61" s="1"/>
  <c r="M706" i="61"/>
  <c r="L706" i="61"/>
  <c r="R706" i="61" s="1"/>
  <c r="AI41" i="32"/>
  <c r="K706" i="61" s="1"/>
  <c r="M705" i="61"/>
  <c r="L705" i="61"/>
  <c r="AI40" i="32"/>
  <c r="K705" i="61" s="1"/>
  <c r="M704" i="61"/>
  <c r="L704" i="61"/>
  <c r="R704" i="61" s="1"/>
  <c r="AI39" i="32"/>
  <c r="K704" i="61" s="1"/>
  <c r="AL38" i="32"/>
  <c r="L703" i="61"/>
  <c r="AI38" i="32"/>
  <c r="K703" i="61" s="1"/>
  <c r="M702" i="61"/>
  <c r="L702" i="61"/>
  <c r="R702" i="61" s="1"/>
  <c r="AI37" i="32"/>
  <c r="K702" i="61" s="1"/>
  <c r="M701" i="61"/>
  <c r="L701" i="61"/>
  <c r="AI36" i="32"/>
  <c r="K701" i="61" s="1"/>
  <c r="M700" i="61"/>
  <c r="L700" i="61"/>
  <c r="R700" i="61" s="1"/>
  <c r="M699" i="61"/>
  <c r="L699" i="61"/>
  <c r="AI34" i="32"/>
  <c r="K699" i="61" s="1"/>
  <c r="M698" i="61"/>
  <c r="L698" i="61"/>
  <c r="R698" i="61" s="1"/>
  <c r="AI33" i="32"/>
  <c r="K698" i="61" s="1"/>
  <c r="M697" i="61"/>
  <c r="L697" i="61"/>
  <c r="AI32" i="32"/>
  <c r="K697" i="61" s="1"/>
  <c r="M696" i="61"/>
  <c r="L696" i="61"/>
  <c r="R696" i="61" s="1"/>
  <c r="AI31" i="32"/>
  <c r="K696" i="61" s="1"/>
  <c r="M695" i="61"/>
  <c r="L695" i="61"/>
  <c r="AI30" i="32"/>
  <c r="K695" i="61" s="1"/>
  <c r="M694" i="61"/>
  <c r="L694" i="61"/>
  <c r="R694" i="61" s="1"/>
  <c r="AI29" i="32"/>
  <c r="K694" i="61" s="1"/>
  <c r="M693" i="61"/>
  <c r="L693" i="61"/>
  <c r="AI28" i="32"/>
  <c r="K693" i="61" s="1"/>
  <c r="M692" i="61"/>
  <c r="L692" i="61"/>
  <c r="R692" i="61" s="1"/>
  <c r="M691" i="61"/>
  <c r="L691" i="61"/>
  <c r="AI26" i="32"/>
  <c r="K691" i="61" s="1"/>
  <c r="M690" i="61"/>
  <c r="Q690" i="61" s="1"/>
  <c r="L690" i="61"/>
  <c r="R690" i="61" s="1"/>
  <c r="AI25" i="32"/>
  <c r="K690" i="61" s="1"/>
  <c r="M689" i="61"/>
  <c r="L689" i="61"/>
  <c r="AI24" i="32"/>
  <c r="K689" i="61" s="1"/>
  <c r="M688" i="61"/>
  <c r="L688" i="61"/>
  <c r="R688" i="61" s="1"/>
  <c r="AI23" i="32"/>
  <c r="K688" i="61" s="1"/>
  <c r="AL22" i="32"/>
  <c r="L687" i="61"/>
  <c r="AI22" i="32"/>
  <c r="K687" i="61" s="1"/>
  <c r="AK21" i="32"/>
  <c r="AJ21" i="32"/>
  <c r="AL21" i="32" s="1"/>
  <c r="AH21" i="32"/>
  <c r="AG21" i="32"/>
  <c r="AI21" i="32" s="1"/>
  <c r="AK20" i="32"/>
  <c r="AJ20" i="32"/>
  <c r="AH20" i="32"/>
  <c r="AI20" i="32" s="1"/>
  <c r="AG20" i="32"/>
  <c r="AK19" i="32"/>
  <c r="AJ19" i="32"/>
  <c r="AL19" i="32" s="1"/>
  <c r="AH19" i="32"/>
  <c r="AG19" i="32"/>
  <c r="AK18" i="32"/>
  <c r="AJ18" i="32"/>
  <c r="AI18" i="32"/>
  <c r="AH18" i="32"/>
  <c r="AG18" i="32"/>
  <c r="AK17" i="32"/>
  <c r="AJ17" i="32"/>
  <c r="AH17" i="32"/>
  <c r="AG17" i="32"/>
  <c r="AI17" i="32" s="1"/>
  <c r="AK16" i="32"/>
  <c r="AL16" i="32" s="1"/>
  <c r="AJ16" i="32"/>
  <c r="AH16" i="32"/>
  <c r="AG16" i="32"/>
  <c r="AI16" i="32" s="1"/>
  <c r="AK15" i="32"/>
  <c r="AJ15" i="32"/>
  <c r="AH15" i="32"/>
  <c r="AG15" i="32"/>
  <c r="AI15" i="32" s="1"/>
  <c r="AK14" i="32"/>
  <c r="AL14" i="32" s="1"/>
  <c r="AJ14" i="32"/>
  <c r="AH14" i="32"/>
  <c r="AG14" i="32"/>
  <c r="AI14" i="32" s="1"/>
  <c r="AK13" i="32"/>
  <c r="AJ13" i="32"/>
  <c r="AH13" i="32"/>
  <c r="AG13" i="32"/>
  <c r="AK12" i="32"/>
  <c r="AL12" i="32" s="1"/>
  <c r="AJ12" i="32"/>
  <c r="AH12" i="32"/>
  <c r="AI12" i="32" s="1"/>
  <c r="AG12" i="32"/>
  <c r="AK11" i="32"/>
  <c r="AJ11" i="32"/>
  <c r="AL11" i="32" s="1"/>
  <c r="AH11" i="32"/>
  <c r="AG11" i="32"/>
  <c r="AK10" i="32"/>
  <c r="AJ10" i="32"/>
  <c r="AI10" i="32"/>
  <c r="AH10" i="32"/>
  <c r="AG10" i="32"/>
  <c r="AK9" i="32"/>
  <c r="AJ9" i="32"/>
  <c r="AH9" i="32"/>
  <c r="AG9" i="32"/>
  <c r="AI9" i="32" s="1"/>
  <c r="AK8" i="32"/>
  <c r="AL8" i="32" s="1"/>
  <c r="AJ8" i="32"/>
  <c r="AH8" i="32"/>
  <c r="AG8" i="32"/>
  <c r="AI8" i="32" s="1"/>
  <c r="AK7" i="32"/>
  <c r="AJ7" i="32"/>
  <c r="AH7" i="32"/>
  <c r="AG7" i="32"/>
  <c r="AI7" i="32" s="1"/>
  <c r="AK6" i="32"/>
  <c r="AL6" i="32" s="1"/>
  <c r="AJ6" i="32"/>
  <c r="AH6" i="32"/>
  <c r="AG6" i="32"/>
  <c r="AI6" i="32" s="1"/>
  <c r="AK5" i="32"/>
  <c r="AJ5" i="32"/>
  <c r="AH5" i="32"/>
  <c r="AG5" i="32"/>
  <c r="AK4" i="32"/>
  <c r="AL4" i="32" s="1"/>
  <c r="AJ4" i="32"/>
  <c r="AH4" i="32"/>
  <c r="AH3" i="32" s="1"/>
  <c r="AG4" i="32"/>
  <c r="AJ3" i="32"/>
  <c r="AG3" i="32"/>
  <c r="M682" i="61"/>
  <c r="L682" i="61"/>
  <c r="R682" i="61" s="1"/>
  <c r="M681" i="61"/>
  <c r="AL84" i="34"/>
  <c r="AI84" i="34"/>
  <c r="K681" i="61" s="1"/>
  <c r="M680" i="61"/>
  <c r="L680" i="61"/>
  <c r="R680" i="61" s="1"/>
  <c r="AI83" i="34"/>
  <c r="K680" i="61" s="1"/>
  <c r="M679" i="61"/>
  <c r="AI82" i="34"/>
  <c r="K679" i="61" s="1"/>
  <c r="M678" i="61"/>
  <c r="L678" i="61"/>
  <c r="AI81" i="34"/>
  <c r="K678" i="61" s="1"/>
  <c r="M675" i="61"/>
  <c r="M674" i="61"/>
  <c r="L674" i="61"/>
  <c r="R674" i="61" s="1"/>
  <c r="AI79" i="34"/>
  <c r="K674" i="61" s="1"/>
  <c r="M673" i="61"/>
  <c r="AL77" i="34"/>
  <c r="M672" i="61"/>
  <c r="L672" i="61"/>
  <c r="R672" i="61" s="1"/>
  <c r="M671" i="61"/>
  <c r="AI76" i="34"/>
  <c r="K671" i="61" s="1"/>
  <c r="M670" i="61"/>
  <c r="L670" i="61"/>
  <c r="AI75" i="34"/>
  <c r="K670" i="61" s="1"/>
  <c r="M667" i="61"/>
  <c r="AI74" i="34"/>
  <c r="K667" i="61" s="1"/>
  <c r="M666" i="61"/>
  <c r="L666" i="61"/>
  <c r="R666" i="61" s="1"/>
  <c r="AI73" i="34"/>
  <c r="K666" i="61" s="1"/>
  <c r="M665" i="61"/>
  <c r="AL71" i="34"/>
  <c r="M664" i="61"/>
  <c r="L664" i="61"/>
  <c r="R664" i="61" s="1"/>
  <c r="AI71" i="34"/>
  <c r="K664" i="61" s="1"/>
  <c r="M663" i="61"/>
  <c r="L662" i="61"/>
  <c r="R662" i="61" s="1"/>
  <c r="AI69" i="34"/>
  <c r="K662" i="61" s="1"/>
  <c r="M661" i="61"/>
  <c r="L661" i="61"/>
  <c r="AI68" i="34"/>
  <c r="K661" i="61" s="1"/>
  <c r="M658" i="61"/>
  <c r="L658" i="61"/>
  <c r="R658" i="61" s="1"/>
  <c r="M657" i="61"/>
  <c r="L657" i="61"/>
  <c r="AI66" i="34"/>
  <c r="K657" i="61" s="1"/>
  <c r="M656" i="61"/>
  <c r="L656" i="61"/>
  <c r="AI65" i="34"/>
  <c r="K656" i="61" s="1"/>
  <c r="M653" i="61"/>
  <c r="AL64" i="34"/>
  <c r="AI64" i="34"/>
  <c r="K653" i="61" s="1"/>
  <c r="M652" i="61"/>
  <c r="Q652" i="61" s="1"/>
  <c r="L652" i="61"/>
  <c r="R652" i="61" s="1"/>
  <c r="M651" i="61"/>
  <c r="L651" i="61"/>
  <c r="R651" i="61" s="1"/>
  <c r="AI62" i="34"/>
  <c r="K651" i="61" s="1"/>
  <c r="M650" i="61"/>
  <c r="L650" i="61"/>
  <c r="R650" i="61" s="1"/>
  <c r="AI61" i="34"/>
  <c r="K650" i="61" s="1"/>
  <c r="M649" i="61"/>
  <c r="AL60" i="34"/>
  <c r="AI60" i="34"/>
  <c r="K649" i="61" s="1"/>
  <c r="M646" i="61"/>
  <c r="L646" i="61"/>
  <c r="R646" i="61" s="1"/>
  <c r="M645" i="61"/>
  <c r="L645" i="61"/>
  <c r="AI58" i="34"/>
  <c r="K645" i="61" s="1"/>
  <c r="M644" i="61"/>
  <c r="L644" i="61"/>
  <c r="R644" i="61" s="1"/>
  <c r="AI57" i="34"/>
  <c r="K644" i="61" s="1"/>
  <c r="M643" i="61"/>
  <c r="L643" i="61"/>
  <c r="AI56" i="34"/>
  <c r="K643" i="61" s="1"/>
  <c r="M642" i="61"/>
  <c r="L642" i="61"/>
  <c r="R642" i="61" s="1"/>
  <c r="M641" i="61"/>
  <c r="L641" i="61"/>
  <c r="AI54" i="34"/>
  <c r="K641" i="61" s="1"/>
  <c r="M638" i="61"/>
  <c r="L638" i="61"/>
  <c r="R638" i="61" s="1"/>
  <c r="AI53" i="34"/>
  <c r="K638" i="61" s="1"/>
  <c r="M637" i="61"/>
  <c r="L637" i="61"/>
  <c r="Q637" i="61" s="1"/>
  <c r="AI52" i="34"/>
  <c r="K637" i="61" s="1"/>
  <c r="M636" i="61"/>
  <c r="L636" i="61"/>
  <c r="R636" i="61" s="1"/>
  <c r="M635" i="61"/>
  <c r="L635" i="61"/>
  <c r="AI50" i="34"/>
  <c r="K635" i="61" s="1"/>
  <c r="M634" i="61"/>
  <c r="L634" i="61"/>
  <c r="R634" i="61" s="1"/>
  <c r="AI49" i="34"/>
  <c r="K634" i="61" s="1"/>
  <c r="M633" i="61"/>
  <c r="L633" i="61"/>
  <c r="AI48" i="34"/>
  <c r="K633" i="61" s="1"/>
  <c r="M632" i="61"/>
  <c r="Q632" i="61" s="1"/>
  <c r="L632" i="61"/>
  <c r="R632" i="61" s="1"/>
  <c r="M631" i="61"/>
  <c r="L631" i="61"/>
  <c r="AI46" i="34"/>
  <c r="K631" i="61" s="1"/>
  <c r="M630" i="61"/>
  <c r="L630" i="61"/>
  <c r="R630" i="61" s="1"/>
  <c r="AI45" i="34"/>
  <c r="K630" i="61" s="1"/>
  <c r="M629" i="61"/>
  <c r="L629" i="61"/>
  <c r="Q629" i="61" s="1"/>
  <c r="AI44" i="34"/>
  <c r="K629" i="61" s="1"/>
  <c r="M628" i="61"/>
  <c r="L628" i="61"/>
  <c r="R628" i="61" s="1"/>
  <c r="M627" i="61"/>
  <c r="L627" i="61"/>
  <c r="AI42" i="34"/>
  <c r="K627" i="61" s="1"/>
  <c r="M626" i="61"/>
  <c r="L626" i="61"/>
  <c r="R626" i="61" s="1"/>
  <c r="AI41" i="34"/>
  <c r="K626" i="61" s="1"/>
  <c r="M625" i="61"/>
  <c r="L625" i="61"/>
  <c r="Q625" i="61" s="1"/>
  <c r="AI40" i="34"/>
  <c r="K625" i="61" s="1"/>
  <c r="M624" i="61"/>
  <c r="L624" i="61"/>
  <c r="M621" i="61"/>
  <c r="L621" i="61"/>
  <c r="AI38" i="34"/>
  <c r="K621" i="61" s="1"/>
  <c r="M620" i="61"/>
  <c r="L620" i="61"/>
  <c r="R620" i="61" s="1"/>
  <c r="AI37" i="34"/>
  <c r="K620" i="61" s="1"/>
  <c r="M619" i="61"/>
  <c r="L619" i="61"/>
  <c r="AI36" i="34"/>
  <c r="K619" i="61" s="1"/>
  <c r="M618" i="61"/>
  <c r="L618" i="61"/>
  <c r="R618" i="61" s="1"/>
  <c r="M617" i="61"/>
  <c r="L617" i="61"/>
  <c r="AI34" i="34"/>
  <c r="K617" i="61" s="1"/>
  <c r="M616" i="61"/>
  <c r="L616" i="61"/>
  <c r="R616" i="61" s="1"/>
  <c r="AI33" i="34"/>
  <c r="K616" i="61" s="1"/>
  <c r="M615" i="61"/>
  <c r="L615" i="61"/>
  <c r="AI32" i="34"/>
  <c r="K615" i="61" s="1"/>
  <c r="M614" i="61"/>
  <c r="L614" i="61"/>
  <c r="R614" i="61" s="1"/>
  <c r="M613" i="61"/>
  <c r="L613" i="61"/>
  <c r="AI30" i="34"/>
  <c r="K613" i="61" s="1"/>
  <c r="M612" i="61"/>
  <c r="L612" i="61"/>
  <c r="AI29" i="34"/>
  <c r="K612" i="61" s="1"/>
  <c r="M609" i="61"/>
  <c r="AL28" i="34"/>
  <c r="AI28" i="34"/>
  <c r="K609" i="61" s="1"/>
  <c r="AL27" i="34"/>
  <c r="L608" i="61"/>
  <c r="R608" i="61" s="1"/>
  <c r="M607" i="61"/>
  <c r="L607" i="61"/>
  <c r="AI26" i="34"/>
  <c r="K607" i="61" s="1"/>
  <c r="M606" i="61"/>
  <c r="L606" i="61"/>
  <c r="R606" i="61" s="1"/>
  <c r="AI25" i="34"/>
  <c r="K606" i="61" s="1"/>
  <c r="M605" i="61"/>
  <c r="AL24" i="34"/>
  <c r="AI24" i="34"/>
  <c r="K605" i="61" s="1"/>
  <c r="AL23" i="34"/>
  <c r="L604" i="61"/>
  <c r="R604" i="61" s="1"/>
  <c r="M603" i="61"/>
  <c r="L603" i="61"/>
  <c r="AI22" i="34"/>
  <c r="K603" i="61" s="1"/>
  <c r="M602" i="61"/>
  <c r="L602" i="61"/>
  <c r="R602" i="61" s="1"/>
  <c r="M601" i="61"/>
  <c r="AL20" i="34"/>
  <c r="AI20" i="34"/>
  <c r="K601" i="61" s="1"/>
  <c r="AL19" i="34"/>
  <c r="L600" i="61"/>
  <c r="R600" i="61" s="1"/>
  <c r="M599" i="61"/>
  <c r="L599" i="61"/>
  <c r="AI18" i="34"/>
  <c r="K599" i="61" s="1"/>
  <c r="M598" i="61"/>
  <c r="L598" i="61"/>
  <c r="R598" i="61" s="1"/>
  <c r="AI17" i="34"/>
  <c r="K598" i="61" s="1"/>
  <c r="M597" i="61"/>
  <c r="AL16" i="34"/>
  <c r="AI16" i="34"/>
  <c r="K597" i="61" s="1"/>
  <c r="AL15" i="34"/>
  <c r="L596" i="61"/>
  <c r="R596" i="61" s="1"/>
  <c r="M595" i="61"/>
  <c r="L595" i="61"/>
  <c r="AI14" i="34"/>
  <c r="K595" i="61" s="1"/>
  <c r="M594" i="61"/>
  <c r="L594" i="61"/>
  <c r="R594" i="61" s="1"/>
  <c r="AI13" i="34"/>
  <c r="K594" i="61" s="1"/>
  <c r="M593" i="61"/>
  <c r="AL12" i="34"/>
  <c r="AI12" i="34"/>
  <c r="K593" i="61" s="1"/>
  <c r="AK11" i="34"/>
  <c r="AL11" i="34" s="1"/>
  <c r="AJ11" i="34"/>
  <c r="AH11" i="34"/>
  <c r="AG11" i="34"/>
  <c r="AK10" i="34"/>
  <c r="AJ10" i="34"/>
  <c r="AH10" i="34"/>
  <c r="AG10" i="34"/>
  <c r="AI10" i="34" s="1"/>
  <c r="AK9" i="34"/>
  <c r="AJ9" i="34"/>
  <c r="AH9" i="34"/>
  <c r="AG9" i="34"/>
  <c r="AI9" i="34" s="1"/>
  <c r="AK8" i="34"/>
  <c r="AJ8" i="34"/>
  <c r="AL8" i="34" s="1"/>
  <c r="AH8" i="34"/>
  <c r="AG8" i="34"/>
  <c r="AI8" i="34" s="1"/>
  <c r="AK7" i="34"/>
  <c r="AL7" i="34" s="1"/>
  <c r="AJ7" i="34"/>
  <c r="AH7" i="34"/>
  <c r="AG7" i="34"/>
  <c r="AK6" i="34"/>
  <c r="AJ6" i="34"/>
  <c r="AI6" i="34"/>
  <c r="AH6" i="34"/>
  <c r="AG6" i="34"/>
  <c r="AK5" i="34"/>
  <c r="AJ5" i="34"/>
  <c r="AH5" i="34"/>
  <c r="AG5" i="34"/>
  <c r="AI5" i="34" s="1"/>
  <c r="AK4" i="34"/>
  <c r="AJ4" i="34"/>
  <c r="AL4" i="34" s="1"/>
  <c r="AH4" i="34"/>
  <c r="AH3" i="34" s="1"/>
  <c r="AG4" i="34"/>
  <c r="AI4" i="34" s="1"/>
  <c r="AK3" i="34"/>
  <c r="AK130" i="39"/>
  <c r="M588" i="61" s="1"/>
  <c r="L588" i="61"/>
  <c r="AI130" i="39"/>
  <c r="K588" i="61" s="1"/>
  <c r="AK129" i="39"/>
  <c r="M587" i="61" s="1"/>
  <c r="L587" i="61"/>
  <c r="AI129" i="39"/>
  <c r="K587" i="61" s="1"/>
  <c r="AK128" i="39"/>
  <c r="M586" i="61" s="1"/>
  <c r="L586" i="61"/>
  <c r="AK127" i="39"/>
  <c r="M585" i="61" s="1"/>
  <c r="L585" i="61"/>
  <c r="AK126" i="39"/>
  <c r="M584" i="61" s="1"/>
  <c r="M589" i="61" s="1"/>
  <c r="L584" i="61"/>
  <c r="AI126" i="39"/>
  <c r="K584" i="61" s="1"/>
  <c r="AK125" i="39"/>
  <c r="M581" i="61" s="1"/>
  <c r="L581" i="61"/>
  <c r="AI125" i="39"/>
  <c r="K581" i="61" s="1"/>
  <c r="AK124" i="39"/>
  <c r="M580" i="61" s="1"/>
  <c r="L580" i="61"/>
  <c r="AI124" i="39"/>
  <c r="K580" i="61" s="1"/>
  <c r="AK123" i="39"/>
  <c r="M579" i="61" s="1"/>
  <c r="L579" i="61"/>
  <c r="AI123" i="39"/>
  <c r="K579" i="61" s="1"/>
  <c r="AK122" i="39"/>
  <c r="M578" i="61" s="1"/>
  <c r="L578" i="61"/>
  <c r="AI122" i="39"/>
  <c r="K578" i="61" s="1"/>
  <c r="AK121" i="39"/>
  <c r="M577" i="61" s="1"/>
  <c r="L577" i="61"/>
  <c r="AI121" i="39"/>
  <c r="K577" i="61" s="1"/>
  <c r="AK120" i="39"/>
  <c r="M576" i="61" s="1"/>
  <c r="L576" i="61"/>
  <c r="AI120" i="39"/>
  <c r="K576" i="61" s="1"/>
  <c r="AK119" i="39"/>
  <c r="M575" i="61" s="1"/>
  <c r="L575" i="61"/>
  <c r="AI119" i="39"/>
  <c r="K575" i="61" s="1"/>
  <c r="AK118" i="39"/>
  <c r="M574" i="61" s="1"/>
  <c r="L574" i="61"/>
  <c r="AI118" i="39"/>
  <c r="K574" i="61" s="1"/>
  <c r="AK117" i="39"/>
  <c r="M571" i="61" s="1"/>
  <c r="L571" i="61"/>
  <c r="AI117" i="39"/>
  <c r="K571" i="61" s="1"/>
  <c r="AK116" i="39"/>
  <c r="M570" i="61" s="1"/>
  <c r="L570" i="61"/>
  <c r="AI116" i="39"/>
  <c r="K570" i="61" s="1"/>
  <c r="AK115" i="39"/>
  <c r="M569" i="61" s="1"/>
  <c r="L569" i="61"/>
  <c r="AI115" i="39"/>
  <c r="K569" i="61" s="1"/>
  <c r="AK114" i="39"/>
  <c r="M568" i="61" s="1"/>
  <c r="L568" i="61"/>
  <c r="AI114" i="39"/>
  <c r="K568" i="61" s="1"/>
  <c r="AK113" i="39"/>
  <c r="M567" i="61" s="1"/>
  <c r="L567" i="61"/>
  <c r="AI113" i="39"/>
  <c r="K567" i="61" s="1"/>
  <c r="AK112" i="39"/>
  <c r="M566" i="61" s="1"/>
  <c r="L566" i="61"/>
  <c r="AI112" i="39"/>
  <c r="K566" i="61" s="1"/>
  <c r="AK111" i="39"/>
  <c r="M563" i="61" s="1"/>
  <c r="L563" i="61"/>
  <c r="AI111" i="39"/>
  <c r="K563" i="61" s="1"/>
  <c r="AK110" i="39"/>
  <c r="M562" i="61" s="1"/>
  <c r="L562" i="61"/>
  <c r="AI110" i="39"/>
  <c r="K562" i="61" s="1"/>
  <c r="AK109" i="39"/>
  <c r="M561" i="61" s="1"/>
  <c r="L561" i="61"/>
  <c r="AI109" i="39"/>
  <c r="K561" i="61" s="1"/>
  <c r="AK108" i="39"/>
  <c r="M560" i="61" s="1"/>
  <c r="L560" i="61"/>
  <c r="AI108" i="39"/>
  <c r="K560" i="61" s="1"/>
  <c r="AK107" i="39"/>
  <c r="M559" i="61" s="1"/>
  <c r="L559" i="61"/>
  <c r="AI107" i="39"/>
  <c r="K559" i="61" s="1"/>
  <c r="AK106" i="39"/>
  <c r="M556" i="61" s="1"/>
  <c r="L556" i="61"/>
  <c r="AI106" i="39"/>
  <c r="K556" i="61" s="1"/>
  <c r="AK105" i="39"/>
  <c r="M555" i="61" s="1"/>
  <c r="L555" i="61"/>
  <c r="AI105" i="39"/>
  <c r="K555" i="61" s="1"/>
  <c r="AK104" i="39"/>
  <c r="M554" i="61" s="1"/>
  <c r="L554" i="61"/>
  <c r="AI104" i="39"/>
  <c r="K554" i="61" s="1"/>
  <c r="AK103" i="39"/>
  <c r="M553" i="61" s="1"/>
  <c r="L553" i="61"/>
  <c r="AI103" i="39"/>
  <c r="K553" i="61" s="1"/>
  <c r="AK102" i="39"/>
  <c r="M552" i="61" s="1"/>
  <c r="L552" i="61"/>
  <c r="AI102" i="39"/>
  <c r="K552" i="61" s="1"/>
  <c r="AK101" i="39"/>
  <c r="M549" i="61" s="1"/>
  <c r="L549" i="61"/>
  <c r="AI101" i="39"/>
  <c r="K549" i="61" s="1"/>
  <c r="AK100" i="39"/>
  <c r="M548" i="61" s="1"/>
  <c r="AI100" i="39"/>
  <c r="K548" i="61" s="1"/>
  <c r="AK99" i="39"/>
  <c r="M547" i="61" s="1"/>
  <c r="L547" i="61"/>
  <c r="AI99" i="39"/>
  <c r="K547" i="61" s="1"/>
  <c r="AK98" i="39"/>
  <c r="M546" i="61" s="1"/>
  <c r="AK97" i="39"/>
  <c r="M545" i="61" s="1"/>
  <c r="L545" i="61"/>
  <c r="AI97" i="39"/>
  <c r="K545" i="61" s="1"/>
  <c r="AK96" i="39"/>
  <c r="M544" i="61" s="1"/>
  <c r="AL95" i="39"/>
  <c r="AK95" i="39"/>
  <c r="M543" i="61" s="1"/>
  <c r="L543" i="61"/>
  <c r="AK94" i="39"/>
  <c r="M542" i="61" s="1"/>
  <c r="AI94" i="39"/>
  <c r="K542" i="61" s="1"/>
  <c r="AK93" i="39"/>
  <c r="M541" i="61" s="1"/>
  <c r="L541" i="61"/>
  <c r="AI93" i="39"/>
  <c r="K541" i="61" s="1"/>
  <c r="AK92" i="39"/>
  <c r="M540" i="61" s="1"/>
  <c r="AI92" i="39"/>
  <c r="K540" i="61" s="1"/>
  <c r="AK91" i="39"/>
  <c r="M539" i="61" s="1"/>
  <c r="L539" i="61"/>
  <c r="AI91" i="39"/>
  <c r="K539" i="61" s="1"/>
  <c r="AK90" i="39"/>
  <c r="M538" i="61" s="1"/>
  <c r="AL89" i="39"/>
  <c r="AK89" i="39"/>
  <c r="M537" i="61" s="1"/>
  <c r="L537" i="61"/>
  <c r="AI89" i="39"/>
  <c r="K537" i="61" s="1"/>
  <c r="AK88" i="39"/>
  <c r="M536" i="61" s="1"/>
  <c r="AK87" i="39"/>
  <c r="M535" i="61" s="1"/>
  <c r="L535" i="61"/>
  <c r="AK86" i="39"/>
  <c r="M534" i="61" s="1"/>
  <c r="AI86" i="39"/>
  <c r="K534" i="61" s="1"/>
  <c r="AK85" i="39"/>
  <c r="M533" i="61" s="1"/>
  <c r="L533" i="61"/>
  <c r="AI85" i="39"/>
  <c r="K533" i="61" s="1"/>
  <c r="AK84" i="39"/>
  <c r="M530" i="61" s="1"/>
  <c r="AI84" i="39"/>
  <c r="K530" i="61" s="1"/>
  <c r="AK83" i="39"/>
  <c r="M529" i="61" s="1"/>
  <c r="L529" i="61"/>
  <c r="AI83" i="39"/>
  <c r="K529" i="61" s="1"/>
  <c r="AK82" i="39"/>
  <c r="M528" i="61" s="1"/>
  <c r="AK81" i="39"/>
  <c r="M527" i="61" s="1"/>
  <c r="L527" i="61"/>
  <c r="AI81" i="39"/>
  <c r="K527" i="61" s="1"/>
  <c r="AK80" i="39"/>
  <c r="M526" i="61" s="1"/>
  <c r="AI80" i="39"/>
  <c r="K526" i="61" s="1"/>
  <c r="AK79" i="39"/>
  <c r="M525" i="61" s="1"/>
  <c r="L525" i="61"/>
  <c r="AI79" i="39"/>
  <c r="K525" i="61" s="1"/>
  <c r="AK78" i="39"/>
  <c r="M524" i="61" s="1"/>
  <c r="L524" i="61"/>
  <c r="AL77" i="39"/>
  <c r="AK77" i="39"/>
  <c r="M523" i="61" s="1"/>
  <c r="L523" i="61"/>
  <c r="AK76" i="39"/>
  <c r="M522" i="61" s="1"/>
  <c r="L522" i="61"/>
  <c r="AI76" i="39"/>
  <c r="K522" i="61" s="1"/>
  <c r="AK75" i="39"/>
  <c r="M519" i="61" s="1"/>
  <c r="L519" i="61"/>
  <c r="AI75" i="39"/>
  <c r="K519" i="61" s="1"/>
  <c r="AK74" i="39"/>
  <c r="M518" i="61" s="1"/>
  <c r="L518" i="61"/>
  <c r="AK73" i="39"/>
  <c r="M517" i="61" s="1"/>
  <c r="L517" i="61"/>
  <c r="AK72" i="39"/>
  <c r="M516" i="61" s="1"/>
  <c r="L516" i="61"/>
  <c r="AI72" i="39"/>
  <c r="K516" i="61" s="1"/>
  <c r="AK71" i="39"/>
  <c r="M515" i="61" s="1"/>
  <c r="L515" i="61"/>
  <c r="AI71" i="39"/>
  <c r="K515" i="61" s="1"/>
  <c r="AK70" i="39"/>
  <c r="M514" i="61" s="1"/>
  <c r="M520" i="61" s="1"/>
  <c r="L514" i="61"/>
  <c r="AL69" i="39"/>
  <c r="AK69" i="39"/>
  <c r="M511" i="61" s="1"/>
  <c r="L511" i="61"/>
  <c r="AK68" i="39"/>
  <c r="M510" i="61" s="1"/>
  <c r="L510" i="61"/>
  <c r="AI68" i="39"/>
  <c r="K510" i="61" s="1"/>
  <c r="AK67" i="39"/>
  <c r="M509" i="61" s="1"/>
  <c r="L509" i="61"/>
  <c r="AI67" i="39"/>
  <c r="K509" i="61" s="1"/>
  <c r="AK66" i="39"/>
  <c r="M508" i="61" s="1"/>
  <c r="L508" i="61"/>
  <c r="AK65" i="39"/>
  <c r="M507" i="61" s="1"/>
  <c r="L507" i="61"/>
  <c r="AK64" i="39"/>
  <c r="M504" i="61" s="1"/>
  <c r="L504" i="61"/>
  <c r="AI64" i="39"/>
  <c r="K504" i="61" s="1"/>
  <c r="AK63" i="39"/>
  <c r="M503" i="61" s="1"/>
  <c r="L503" i="61"/>
  <c r="AI63" i="39"/>
  <c r="K503" i="61" s="1"/>
  <c r="AK62" i="39"/>
  <c r="M502" i="61" s="1"/>
  <c r="L502" i="61"/>
  <c r="AL61" i="39"/>
  <c r="AK61" i="39"/>
  <c r="M501" i="61" s="1"/>
  <c r="L501" i="61"/>
  <c r="AK60" i="39"/>
  <c r="M500" i="61" s="1"/>
  <c r="L500" i="61"/>
  <c r="AI60" i="39"/>
  <c r="K500" i="61" s="1"/>
  <c r="AK59" i="39"/>
  <c r="M499" i="61" s="1"/>
  <c r="L499" i="61"/>
  <c r="AI59" i="39"/>
  <c r="K499" i="61" s="1"/>
  <c r="AK58" i="39"/>
  <c r="M498" i="61" s="1"/>
  <c r="L498" i="61"/>
  <c r="AK57" i="39"/>
  <c r="M497" i="61" s="1"/>
  <c r="L497" i="61"/>
  <c r="AK56" i="39"/>
  <c r="M496" i="61" s="1"/>
  <c r="L496" i="61"/>
  <c r="AI56" i="39"/>
  <c r="K496" i="61" s="1"/>
  <c r="AK55" i="39"/>
  <c r="M495" i="61" s="1"/>
  <c r="L495" i="61"/>
  <c r="AI55" i="39"/>
  <c r="K495" i="61" s="1"/>
  <c r="AK54" i="39"/>
  <c r="M494" i="61" s="1"/>
  <c r="L494" i="61"/>
  <c r="AL53" i="39"/>
  <c r="AK53" i="39"/>
  <c r="M493" i="61" s="1"/>
  <c r="L493" i="61"/>
  <c r="AK52" i="39"/>
  <c r="M492" i="61" s="1"/>
  <c r="L492" i="61"/>
  <c r="AI52" i="39"/>
  <c r="K492" i="61" s="1"/>
  <c r="AK51" i="39"/>
  <c r="M489" i="61" s="1"/>
  <c r="L489" i="61"/>
  <c r="AI51" i="39"/>
  <c r="K489" i="61" s="1"/>
  <c r="AK50" i="39"/>
  <c r="M488" i="61" s="1"/>
  <c r="L488" i="61"/>
  <c r="AK49" i="39"/>
  <c r="M487" i="61" s="1"/>
  <c r="L487" i="61"/>
  <c r="AK48" i="39"/>
  <c r="M486" i="61" s="1"/>
  <c r="L486" i="61"/>
  <c r="AI48" i="39"/>
  <c r="K486" i="61" s="1"/>
  <c r="AK47" i="39"/>
  <c r="M485" i="61" s="1"/>
  <c r="L485" i="61"/>
  <c r="AI47" i="39"/>
  <c r="K485" i="61" s="1"/>
  <c r="AK46" i="39"/>
  <c r="M484" i="61" s="1"/>
  <c r="L484" i="61"/>
  <c r="AL45" i="39"/>
  <c r="AK45" i="39"/>
  <c r="M483" i="61" s="1"/>
  <c r="L483" i="61"/>
  <c r="AK44" i="39"/>
  <c r="M482" i="61" s="1"/>
  <c r="L482" i="61"/>
  <c r="AI44" i="39"/>
  <c r="K482" i="61" s="1"/>
  <c r="AK43" i="39"/>
  <c r="M481" i="61" s="1"/>
  <c r="L481" i="61"/>
  <c r="AI43" i="39"/>
  <c r="K481" i="61" s="1"/>
  <c r="AK42" i="39"/>
  <c r="M480" i="61" s="1"/>
  <c r="L480" i="61"/>
  <c r="AK41" i="39"/>
  <c r="M477" i="61" s="1"/>
  <c r="L477" i="61"/>
  <c r="AK40" i="39"/>
  <c r="M476" i="61" s="1"/>
  <c r="L476" i="61"/>
  <c r="AI40" i="39"/>
  <c r="K476" i="61" s="1"/>
  <c r="AK39" i="39"/>
  <c r="M475" i="61" s="1"/>
  <c r="L475" i="61"/>
  <c r="AI39" i="39"/>
  <c r="K475" i="61" s="1"/>
  <c r="AK38" i="39"/>
  <c r="M474" i="61" s="1"/>
  <c r="L474" i="61"/>
  <c r="AL37" i="39"/>
  <c r="AK37" i="39"/>
  <c r="M473" i="61" s="1"/>
  <c r="L473" i="61"/>
  <c r="AK36" i="39"/>
  <c r="M472" i="61" s="1"/>
  <c r="L472" i="61"/>
  <c r="AI36" i="39"/>
  <c r="K472" i="61" s="1"/>
  <c r="AK35" i="39"/>
  <c r="M471" i="61" s="1"/>
  <c r="L471" i="61"/>
  <c r="AI35" i="39"/>
  <c r="K471" i="61" s="1"/>
  <c r="AK34" i="39"/>
  <c r="M470" i="61" s="1"/>
  <c r="L470" i="61"/>
  <c r="AK33" i="39"/>
  <c r="M469" i="61" s="1"/>
  <c r="L469" i="61"/>
  <c r="AK32" i="39"/>
  <c r="M468" i="61" s="1"/>
  <c r="L468" i="61"/>
  <c r="AI32" i="39"/>
  <c r="K468" i="61" s="1"/>
  <c r="AK31" i="39"/>
  <c r="M467" i="61" s="1"/>
  <c r="L467" i="61"/>
  <c r="AI31" i="39"/>
  <c r="K467" i="61" s="1"/>
  <c r="AK30" i="39"/>
  <c r="M466" i="61" s="1"/>
  <c r="L466" i="61"/>
  <c r="AL29" i="39"/>
  <c r="AK29" i="39"/>
  <c r="M465" i="61" s="1"/>
  <c r="L465" i="61"/>
  <c r="AK28" i="39"/>
  <c r="M464" i="61" s="1"/>
  <c r="L464" i="61"/>
  <c r="AI28" i="39"/>
  <c r="K464" i="61" s="1"/>
  <c r="AK27" i="39"/>
  <c r="M461" i="61" s="1"/>
  <c r="L461" i="61"/>
  <c r="AI27" i="39"/>
  <c r="K461" i="61" s="1"/>
  <c r="AK26" i="39"/>
  <c r="M460" i="61" s="1"/>
  <c r="L460" i="61"/>
  <c r="AK25" i="39"/>
  <c r="M459" i="61" s="1"/>
  <c r="L459" i="61"/>
  <c r="AK24" i="39"/>
  <c r="M458" i="61" s="1"/>
  <c r="L458" i="61"/>
  <c r="AI24" i="39"/>
  <c r="K458" i="61" s="1"/>
  <c r="AK23" i="39"/>
  <c r="M457" i="61" s="1"/>
  <c r="L457" i="61"/>
  <c r="AI23" i="39"/>
  <c r="K457" i="61" s="1"/>
  <c r="AK22" i="39"/>
  <c r="M454" i="61" s="1"/>
  <c r="L454" i="61"/>
  <c r="AL21" i="39"/>
  <c r="AK21" i="39"/>
  <c r="M453" i="61" s="1"/>
  <c r="L453" i="61"/>
  <c r="AK20" i="39"/>
  <c r="M452" i="61" s="1"/>
  <c r="L452" i="61"/>
  <c r="AI20" i="39"/>
  <c r="K452" i="61" s="1"/>
  <c r="AK19" i="39"/>
  <c r="M451" i="61" s="1"/>
  <c r="L451" i="61"/>
  <c r="AI19" i="39"/>
  <c r="K451" i="61" s="1"/>
  <c r="AK18" i="39"/>
  <c r="M450" i="61" s="1"/>
  <c r="L450" i="61"/>
  <c r="AK17" i="39"/>
  <c r="M449" i="61" s="1"/>
  <c r="L449" i="61"/>
  <c r="AK16" i="39"/>
  <c r="M448" i="61" s="1"/>
  <c r="L448" i="61"/>
  <c r="AI16" i="39"/>
  <c r="K448" i="61" s="1"/>
  <c r="AK15" i="39"/>
  <c r="M447" i="61" s="1"/>
  <c r="L447" i="61"/>
  <c r="AI15" i="39"/>
  <c r="K447" i="61" s="1"/>
  <c r="AK14" i="39"/>
  <c r="M446" i="61" s="1"/>
  <c r="L446" i="61"/>
  <c r="AL13" i="39"/>
  <c r="AK13" i="39"/>
  <c r="M445" i="61" s="1"/>
  <c r="L445" i="61"/>
  <c r="AK12" i="39"/>
  <c r="M444" i="61" s="1"/>
  <c r="L444" i="61"/>
  <c r="AI12" i="39"/>
  <c r="K444" i="61" s="1"/>
  <c r="AK11" i="39"/>
  <c r="M443" i="61" s="1"/>
  <c r="L443" i="61"/>
  <c r="AI11" i="39"/>
  <c r="K443" i="61" s="1"/>
  <c r="AK10" i="39"/>
  <c r="M442" i="61" s="1"/>
  <c r="L442" i="61"/>
  <c r="AK9" i="39"/>
  <c r="M441" i="61" s="1"/>
  <c r="L441" i="61"/>
  <c r="AK8" i="39"/>
  <c r="M440" i="61" s="1"/>
  <c r="L440" i="61"/>
  <c r="AI8" i="39"/>
  <c r="K440" i="61" s="1"/>
  <c r="AK7" i="39"/>
  <c r="M439" i="61" s="1"/>
  <c r="L439" i="61"/>
  <c r="R439" i="61" s="1"/>
  <c r="AI7" i="39"/>
  <c r="K439" i="61" s="1"/>
  <c r="AK6" i="39"/>
  <c r="M438" i="61" s="1"/>
  <c r="L438" i="61"/>
  <c r="R438" i="61" s="1"/>
  <c r="AL5" i="39"/>
  <c r="AK5" i="39"/>
  <c r="M437" i="61" s="1"/>
  <c r="L437" i="61"/>
  <c r="M436" i="61"/>
  <c r="L436" i="61"/>
  <c r="AH3" i="39"/>
  <c r="M431" i="61"/>
  <c r="M430" i="61"/>
  <c r="M429" i="61"/>
  <c r="L429" i="61"/>
  <c r="R429" i="61" s="1"/>
  <c r="M428" i="61"/>
  <c r="AK217" i="16"/>
  <c r="K428" i="61" s="1"/>
  <c r="L425" i="61"/>
  <c r="R425" i="61" s="1"/>
  <c r="M424" i="61"/>
  <c r="M423" i="61"/>
  <c r="L423" i="61"/>
  <c r="R423" i="61" s="1"/>
  <c r="M422" i="61"/>
  <c r="M421" i="61"/>
  <c r="L421" i="61"/>
  <c r="M415" i="61"/>
  <c r="M414" i="61"/>
  <c r="L414" i="61"/>
  <c r="R414" i="61" s="1"/>
  <c r="M413" i="61"/>
  <c r="AK209" i="16"/>
  <c r="K413" i="61" s="1"/>
  <c r="L412" i="61"/>
  <c r="R412" i="61" s="1"/>
  <c r="AK208" i="16"/>
  <c r="K412" i="61" s="1"/>
  <c r="M409" i="61"/>
  <c r="L409" i="61"/>
  <c r="AK207" i="16"/>
  <c r="K409" i="61" s="1"/>
  <c r="M408" i="61"/>
  <c r="L408" i="61"/>
  <c r="R408" i="61" s="1"/>
  <c r="AK206" i="16"/>
  <c r="K408" i="61" s="1"/>
  <c r="M407" i="61"/>
  <c r="AN204" i="16"/>
  <c r="M406" i="61"/>
  <c r="L406" i="61"/>
  <c r="R406" i="61" s="1"/>
  <c r="AK204" i="16"/>
  <c r="K406" i="61" s="1"/>
  <c r="M405" i="61"/>
  <c r="AK203" i="16"/>
  <c r="K405" i="61" s="1"/>
  <c r="L404" i="61"/>
  <c r="R404" i="61" s="1"/>
  <c r="M403" i="61"/>
  <c r="L402" i="61"/>
  <c r="R402" i="61" s="1"/>
  <c r="M401" i="61"/>
  <c r="L398" i="61"/>
  <c r="R398" i="61" s="1"/>
  <c r="M397" i="61"/>
  <c r="M396" i="61"/>
  <c r="M395" i="61"/>
  <c r="AK195" i="16"/>
  <c r="K395" i="61" s="1"/>
  <c r="L392" i="61"/>
  <c r="M391" i="61"/>
  <c r="L391" i="61"/>
  <c r="R391" i="61" s="1"/>
  <c r="AK193" i="16"/>
  <c r="K391" i="61" s="1"/>
  <c r="L390" i="61"/>
  <c r="R390" i="61" s="1"/>
  <c r="AK192" i="16"/>
  <c r="K390" i="61" s="1"/>
  <c r="M389" i="61"/>
  <c r="AK191" i="16"/>
  <c r="K389" i="61" s="1"/>
  <c r="M388" i="61"/>
  <c r="L388" i="61"/>
  <c r="R388" i="61" s="1"/>
  <c r="AK190" i="16"/>
  <c r="K388" i="61" s="1"/>
  <c r="M385" i="61"/>
  <c r="M384" i="61"/>
  <c r="M383" i="61"/>
  <c r="AK187" i="16"/>
  <c r="K383" i="61" s="1"/>
  <c r="M382" i="61"/>
  <c r="AN186" i="16"/>
  <c r="M381" i="61"/>
  <c r="AK185" i="16"/>
  <c r="K381" i="61" s="1"/>
  <c r="L380" i="61"/>
  <c r="R380" i="61" s="1"/>
  <c r="M379" i="61"/>
  <c r="L379" i="61"/>
  <c r="R379" i="61" s="1"/>
  <c r="M378" i="61"/>
  <c r="L378" i="61"/>
  <c r="M377" i="61"/>
  <c r="AN180" i="16"/>
  <c r="M376" i="61"/>
  <c r="L376" i="61"/>
  <c r="R376" i="61" s="1"/>
  <c r="M375" i="61"/>
  <c r="AN178" i="16"/>
  <c r="M374" i="61"/>
  <c r="AK177" i="16"/>
  <c r="K374" i="61" s="1"/>
  <c r="L373" i="61"/>
  <c r="M370" i="61"/>
  <c r="L370" i="61"/>
  <c r="M369" i="61"/>
  <c r="L369" i="61"/>
  <c r="R369" i="61" s="1"/>
  <c r="M368" i="61"/>
  <c r="M367" i="61"/>
  <c r="L367" i="61"/>
  <c r="R367" i="61" s="1"/>
  <c r="AK172" i="16"/>
  <c r="K367" i="61" s="1"/>
  <c r="M366" i="61"/>
  <c r="AK171" i="16"/>
  <c r="K366" i="61" s="1"/>
  <c r="M365" i="61"/>
  <c r="L365" i="61"/>
  <c r="R365" i="61" s="1"/>
  <c r="M364" i="61"/>
  <c r="AK169" i="16"/>
  <c r="K364" i="61" s="1"/>
  <c r="L363" i="61"/>
  <c r="R363" i="61" s="1"/>
  <c r="AK168" i="16"/>
  <c r="K363" i="61" s="1"/>
  <c r="M362" i="61"/>
  <c r="L362" i="61"/>
  <c r="AK167" i="16"/>
  <c r="K362" i="61" s="1"/>
  <c r="M359" i="61"/>
  <c r="L359" i="61"/>
  <c r="R359" i="61" s="1"/>
  <c r="AK166" i="16"/>
  <c r="K359" i="61" s="1"/>
  <c r="M358" i="61"/>
  <c r="M357" i="61"/>
  <c r="M356" i="61"/>
  <c r="AN162" i="16"/>
  <c r="L355" i="61"/>
  <c r="R355" i="61" s="1"/>
  <c r="M354" i="61"/>
  <c r="AK161" i="16"/>
  <c r="K354" i="61" s="1"/>
  <c r="L353" i="61"/>
  <c r="R353" i="61" s="1"/>
  <c r="AK160" i="16"/>
  <c r="K353" i="61" s="1"/>
  <c r="M352" i="61"/>
  <c r="AK159" i="16"/>
  <c r="K352" i="61" s="1"/>
  <c r="M351" i="61"/>
  <c r="L351" i="61"/>
  <c r="R351" i="61" s="1"/>
  <c r="AK158" i="16"/>
  <c r="K351" i="61" s="1"/>
  <c r="M350" i="61"/>
  <c r="M349" i="61"/>
  <c r="L349" i="61"/>
  <c r="R349" i="61" s="1"/>
  <c r="M348" i="61"/>
  <c r="AK155" i="16"/>
  <c r="K348" i="61" s="1"/>
  <c r="M347" i="61"/>
  <c r="L347" i="61"/>
  <c r="R347" i="61" s="1"/>
  <c r="M346" i="61"/>
  <c r="AK153" i="16"/>
  <c r="K346" i="61" s="1"/>
  <c r="L345" i="61"/>
  <c r="R345" i="61" s="1"/>
  <c r="AK152" i="16"/>
  <c r="K345" i="61" s="1"/>
  <c r="M344" i="61"/>
  <c r="AK151" i="16"/>
  <c r="K344" i="61" s="1"/>
  <c r="M343" i="61"/>
  <c r="L343" i="61"/>
  <c r="R343" i="61" s="1"/>
  <c r="AK150" i="16"/>
  <c r="K343" i="61" s="1"/>
  <c r="M342" i="61"/>
  <c r="AN148" i="16"/>
  <c r="M341" i="61"/>
  <c r="M340" i="61"/>
  <c r="AK147" i="16"/>
  <c r="K340" i="61" s="1"/>
  <c r="M337" i="61"/>
  <c r="L337" i="61"/>
  <c r="R337" i="61" s="1"/>
  <c r="M336" i="61"/>
  <c r="AK145" i="16"/>
  <c r="K336" i="61" s="1"/>
  <c r="L335" i="61"/>
  <c r="R335" i="61" s="1"/>
  <c r="M334" i="61"/>
  <c r="M333" i="61"/>
  <c r="L333" i="61"/>
  <c r="R333" i="61" s="1"/>
  <c r="M332" i="61"/>
  <c r="M331" i="61"/>
  <c r="L331" i="61"/>
  <c r="R331" i="61" s="1"/>
  <c r="M330" i="61"/>
  <c r="AK139" i="16"/>
  <c r="K330" i="61" s="1"/>
  <c r="L329" i="61"/>
  <c r="R329" i="61" s="1"/>
  <c r="M328" i="61"/>
  <c r="AK137" i="16"/>
  <c r="K328" i="61" s="1"/>
  <c r="L327" i="61"/>
  <c r="R327" i="61" s="1"/>
  <c r="AK136" i="16"/>
  <c r="K327" i="61" s="1"/>
  <c r="M326" i="61"/>
  <c r="AK135" i="16"/>
  <c r="K326" i="61" s="1"/>
  <c r="M325" i="61"/>
  <c r="L325" i="61"/>
  <c r="R325" i="61" s="1"/>
  <c r="M324" i="61"/>
  <c r="M323" i="61"/>
  <c r="M320" i="61"/>
  <c r="AK131" i="16"/>
  <c r="K320" i="61" s="1"/>
  <c r="M319" i="61"/>
  <c r="L319" i="61"/>
  <c r="R319" i="61" s="1"/>
  <c r="M318" i="61"/>
  <c r="AK129" i="16"/>
  <c r="K318" i="61" s="1"/>
  <c r="L317" i="61"/>
  <c r="R317" i="61" s="1"/>
  <c r="AK128" i="16"/>
  <c r="K317" i="61" s="1"/>
  <c r="M316" i="61"/>
  <c r="AK127" i="16"/>
  <c r="K316" i="61" s="1"/>
  <c r="M315" i="61"/>
  <c r="L315" i="61"/>
  <c r="R315" i="61" s="1"/>
  <c r="M314" i="61"/>
  <c r="M313" i="61"/>
  <c r="M312" i="61"/>
  <c r="AK123" i="16"/>
  <c r="K312" i="61" s="1"/>
  <c r="M311" i="61"/>
  <c r="M308" i="61"/>
  <c r="AK121" i="16"/>
  <c r="K308" i="61" s="1"/>
  <c r="L307" i="61"/>
  <c r="R307" i="61" s="1"/>
  <c r="M306" i="61"/>
  <c r="L305" i="61"/>
  <c r="R305" i="61" s="1"/>
  <c r="M304" i="61"/>
  <c r="M303" i="61"/>
  <c r="L303" i="61"/>
  <c r="R303" i="61" s="1"/>
  <c r="M302" i="61"/>
  <c r="AK115" i="16"/>
  <c r="K302" i="61" s="1"/>
  <c r="M301" i="61"/>
  <c r="L301" i="61"/>
  <c r="R301" i="61" s="1"/>
  <c r="M300" i="61"/>
  <c r="AK113" i="16"/>
  <c r="K300" i="61" s="1"/>
  <c r="L299" i="61"/>
  <c r="R299" i="61" s="1"/>
  <c r="M298" i="61"/>
  <c r="AK111" i="16"/>
  <c r="K298" i="61" s="1"/>
  <c r="M297" i="61"/>
  <c r="L297" i="61"/>
  <c r="AK110" i="16"/>
  <c r="K297" i="61" s="1"/>
  <c r="M294" i="61"/>
  <c r="AN108" i="16"/>
  <c r="M293" i="61"/>
  <c r="L293" i="61"/>
  <c r="M292" i="61"/>
  <c r="AK107" i="16"/>
  <c r="K292" i="61" s="1"/>
  <c r="L291" i="61"/>
  <c r="M288" i="61"/>
  <c r="L287" i="61"/>
  <c r="M286" i="61"/>
  <c r="M285" i="61"/>
  <c r="L285" i="61"/>
  <c r="AK102" i="16"/>
  <c r="K285" i="61" s="1"/>
  <c r="M284" i="61"/>
  <c r="M283" i="61"/>
  <c r="M280" i="61"/>
  <c r="M279" i="61"/>
  <c r="L279" i="61"/>
  <c r="R279" i="61" s="1"/>
  <c r="M278" i="61"/>
  <c r="L277" i="61"/>
  <c r="R277" i="61" s="1"/>
  <c r="M276" i="61"/>
  <c r="M275" i="61"/>
  <c r="L275" i="61"/>
  <c r="R275" i="61" s="1"/>
  <c r="M274" i="61"/>
  <c r="M273" i="61"/>
  <c r="L273" i="61"/>
  <c r="R273" i="61" s="1"/>
  <c r="AK92" i="16"/>
  <c r="K273" i="61" s="1"/>
  <c r="M272" i="61"/>
  <c r="AN91" i="16"/>
  <c r="M271" i="61"/>
  <c r="L271" i="61"/>
  <c r="R271" i="61" s="1"/>
  <c r="AK90" i="16"/>
  <c r="K271" i="61" s="1"/>
  <c r="M270" i="61"/>
  <c r="M269" i="61"/>
  <c r="L269" i="61"/>
  <c r="R269" i="61" s="1"/>
  <c r="M268" i="61"/>
  <c r="L268" i="61"/>
  <c r="L267" i="61"/>
  <c r="R267" i="61" s="1"/>
  <c r="M264" i="61"/>
  <c r="M263" i="61"/>
  <c r="L263" i="61"/>
  <c r="R263" i="61" s="1"/>
  <c r="M262" i="61"/>
  <c r="M261" i="61"/>
  <c r="L261" i="61"/>
  <c r="R261" i="61" s="1"/>
  <c r="AK82" i="16"/>
  <c r="K261" i="61" s="1"/>
  <c r="M260" i="61"/>
  <c r="AK81" i="16"/>
  <c r="K260" i="61" s="1"/>
  <c r="L259" i="61"/>
  <c r="R259" i="61" s="1"/>
  <c r="M258" i="61"/>
  <c r="AK79" i="16"/>
  <c r="K258" i="61" s="1"/>
  <c r="L257" i="61"/>
  <c r="R257" i="61" s="1"/>
  <c r="AK78" i="16"/>
  <c r="K257" i="61" s="1"/>
  <c r="M256" i="61"/>
  <c r="AN76" i="16"/>
  <c r="M253" i="61"/>
  <c r="L253" i="61"/>
  <c r="R253" i="61" s="1"/>
  <c r="M252" i="61"/>
  <c r="AK75" i="16"/>
  <c r="K252" i="61" s="1"/>
  <c r="M251" i="61"/>
  <c r="M250" i="61"/>
  <c r="AK73" i="16"/>
  <c r="K250" i="61" s="1"/>
  <c r="M249" i="61"/>
  <c r="L249" i="61"/>
  <c r="R249" i="61" s="1"/>
  <c r="M248" i="61"/>
  <c r="L247" i="61"/>
  <c r="R247" i="61" s="1"/>
  <c r="M246" i="61"/>
  <c r="L246" i="61"/>
  <c r="M245" i="61"/>
  <c r="L245" i="61"/>
  <c r="R245" i="61" s="1"/>
  <c r="M244" i="61"/>
  <c r="L418" i="61"/>
  <c r="L419" i="61" s="1"/>
  <c r="M243" i="61"/>
  <c r="M242" i="61"/>
  <c r="L242" i="61"/>
  <c r="M241" i="61"/>
  <c r="L241" i="61"/>
  <c r="R241" i="61" s="1"/>
  <c r="L240" i="61"/>
  <c r="R240" i="61" s="1"/>
  <c r="M239" i="61"/>
  <c r="M238" i="61"/>
  <c r="L238" i="61"/>
  <c r="AK60" i="16"/>
  <c r="K238" i="61" s="1"/>
  <c r="M235" i="61"/>
  <c r="M234" i="61"/>
  <c r="L234" i="61"/>
  <c r="AK58" i="16"/>
  <c r="K234" i="61" s="1"/>
  <c r="M233" i="61"/>
  <c r="M232" i="61"/>
  <c r="L232" i="61"/>
  <c r="M231" i="61"/>
  <c r="L231" i="61"/>
  <c r="R231" i="61" s="1"/>
  <c r="L230" i="61"/>
  <c r="M229" i="61"/>
  <c r="M228" i="61"/>
  <c r="L228" i="61"/>
  <c r="R228" i="61" s="1"/>
  <c r="AK52" i="16"/>
  <c r="K228" i="61" s="1"/>
  <c r="M227" i="61"/>
  <c r="M226" i="61"/>
  <c r="L226" i="61"/>
  <c r="R226" i="61" s="1"/>
  <c r="AK50" i="16"/>
  <c r="K226" i="61" s="1"/>
  <c r="M225" i="61"/>
  <c r="AK49" i="16"/>
  <c r="K225" i="61" s="1"/>
  <c r="AN48" i="16"/>
  <c r="M222" i="61"/>
  <c r="L222" i="61"/>
  <c r="AK48" i="16"/>
  <c r="K222" i="61" s="1"/>
  <c r="M221" i="61"/>
  <c r="L220" i="61"/>
  <c r="AK46" i="16"/>
  <c r="K220" i="61" s="1"/>
  <c r="M219" i="61"/>
  <c r="M218" i="61"/>
  <c r="L218" i="61"/>
  <c r="R218" i="61" s="1"/>
  <c r="M217" i="61"/>
  <c r="M216" i="61"/>
  <c r="L216" i="61"/>
  <c r="R216" i="61" s="1"/>
  <c r="M215" i="61"/>
  <c r="AK41" i="16"/>
  <c r="K215" i="61" s="1"/>
  <c r="M214" i="61"/>
  <c r="L214" i="61"/>
  <c r="R214" i="61" s="1"/>
  <c r="M213" i="61"/>
  <c r="L213" i="61"/>
  <c r="R213" i="61" s="1"/>
  <c r="AK39" i="16"/>
  <c r="K213" i="61" s="1"/>
  <c r="L212" i="61"/>
  <c r="M209" i="61"/>
  <c r="M208" i="61"/>
  <c r="L208" i="61"/>
  <c r="R208" i="61" s="1"/>
  <c r="M207" i="61"/>
  <c r="M206" i="61"/>
  <c r="L206" i="61"/>
  <c r="M205" i="61"/>
  <c r="AK33" i="16"/>
  <c r="K205" i="61" s="1"/>
  <c r="L204" i="61"/>
  <c r="M203" i="61"/>
  <c r="L203" i="61"/>
  <c r="R203" i="61" s="1"/>
  <c r="L202" i="61"/>
  <c r="R202" i="61" s="1"/>
  <c r="M201" i="61"/>
  <c r="M200" i="61"/>
  <c r="L200" i="61"/>
  <c r="M199" i="61"/>
  <c r="M198" i="61"/>
  <c r="L198" i="61"/>
  <c r="M197" i="61"/>
  <c r="M196" i="61"/>
  <c r="L196" i="61"/>
  <c r="R196" i="61" s="1"/>
  <c r="M195" i="61"/>
  <c r="M194" i="61"/>
  <c r="L194" i="61"/>
  <c r="R194" i="61" s="1"/>
  <c r="AK22" i="16"/>
  <c r="K194" i="61" s="1"/>
  <c r="M193" i="61"/>
  <c r="M192" i="61"/>
  <c r="L192" i="61"/>
  <c r="R192" i="61" s="1"/>
  <c r="M191" i="61"/>
  <c r="AK19" i="16"/>
  <c r="K191" i="61" s="1"/>
  <c r="M190" i="61"/>
  <c r="L190" i="61"/>
  <c r="AK18" i="16"/>
  <c r="K190" i="61" s="1"/>
  <c r="M189" i="61"/>
  <c r="M188" i="61"/>
  <c r="L188" i="61"/>
  <c r="M187" i="61"/>
  <c r="L187" i="61"/>
  <c r="R187" i="61" s="1"/>
  <c r="AK15" i="16"/>
  <c r="K187" i="61" s="1"/>
  <c r="L186" i="61"/>
  <c r="AK14" i="16"/>
  <c r="K186" i="61" s="1"/>
  <c r="M185" i="61"/>
  <c r="AK13" i="16"/>
  <c r="K185" i="61" s="1"/>
  <c r="M184" i="61"/>
  <c r="L184" i="61"/>
  <c r="R184" i="61" s="1"/>
  <c r="M183" i="61"/>
  <c r="AK11" i="16"/>
  <c r="K183" i="61" s="1"/>
  <c r="M182" i="61"/>
  <c r="L182" i="61"/>
  <c r="AM9" i="16"/>
  <c r="AL9" i="16"/>
  <c r="AN9" i="16" s="1"/>
  <c r="AJ9" i="16"/>
  <c r="AI9" i="16"/>
  <c r="AM8" i="16"/>
  <c r="AL8" i="16"/>
  <c r="AJ8" i="16"/>
  <c r="AI8" i="16"/>
  <c r="AM7" i="16"/>
  <c r="AL7" i="16"/>
  <c r="AJ7" i="16"/>
  <c r="AI7" i="16"/>
  <c r="AM6" i="16"/>
  <c r="AL6" i="16"/>
  <c r="AJ6" i="16"/>
  <c r="AI6" i="16"/>
  <c r="AM5" i="16"/>
  <c r="AL5" i="16"/>
  <c r="AJ5" i="16"/>
  <c r="AI5" i="16"/>
  <c r="AM4" i="16"/>
  <c r="AL4" i="16"/>
  <c r="AN4" i="16" s="1"/>
  <c r="AJ4" i="16"/>
  <c r="AJ3" i="16" s="1"/>
  <c r="AI4" i="16"/>
  <c r="M177" i="61"/>
  <c r="L177" i="61"/>
  <c r="R177" i="61" s="1"/>
  <c r="AB86" i="15"/>
  <c r="K177" i="61" s="1"/>
  <c r="L176" i="61"/>
  <c r="AB85" i="15"/>
  <c r="K176" i="61" s="1"/>
  <c r="M175" i="61"/>
  <c r="AE84" i="15"/>
  <c r="AB84" i="15"/>
  <c r="K175" i="61" s="1"/>
  <c r="L174" i="61"/>
  <c r="R174" i="61" s="1"/>
  <c r="M173" i="61"/>
  <c r="L173" i="61"/>
  <c r="R173" i="61" s="1"/>
  <c r="AB82" i="15"/>
  <c r="K173" i="61" s="1"/>
  <c r="L172" i="61"/>
  <c r="AB81" i="15"/>
  <c r="K172" i="61" s="1"/>
  <c r="M171" i="61"/>
  <c r="AE80" i="15"/>
  <c r="AB80" i="15"/>
  <c r="K171" i="61" s="1"/>
  <c r="L168" i="61"/>
  <c r="M167" i="61"/>
  <c r="L167" i="61"/>
  <c r="R167" i="61" s="1"/>
  <c r="AB78" i="15"/>
  <c r="K167" i="61" s="1"/>
  <c r="L166" i="61"/>
  <c r="R166" i="61" s="1"/>
  <c r="AB77" i="15"/>
  <c r="K166" i="61" s="1"/>
  <c r="M165" i="61"/>
  <c r="L165" i="61"/>
  <c r="R165" i="61" s="1"/>
  <c r="AB76" i="15"/>
  <c r="K165" i="61" s="1"/>
  <c r="AE75" i="15"/>
  <c r="L164" i="61"/>
  <c r="M163" i="61"/>
  <c r="L163" i="61"/>
  <c r="R163" i="61" s="1"/>
  <c r="AB74" i="15"/>
  <c r="K163" i="61" s="1"/>
  <c r="L162" i="61"/>
  <c r="R162" i="61" s="1"/>
  <c r="AB73" i="15"/>
  <c r="K162" i="61" s="1"/>
  <c r="M161" i="61"/>
  <c r="L161" i="61"/>
  <c r="R161" i="61" s="1"/>
  <c r="AB72" i="15"/>
  <c r="K161" i="61" s="1"/>
  <c r="L160" i="61"/>
  <c r="M159" i="61"/>
  <c r="L159" i="61"/>
  <c r="R159" i="61" s="1"/>
  <c r="AB70" i="15"/>
  <c r="K159" i="61" s="1"/>
  <c r="L158" i="61"/>
  <c r="AB69" i="15"/>
  <c r="K158" i="61" s="1"/>
  <c r="M157" i="61"/>
  <c r="L157" i="61"/>
  <c r="R157" i="61" s="1"/>
  <c r="AB68" i="15"/>
  <c r="K157" i="61" s="1"/>
  <c r="L156" i="61"/>
  <c r="M153" i="61"/>
  <c r="AB66" i="15"/>
  <c r="K153" i="61" s="1"/>
  <c r="L152" i="61"/>
  <c r="R152" i="61" s="1"/>
  <c r="AB65" i="15"/>
  <c r="K152" i="61" s="1"/>
  <c r="M151" i="61"/>
  <c r="L151" i="61"/>
  <c r="R151" i="61" s="1"/>
  <c r="AB64" i="15"/>
  <c r="K151" i="61" s="1"/>
  <c r="L150" i="61"/>
  <c r="M149" i="61"/>
  <c r="L149" i="61"/>
  <c r="R149" i="61" s="1"/>
  <c r="AB62" i="15"/>
  <c r="K149" i="61" s="1"/>
  <c r="L148" i="61"/>
  <c r="R148" i="61" s="1"/>
  <c r="AB61" i="15"/>
  <c r="K148" i="61" s="1"/>
  <c r="M147" i="61"/>
  <c r="L147" i="61"/>
  <c r="R147" i="61" s="1"/>
  <c r="AB60" i="15"/>
  <c r="K147" i="61" s="1"/>
  <c r="L146" i="61"/>
  <c r="M145" i="61"/>
  <c r="AB58" i="15"/>
  <c r="K145" i="61" s="1"/>
  <c r="L144" i="61"/>
  <c r="R144" i="61" s="1"/>
  <c r="AB57" i="15"/>
  <c r="K144" i="61" s="1"/>
  <c r="M143" i="61"/>
  <c r="L143" i="61"/>
  <c r="R143" i="61" s="1"/>
  <c r="AB56" i="15"/>
  <c r="K143" i="61" s="1"/>
  <c r="L142" i="61"/>
  <c r="M141" i="61"/>
  <c r="AB54" i="15"/>
  <c r="K141" i="61" s="1"/>
  <c r="L140" i="61"/>
  <c r="R140" i="61" s="1"/>
  <c r="AB53" i="15"/>
  <c r="K140" i="61" s="1"/>
  <c r="M139" i="61"/>
  <c r="L139" i="61"/>
  <c r="R139" i="61" s="1"/>
  <c r="AB52" i="15"/>
  <c r="K139" i="61" s="1"/>
  <c r="M137" i="61"/>
  <c r="AB50" i="15"/>
  <c r="K137" i="61" s="1"/>
  <c r="L134" i="61"/>
  <c r="AB49" i="15"/>
  <c r="K134" i="61" s="1"/>
  <c r="M133" i="61"/>
  <c r="L133" i="61"/>
  <c r="R133" i="61" s="1"/>
  <c r="AB48" i="15"/>
  <c r="K133" i="61" s="1"/>
  <c r="L132" i="61"/>
  <c r="R132" i="61" s="1"/>
  <c r="M131" i="61"/>
  <c r="L131" i="61"/>
  <c r="R131" i="61" s="1"/>
  <c r="AB46" i="15"/>
  <c r="K131" i="61" s="1"/>
  <c r="L130" i="61"/>
  <c r="AB45" i="15"/>
  <c r="K130" i="61" s="1"/>
  <c r="M129" i="61"/>
  <c r="L129" i="61"/>
  <c r="R129" i="61" s="1"/>
  <c r="AB44" i="15"/>
  <c r="K129" i="61" s="1"/>
  <c r="L128" i="61"/>
  <c r="R128" i="61" s="1"/>
  <c r="AB43" i="15"/>
  <c r="K128" i="61" s="1"/>
  <c r="M127" i="61"/>
  <c r="L127" i="61"/>
  <c r="R127" i="61" s="1"/>
  <c r="AB42" i="15"/>
  <c r="K127" i="61" s="1"/>
  <c r="L126" i="61"/>
  <c r="AB41" i="15"/>
  <c r="K126" i="61" s="1"/>
  <c r="M125" i="61"/>
  <c r="L125" i="61"/>
  <c r="R125" i="61" s="1"/>
  <c r="AB40" i="15"/>
  <c r="K125" i="61" s="1"/>
  <c r="L124" i="61"/>
  <c r="AB39" i="15"/>
  <c r="K124" i="61" s="1"/>
  <c r="M123" i="61"/>
  <c r="L123" i="61"/>
  <c r="R123" i="61" s="1"/>
  <c r="AB38" i="15"/>
  <c r="K123" i="61" s="1"/>
  <c r="L122" i="61"/>
  <c r="AB37" i="15"/>
  <c r="K122" i="61" s="1"/>
  <c r="L121" i="61"/>
  <c r="R121" i="61" s="1"/>
  <c r="AB36" i="15"/>
  <c r="K121" i="61" s="1"/>
  <c r="L118" i="61"/>
  <c r="R118" i="61" s="1"/>
  <c r="AB35" i="15"/>
  <c r="K118" i="61" s="1"/>
  <c r="M117" i="61"/>
  <c r="L117" i="61"/>
  <c r="R117" i="61" s="1"/>
  <c r="AB34" i="15"/>
  <c r="K117" i="61" s="1"/>
  <c r="L116" i="61"/>
  <c r="AB33" i="15"/>
  <c r="K116" i="61" s="1"/>
  <c r="M115" i="61"/>
  <c r="L115" i="61"/>
  <c r="R115" i="61" s="1"/>
  <c r="AB32" i="15"/>
  <c r="K115" i="61" s="1"/>
  <c r="L114" i="61"/>
  <c r="R114" i="61" s="1"/>
  <c r="AB31" i="15"/>
  <c r="K114" i="61" s="1"/>
  <c r="M113" i="61"/>
  <c r="L113" i="61"/>
  <c r="R113" i="61" s="1"/>
  <c r="AB30" i="15"/>
  <c r="K113" i="61" s="1"/>
  <c r="L112" i="61"/>
  <c r="AB29" i="15"/>
  <c r="K112" i="61" s="1"/>
  <c r="M111" i="61"/>
  <c r="AE28" i="15"/>
  <c r="AB28" i="15"/>
  <c r="K111" i="61" s="1"/>
  <c r="L110" i="61"/>
  <c r="R110" i="61" s="1"/>
  <c r="AB27" i="15"/>
  <c r="K110" i="61" s="1"/>
  <c r="M109" i="61"/>
  <c r="L109" i="61"/>
  <c r="R109" i="61" s="1"/>
  <c r="AB26" i="15"/>
  <c r="K109" i="61" s="1"/>
  <c r="L108" i="61"/>
  <c r="AB25" i="15"/>
  <c r="K108" i="61" s="1"/>
  <c r="M107" i="61"/>
  <c r="AE24" i="15"/>
  <c r="AB24" i="15"/>
  <c r="K107" i="61" s="1"/>
  <c r="M104" i="61"/>
  <c r="L104" i="61"/>
  <c r="AB23" i="15"/>
  <c r="K104" i="61" s="1"/>
  <c r="M103" i="61"/>
  <c r="L103" i="61"/>
  <c r="R103" i="61" s="1"/>
  <c r="AB22" i="15"/>
  <c r="K103" i="61" s="1"/>
  <c r="L102" i="61"/>
  <c r="R102" i="61" s="1"/>
  <c r="AB21" i="15"/>
  <c r="K102" i="61" s="1"/>
  <c r="M101" i="61"/>
  <c r="L101" i="61"/>
  <c r="R101" i="61" s="1"/>
  <c r="AB20" i="15"/>
  <c r="K101" i="61" s="1"/>
  <c r="L100" i="61"/>
  <c r="AB19" i="15"/>
  <c r="K100" i="61" s="1"/>
  <c r="M99" i="61"/>
  <c r="L99" i="61"/>
  <c r="R99" i="61" s="1"/>
  <c r="AB18" i="15"/>
  <c r="K99" i="61" s="1"/>
  <c r="L98" i="61"/>
  <c r="AB17" i="15"/>
  <c r="K98" i="61" s="1"/>
  <c r="M97" i="61"/>
  <c r="L97" i="61"/>
  <c r="R97" i="61" s="1"/>
  <c r="AB16" i="15"/>
  <c r="K97" i="61" s="1"/>
  <c r="L96" i="61"/>
  <c r="AB15" i="15"/>
  <c r="K96" i="61" s="1"/>
  <c r="M95" i="61"/>
  <c r="L95" i="61"/>
  <c r="R95" i="61" s="1"/>
  <c r="AB14" i="15"/>
  <c r="K95" i="61" s="1"/>
  <c r="L94" i="61"/>
  <c r="R94" i="61" s="1"/>
  <c r="AB13" i="15"/>
  <c r="K94" i="61" s="1"/>
  <c r="M93" i="61"/>
  <c r="L93" i="61"/>
  <c r="R93" i="61" s="1"/>
  <c r="AB12" i="15"/>
  <c r="K93" i="61" s="1"/>
  <c r="L92" i="61"/>
  <c r="AB11" i="15"/>
  <c r="K92" i="61" s="1"/>
  <c r="M91" i="61"/>
  <c r="L91" i="61"/>
  <c r="R91" i="61" s="1"/>
  <c r="AB10" i="15"/>
  <c r="K91" i="61" s="1"/>
  <c r="L90" i="61"/>
  <c r="R90" i="61" s="1"/>
  <c r="AB9" i="15"/>
  <c r="K90" i="61" s="1"/>
  <c r="M89" i="61"/>
  <c r="L89" i="61"/>
  <c r="R89" i="61" s="1"/>
  <c r="AB8" i="15"/>
  <c r="K89" i="61" s="1"/>
  <c r="L88" i="61"/>
  <c r="AA3" i="15"/>
  <c r="AB7" i="15"/>
  <c r="K88" i="61" s="1"/>
  <c r="M87" i="61"/>
  <c r="L87" i="61"/>
  <c r="R87" i="61" s="1"/>
  <c r="AB6" i="15"/>
  <c r="K87" i="61" s="1"/>
  <c r="L86" i="61"/>
  <c r="R86" i="61" s="1"/>
  <c r="M85" i="61"/>
  <c r="L85" i="61"/>
  <c r="R85" i="61" s="1"/>
  <c r="AB4" i="15"/>
  <c r="AL71" i="19"/>
  <c r="M80" i="61"/>
  <c r="L80" i="61"/>
  <c r="AL70" i="19"/>
  <c r="K80" i="61" s="1"/>
  <c r="M79" i="61"/>
  <c r="L79" i="61"/>
  <c r="R79" i="61" s="1"/>
  <c r="AL69" i="19"/>
  <c r="K79" i="61" s="1"/>
  <c r="M78" i="61"/>
  <c r="L78" i="61"/>
  <c r="R78" i="61" s="1"/>
  <c r="AL68" i="19"/>
  <c r="K78" i="61" s="1"/>
  <c r="M77" i="61"/>
  <c r="L77" i="61"/>
  <c r="R77" i="61" s="1"/>
  <c r="AL67" i="19"/>
  <c r="K77" i="61" s="1"/>
  <c r="M76" i="61"/>
  <c r="AO66" i="19"/>
  <c r="AL66" i="19"/>
  <c r="K76" i="61" s="1"/>
  <c r="M73" i="61"/>
  <c r="L73" i="61"/>
  <c r="R73" i="61" s="1"/>
  <c r="AL65" i="19"/>
  <c r="K73" i="61" s="1"/>
  <c r="M72" i="61"/>
  <c r="L72" i="61"/>
  <c r="R72" i="61" s="1"/>
  <c r="AL64" i="19"/>
  <c r="K72" i="61" s="1"/>
  <c r="M71" i="61"/>
  <c r="L71" i="61"/>
  <c r="R71" i="61" s="1"/>
  <c r="AL63" i="19"/>
  <c r="K71" i="61" s="1"/>
  <c r="M70" i="61"/>
  <c r="AO62" i="19"/>
  <c r="AL62" i="19"/>
  <c r="K70" i="61" s="1"/>
  <c r="M69" i="61"/>
  <c r="L69" i="61"/>
  <c r="R69" i="61" s="1"/>
  <c r="AL61" i="19"/>
  <c r="K69" i="61" s="1"/>
  <c r="AL60" i="19"/>
  <c r="K68" i="61" s="1"/>
  <c r="M65" i="61"/>
  <c r="L65" i="61"/>
  <c r="R65" i="61" s="1"/>
  <c r="AL59" i="19"/>
  <c r="K65" i="61" s="1"/>
  <c r="M64" i="61"/>
  <c r="L64" i="61"/>
  <c r="AL58" i="19"/>
  <c r="K64" i="61" s="1"/>
  <c r="M63" i="61"/>
  <c r="L63" i="61"/>
  <c r="R63" i="61" s="1"/>
  <c r="AL57" i="19"/>
  <c r="K63" i="61" s="1"/>
  <c r="M62" i="61"/>
  <c r="L62" i="61"/>
  <c r="R62" i="61" s="1"/>
  <c r="AL56" i="19"/>
  <c r="K62" i="61" s="1"/>
  <c r="M61" i="61"/>
  <c r="L61" i="61"/>
  <c r="R61" i="61" s="1"/>
  <c r="AL55" i="19"/>
  <c r="K61" i="61" s="1"/>
  <c r="M60" i="61"/>
  <c r="AL54" i="19"/>
  <c r="K60" i="61" s="1"/>
  <c r="M57" i="61"/>
  <c r="AL53" i="19"/>
  <c r="K57" i="61" s="1"/>
  <c r="M56" i="61"/>
  <c r="AL52" i="19"/>
  <c r="K56" i="61" s="1"/>
  <c r="M55" i="61"/>
  <c r="AL51" i="19"/>
  <c r="K55" i="61" s="1"/>
  <c r="M54" i="61"/>
  <c r="AL50" i="19"/>
  <c r="K54" i="61" s="1"/>
  <c r="M51" i="61"/>
  <c r="AL49" i="19"/>
  <c r="K51" i="61" s="1"/>
  <c r="M50" i="61"/>
  <c r="AL48" i="19"/>
  <c r="K50" i="61" s="1"/>
  <c r="M49" i="61"/>
  <c r="AL47" i="19"/>
  <c r="K49" i="61" s="1"/>
  <c r="M46" i="61"/>
  <c r="AL46" i="19"/>
  <c r="K46" i="61" s="1"/>
  <c r="M45" i="61"/>
  <c r="AL45" i="19"/>
  <c r="K45" i="61" s="1"/>
  <c r="M44" i="61"/>
  <c r="AL44" i="19"/>
  <c r="K44" i="61" s="1"/>
  <c r="M43" i="61"/>
  <c r="AL43" i="19"/>
  <c r="K43" i="61" s="1"/>
  <c r="M42" i="61"/>
  <c r="AL42" i="19"/>
  <c r="K42" i="61" s="1"/>
  <c r="M41" i="61"/>
  <c r="AL41" i="19"/>
  <c r="K41" i="61" s="1"/>
  <c r="M40" i="61"/>
  <c r="AL40" i="19"/>
  <c r="K40" i="61" s="1"/>
  <c r="M39" i="61"/>
  <c r="AL39" i="19"/>
  <c r="K39" i="61" s="1"/>
  <c r="M38" i="61"/>
  <c r="AL38" i="19"/>
  <c r="K38" i="61" s="1"/>
  <c r="M37" i="61"/>
  <c r="AL37" i="19"/>
  <c r="K37" i="61" s="1"/>
  <c r="M36" i="61"/>
  <c r="AL36" i="19"/>
  <c r="K36" i="61" s="1"/>
  <c r="M33" i="61"/>
  <c r="AL35" i="19"/>
  <c r="K33" i="61" s="1"/>
  <c r="M32" i="61"/>
  <c r="AL34" i="19"/>
  <c r="K32" i="61" s="1"/>
  <c r="M31" i="61"/>
  <c r="L31" i="61"/>
  <c r="R31" i="61" s="1"/>
  <c r="AL33" i="19"/>
  <c r="K31" i="61" s="1"/>
  <c r="M30" i="61"/>
  <c r="L30" i="61"/>
  <c r="R30" i="61" s="1"/>
  <c r="AL32" i="19"/>
  <c r="K30" i="61" s="1"/>
  <c r="M29" i="61"/>
  <c r="L29" i="61"/>
  <c r="R29" i="61" s="1"/>
  <c r="AL31" i="19"/>
  <c r="K29" i="61" s="1"/>
  <c r="M28" i="61"/>
  <c r="L28" i="61"/>
  <c r="R28" i="61" s="1"/>
  <c r="AL30" i="19"/>
  <c r="K28" i="61" s="1"/>
  <c r="M27" i="61"/>
  <c r="L27" i="61"/>
  <c r="R27" i="61" s="1"/>
  <c r="AL29" i="19"/>
  <c r="K27" i="61" s="1"/>
  <c r="M26" i="61"/>
  <c r="L26" i="61"/>
  <c r="R26" i="61" s="1"/>
  <c r="AL28" i="19"/>
  <c r="K26" i="61" s="1"/>
  <c r="M25" i="61"/>
  <c r="L25" i="61"/>
  <c r="R25" i="61" s="1"/>
  <c r="AL27" i="19"/>
  <c r="K25" i="61" s="1"/>
  <c r="M24" i="61"/>
  <c r="L24" i="61"/>
  <c r="AL26" i="19"/>
  <c r="K24" i="61" s="1"/>
  <c r="M23" i="61"/>
  <c r="L23" i="61"/>
  <c r="R23" i="61" s="1"/>
  <c r="AL25" i="19"/>
  <c r="K23" i="61" s="1"/>
  <c r="M22" i="61"/>
  <c r="L22" i="61"/>
  <c r="R22" i="61" s="1"/>
  <c r="AL24" i="19"/>
  <c r="K22" i="61" s="1"/>
  <c r="M19" i="61"/>
  <c r="L19" i="61"/>
  <c r="R19" i="61" s="1"/>
  <c r="AL23" i="19"/>
  <c r="K19" i="61" s="1"/>
  <c r="M18" i="61"/>
  <c r="L18" i="61"/>
  <c r="R18" i="61" s="1"/>
  <c r="AL22" i="19"/>
  <c r="K18" i="61" s="1"/>
  <c r="M17" i="61"/>
  <c r="L17" i="61"/>
  <c r="R17" i="61" s="1"/>
  <c r="AL21" i="19"/>
  <c r="K17" i="61" s="1"/>
  <c r="M16" i="61"/>
  <c r="L16" i="61"/>
  <c r="R16" i="61" s="1"/>
  <c r="AL20" i="19"/>
  <c r="K16" i="61" s="1"/>
  <c r="M15" i="61"/>
  <c r="L15" i="61"/>
  <c r="R15" i="61" s="1"/>
  <c r="AL19" i="19"/>
  <c r="K15" i="61" s="1"/>
  <c r="M14" i="61"/>
  <c r="L14" i="61"/>
  <c r="R14" i="61" s="1"/>
  <c r="AL18" i="19"/>
  <c r="K14" i="61" s="1"/>
  <c r="M13" i="61"/>
  <c r="L13" i="61"/>
  <c r="R13" i="61" s="1"/>
  <c r="AL17" i="19"/>
  <c r="K13" i="61" s="1"/>
  <c r="M12" i="61"/>
  <c r="L12" i="61"/>
  <c r="AL16" i="19"/>
  <c r="K12" i="61" s="1"/>
  <c r="M11" i="61"/>
  <c r="L11" i="61"/>
  <c r="R11" i="61" s="1"/>
  <c r="AL15" i="19"/>
  <c r="K11" i="61" s="1"/>
  <c r="M10" i="61"/>
  <c r="L10" i="61"/>
  <c r="R10" i="61" s="1"/>
  <c r="AL14" i="19"/>
  <c r="K10" i="61" s="1"/>
  <c r="M9" i="61"/>
  <c r="L9" i="61"/>
  <c r="R9" i="61" s="1"/>
  <c r="AL13" i="19"/>
  <c r="K9" i="61" s="1"/>
  <c r="M8" i="61"/>
  <c r="L8" i="61"/>
  <c r="R8" i="61" s="1"/>
  <c r="AL12" i="19"/>
  <c r="K8" i="61" s="1"/>
  <c r="M7" i="61"/>
  <c r="L7" i="61"/>
  <c r="R7" i="61" s="1"/>
  <c r="AL11" i="19"/>
  <c r="K7" i="61" s="1"/>
  <c r="M6" i="61"/>
  <c r="L6" i="61"/>
  <c r="AL10" i="19"/>
  <c r="K6" i="61" s="1"/>
  <c r="AN9" i="19"/>
  <c r="AM9" i="19"/>
  <c r="AO9" i="19" s="1"/>
  <c r="AL9" i="19"/>
  <c r="AN8" i="19"/>
  <c r="AM8" i="19"/>
  <c r="AO8" i="19" s="1"/>
  <c r="AL8" i="19"/>
  <c r="AN7" i="19"/>
  <c r="AM7" i="19"/>
  <c r="AO7" i="19" s="1"/>
  <c r="AL7" i="19"/>
  <c r="AN6" i="19"/>
  <c r="AM6" i="19"/>
  <c r="AO6" i="19" s="1"/>
  <c r="AL6" i="19"/>
  <c r="AN5" i="19"/>
  <c r="AM5" i="19"/>
  <c r="AO5" i="19" s="1"/>
  <c r="AL5" i="19"/>
  <c r="AN4" i="19"/>
  <c r="AM4" i="19"/>
  <c r="AO4" i="19" s="1"/>
  <c r="AL4" i="19"/>
  <c r="H890" i="61" l="1"/>
  <c r="P890" i="61"/>
  <c r="P179" i="61"/>
  <c r="H590" i="61"/>
  <c r="P590" i="61"/>
  <c r="H179" i="61"/>
  <c r="P684" i="61"/>
  <c r="H82" i="61"/>
  <c r="N1069" i="61"/>
  <c r="H433" i="61"/>
  <c r="P433" i="61"/>
  <c r="H684" i="61"/>
  <c r="H1067" i="61"/>
  <c r="P1067" i="61"/>
  <c r="P82" i="61"/>
  <c r="O1069" i="61"/>
  <c r="M768" i="61"/>
  <c r="Q767" i="61"/>
  <c r="Q734" i="61"/>
  <c r="Q718" i="61"/>
  <c r="Q724" i="61"/>
  <c r="Q757" i="61"/>
  <c r="Q633" i="61"/>
  <c r="Q618" i="61"/>
  <c r="Q636" i="61"/>
  <c r="Q658" i="61"/>
  <c r="Q614" i="61"/>
  <c r="Q628" i="61"/>
  <c r="AK3" i="30"/>
  <c r="AO59" i="30"/>
  <c r="AO67" i="30"/>
  <c r="AO75" i="30"/>
  <c r="AL81" i="30"/>
  <c r="K980" i="61" s="1"/>
  <c r="AO83" i="30"/>
  <c r="AL89" i="30"/>
  <c r="K990" i="61" s="1"/>
  <c r="AO92" i="30"/>
  <c r="AL97" i="30"/>
  <c r="K998" i="61" s="1"/>
  <c r="AO100" i="30"/>
  <c r="AL105" i="30"/>
  <c r="K1006" i="61" s="1"/>
  <c r="AO108" i="30"/>
  <c r="AL113" i="30"/>
  <c r="K1016" i="61" s="1"/>
  <c r="AO116" i="30"/>
  <c r="AL121" i="30"/>
  <c r="K1024" i="61" s="1"/>
  <c r="AO124" i="30"/>
  <c r="AL129" i="30"/>
  <c r="K1034" i="61" s="1"/>
  <c r="AO132" i="30"/>
  <c r="AL137" i="30"/>
  <c r="K1044" i="61" s="1"/>
  <c r="AO140" i="30"/>
  <c r="AL145" i="30"/>
  <c r="K1052" i="61" s="1"/>
  <c r="AO148" i="30"/>
  <c r="AL153" i="30"/>
  <c r="K1064" i="61" s="1"/>
  <c r="AN3" i="30"/>
  <c r="AO62" i="30"/>
  <c r="AO70" i="30"/>
  <c r="AO78" i="30"/>
  <c r="AL83" i="30"/>
  <c r="K982" i="61" s="1"/>
  <c r="AO86" i="30"/>
  <c r="AL91" i="30"/>
  <c r="K992" i="61" s="1"/>
  <c r="AO94" i="30"/>
  <c r="AL99" i="30"/>
  <c r="K1000" i="61" s="1"/>
  <c r="AO102" i="30"/>
  <c r="AL107" i="30"/>
  <c r="K1008" i="61" s="1"/>
  <c r="AO110" i="30"/>
  <c r="AL115" i="30"/>
  <c r="K1018" i="61" s="1"/>
  <c r="AO118" i="30"/>
  <c r="AL123" i="30"/>
  <c r="K1026" i="61" s="1"/>
  <c r="AO126" i="30"/>
  <c r="AL131" i="30"/>
  <c r="K1036" i="61" s="1"/>
  <c r="AO134" i="30"/>
  <c r="AL139" i="30"/>
  <c r="K1046" i="61" s="1"/>
  <c r="AO142" i="30"/>
  <c r="AL147" i="30"/>
  <c r="K1056" i="61" s="1"/>
  <c r="AO150" i="30"/>
  <c r="L927" i="61"/>
  <c r="R927" i="61" s="1"/>
  <c r="AL5" i="30"/>
  <c r="K894" i="61" s="1"/>
  <c r="AL13" i="30"/>
  <c r="K902" i="61" s="1"/>
  <c r="K918" i="61" s="1"/>
  <c r="AL21" i="30"/>
  <c r="K910" i="61" s="1"/>
  <c r="AL29" i="30"/>
  <c r="K920" i="61" s="1"/>
  <c r="AL37" i="30"/>
  <c r="K928" i="61" s="1"/>
  <c r="K929" i="61" s="1"/>
  <c r="AL45" i="30"/>
  <c r="K938" i="61" s="1"/>
  <c r="K948" i="61" s="1"/>
  <c r="AL53" i="30"/>
  <c r="K946" i="61" s="1"/>
  <c r="M959" i="61"/>
  <c r="AL63" i="30"/>
  <c r="K958" i="61" s="1"/>
  <c r="AO63" i="30"/>
  <c r="AL71" i="30"/>
  <c r="K968" i="61" s="1"/>
  <c r="AO71" i="30"/>
  <c r="AL79" i="30"/>
  <c r="K978" i="61" s="1"/>
  <c r="AO79" i="30"/>
  <c r="AL85" i="30"/>
  <c r="K984" i="61" s="1"/>
  <c r="AO87" i="30"/>
  <c r="AL93" i="30"/>
  <c r="K994" i="61" s="1"/>
  <c r="AO96" i="30"/>
  <c r="AL101" i="30"/>
  <c r="K1002" i="61" s="1"/>
  <c r="AO104" i="30"/>
  <c r="Q1011" i="61"/>
  <c r="AL109" i="30"/>
  <c r="K1012" i="61" s="1"/>
  <c r="AO112" i="30"/>
  <c r="AL117" i="30"/>
  <c r="K1020" i="61" s="1"/>
  <c r="AO120" i="30"/>
  <c r="AL125" i="30"/>
  <c r="K1028" i="61" s="1"/>
  <c r="AO128" i="30"/>
  <c r="AL133" i="30"/>
  <c r="K1038" i="61" s="1"/>
  <c r="AO136" i="30"/>
  <c r="AL141" i="30"/>
  <c r="K1048" i="61" s="1"/>
  <c r="AO144" i="30"/>
  <c r="AL151" i="30"/>
  <c r="K1062" i="61" s="1"/>
  <c r="AO152" i="30"/>
  <c r="J1053" i="61"/>
  <c r="R936" i="61"/>
  <c r="Q936" i="61"/>
  <c r="R967" i="61"/>
  <c r="Q967" i="61"/>
  <c r="Q894" i="61"/>
  <c r="R894" i="61"/>
  <c r="R963" i="61"/>
  <c r="Q963" i="61"/>
  <c r="R973" i="61"/>
  <c r="Q973" i="61"/>
  <c r="AO5" i="30"/>
  <c r="AO7" i="30"/>
  <c r="AO9" i="30"/>
  <c r="AO11" i="30"/>
  <c r="AO13" i="30"/>
  <c r="AO15" i="30"/>
  <c r="AO17" i="30"/>
  <c r="AO19" i="30"/>
  <c r="AO21" i="30"/>
  <c r="AO23" i="30"/>
  <c r="AO25" i="30"/>
  <c r="AO27" i="30"/>
  <c r="R917" i="61"/>
  <c r="Q917" i="61"/>
  <c r="AO29" i="30"/>
  <c r="AO31" i="30"/>
  <c r="R923" i="61"/>
  <c r="Q923" i="61"/>
  <c r="AO33" i="30"/>
  <c r="R925" i="61"/>
  <c r="Q925" i="61"/>
  <c r="AO35" i="30"/>
  <c r="AO37" i="30"/>
  <c r="AO39" i="30"/>
  <c r="R933" i="61"/>
  <c r="Q933" i="61"/>
  <c r="AO41" i="30"/>
  <c r="AO43" i="30"/>
  <c r="AO45" i="30"/>
  <c r="AO47" i="30"/>
  <c r="R941" i="61"/>
  <c r="Q941" i="61"/>
  <c r="AO49" i="30"/>
  <c r="R943" i="61"/>
  <c r="Q943" i="61"/>
  <c r="AO51" i="30"/>
  <c r="R945" i="61"/>
  <c r="Q945" i="61"/>
  <c r="AO53" i="30"/>
  <c r="R947" i="61"/>
  <c r="Q947" i="61"/>
  <c r="AO55" i="30"/>
  <c r="M976" i="61"/>
  <c r="L996" i="61"/>
  <c r="Q996" i="61" s="1"/>
  <c r="AO95" i="30"/>
  <c r="L1004" i="61"/>
  <c r="R1004" i="61" s="1"/>
  <c r="AO103" i="30"/>
  <c r="L1022" i="61"/>
  <c r="R1022" i="61" s="1"/>
  <c r="AO119" i="30"/>
  <c r="L1032" i="61"/>
  <c r="R1032" i="61" s="1"/>
  <c r="AO127" i="30"/>
  <c r="L1042" i="61"/>
  <c r="AO135" i="30"/>
  <c r="L1050" i="61"/>
  <c r="AO143" i="30"/>
  <c r="L1062" i="61"/>
  <c r="Q1062" i="61" s="1"/>
  <c r="AO151" i="30"/>
  <c r="Q939" i="61"/>
  <c r="L994" i="61"/>
  <c r="R994" i="61" s="1"/>
  <c r="R951" i="61"/>
  <c r="Q951" i="61"/>
  <c r="R969" i="61"/>
  <c r="Q969" i="61"/>
  <c r="R983" i="61"/>
  <c r="Q983" i="61"/>
  <c r="R987" i="61"/>
  <c r="Q987" i="61"/>
  <c r="L1002" i="61"/>
  <c r="R1002" i="61" s="1"/>
  <c r="AO101" i="30"/>
  <c r="L1020" i="61"/>
  <c r="R1020" i="61" s="1"/>
  <c r="AO117" i="30"/>
  <c r="L1038" i="61"/>
  <c r="R1038" i="61" s="1"/>
  <c r="AO133" i="30"/>
  <c r="M918" i="61"/>
  <c r="M929" i="61"/>
  <c r="AO56" i="30"/>
  <c r="R953" i="61"/>
  <c r="Q953" i="61"/>
  <c r="AO60" i="30"/>
  <c r="R957" i="61"/>
  <c r="Q957" i="61"/>
  <c r="AO64" i="30"/>
  <c r="AO68" i="30"/>
  <c r="AO72" i="30"/>
  <c r="AO76" i="30"/>
  <c r="R975" i="61"/>
  <c r="Q975" i="61"/>
  <c r="AO80" i="30"/>
  <c r="R981" i="61"/>
  <c r="Q981" i="61"/>
  <c r="AO84" i="30"/>
  <c r="R985" i="61"/>
  <c r="Q985" i="61"/>
  <c r="AL88" i="30"/>
  <c r="K987" i="61" s="1"/>
  <c r="AO88" i="30"/>
  <c r="AL94" i="30"/>
  <c r="K995" i="61" s="1"/>
  <c r="L998" i="61"/>
  <c r="AO97" i="30"/>
  <c r="AL102" i="30"/>
  <c r="K1003" i="61" s="1"/>
  <c r="L1006" i="61"/>
  <c r="Q1006" i="61" s="1"/>
  <c r="AO105" i="30"/>
  <c r="AL110" i="30"/>
  <c r="K1013" i="61" s="1"/>
  <c r="L1016" i="61"/>
  <c r="AO113" i="30"/>
  <c r="AL118" i="30"/>
  <c r="K1021" i="61" s="1"/>
  <c r="L1024" i="61"/>
  <c r="R1024" i="61" s="1"/>
  <c r="AO121" i="30"/>
  <c r="AL126" i="30"/>
  <c r="K1031" i="61" s="1"/>
  <c r="AL134" i="30"/>
  <c r="K1039" i="61" s="1"/>
  <c r="L1044" i="61"/>
  <c r="R1044" i="61" s="1"/>
  <c r="AO137" i="30"/>
  <c r="AL142" i="30"/>
  <c r="K1049" i="61" s="1"/>
  <c r="L1052" i="61"/>
  <c r="AO145" i="30"/>
  <c r="AL150" i="30"/>
  <c r="K1059" i="61" s="1"/>
  <c r="L1064" i="61"/>
  <c r="R1064" i="61" s="1"/>
  <c r="AO153" i="30"/>
  <c r="L931" i="61"/>
  <c r="Q931" i="61" s="1"/>
  <c r="Q955" i="61"/>
  <c r="L1014" i="61"/>
  <c r="Q1014" i="61" s="1"/>
  <c r="L976" i="61"/>
  <c r="R976" i="61" s="1"/>
  <c r="Q961" i="61"/>
  <c r="R965" i="61"/>
  <c r="Q965" i="61"/>
  <c r="R979" i="61"/>
  <c r="Q979" i="61"/>
  <c r="L1012" i="61"/>
  <c r="R1012" i="61" s="1"/>
  <c r="AO109" i="30"/>
  <c r="L1028" i="61"/>
  <c r="AO125" i="30"/>
  <c r="L1048" i="61"/>
  <c r="R1048" i="61" s="1"/>
  <c r="AO141" i="30"/>
  <c r="L1058" i="61"/>
  <c r="R1058" i="61" s="1"/>
  <c r="AO149" i="30"/>
  <c r="AM3" i="30"/>
  <c r="AO4" i="30"/>
  <c r="AO6" i="30"/>
  <c r="R896" i="61"/>
  <c r="Q896" i="61"/>
  <c r="AO8" i="30"/>
  <c r="Q898" i="61"/>
  <c r="R898" i="61"/>
  <c r="AO10" i="30"/>
  <c r="R900" i="61"/>
  <c r="Q900" i="61"/>
  <c r="AO12" i="30"/>
  <c r="Q902" i="61"/>
  <c r="R902" i="61"/>
  <c r="AO14" i="30"/>
  <c r="R904" i="61"/>
  <c r="Q904" i="61"/>
  <c r="AO16" i="30"/>
  <c r="Q906" i="61"/>
  <c r="R906" i="61"/>
  <c r="AO18" i="30"/>
  <c r="R908" i="61"/>
  <c r="Q908" i="61"/>
  <c r="AO20" i="30"/>
  <c r="Q910" i="61"/>
  <c r="R910" i="61"/>
  <c r="AO22" i="30"/>
  <c r="R912" i="61"/>
  <c r="Q912" i="61"/>
  <c r="AO24" i="30"/>
  <c r="Q914" i="61"/>
  <c r="R914" i="61"/>
  <c r="AO26" i="30"/>
  <c r="AO28" i="30"/>
  <c r="R920" i="61"/>
  <c r="Q920" i="61"/>
  <c r="AO30" i="30"/>
  <c r="AO32" i="30"/>
  <c r="AO34" i="30"/>
  <c r="R926" i="61"/>
  <c r="Q926" i="61"/>
  <c r="R928" i="61"/>
  <c r="Q928" i="61"/>
  <c r="AO40" i="30"/>
  <c r="R934" i="61"/>
  <c r="Q934" i="61"/>
  <c r="AO42" i="30"/>
  <c r="AO44" i="30"/>
  <c r="AO46" i="30"/>
  <c r="AO48" i="30"/>
  <c r="AO50" i="30"/>
  <c r="AO52" i="30"/>
  <c r="AO54" i="30"/>
  <c r="AL57" i="30"/>
  <c r="K952" i="61" s="1"/>
  <c r="AO57" i="30"/>
  <c r="AL61" i="30"/>
  <c r="K956" i="61" s="1"/>
  <c r="AO61" i="30"/>
  <c r="AL65" i="30"/>
  <c r="K962" i="61" s="1"/>
  <c r="AO65" i="30"/>
  <c r="AL69" i="30"/>
  <c r="K966" i="61" s="1"/>
  <c r="AO69" i="30"/>
  <c r="AL73" i="30"/>
  <c r="K970" i="61" s="1"/>
  <c r="AO73" i="30"/>
  <c r="AL77" i="30"/>
  <c r="K974" i="61" s="1"/>
  <c r="AO77" i="30"/>
  <c r="AO81" i="30"/>
  <c r="AO85" i="30"/>
  <c r="AO89" i="30"/>
  <c r="L992" i="61"/>
  <c r="R992" i="61" s="1"/>
  <c r="AO91" i="30"/>
  <c r="AL96" i="30"/>
  <c r="K997" i="61" s="1"/>
  <c r="L1000" i="61"/>
  <c r="Q1000" i="61" s="1"/>
  <c r="AO99" i="30"/>
  <c r="AL104" i="30"/>
  <c r="K1005" i="61" s="1"/>
  <c r="L1008" i="61"/>
  <c r="AO107" i="30"/>
  <c r="AL112" i="30"/>
  <c r="K1015" i="61" s="1"/>
  <c r="L1018" i="61"/>
  <c r="Q1018" i="61" s="1"/>
  <c r="AO115" i="30"/>
  <c r="AL120" i="30"/>
  <c r="K1023" i="61" s="1"/>
  <c r="L1026" i="61"/>
  <c r="R1026" i="61" s="1"/>
  <c r="AO123" i="30"/>
  <c r="AL128" i="30"/>
  <c r="K1033" i="61" s="1"/>
  <c r="L1036" i="61"/>
  <c r="Q1036" i="61" s="1"/>
  <c r="AO131" i="30"/>
  <c r="AL136" i="30"/>
  <c r="K1043" i="61" s="1"/>
  <c r="L1046" i="61"/>
  <c r="AO139" i="30"/>
  <c r="AL144" i="30"/>
  <c r="K1051" i="61" s="1"/>
  <c r="L1056" i="61"/>
  <c r="R1056" i="61" s="1"/>
  <c r="AO147" i="30"/>
  <c r="Q1057" i="61"/>
  <c r="R1057" i="61"/>
  <c r="AL152" i="30"/>
  <c r="K1063" i="61" s="1"/>
  <c r="K1066" i="61" s="1"/>
  <c r="Q971" i="61"/>
  <c r="L1034" i="61"/>
  <c r="L1040" i="61" s="1"/>
  <c r="M988" i="61"/>
  <c r="M1009" i="61"/>
  <c r="M1066" i="61"/>
  <c r="R991" i="61"/>
  <c r="Q991" i="61"/>
  <c r="R993" i="61"/>
  <c r="Q993" i="61"/>
  <c r="R995" i="61"/>
  <c r="Q995" i="61"/>
  <c r="R997" i="61"/>
  <c r="Q997" i="61"/>
  <c r="R999" i="61"/>
  <c r="Q999" i="61"/>
  <c r="R1001" i="61"/>
  <c r="Q1001" i="61"/>
  <c r="R1003" i="61"/>
  <c r="Q1003" i="61"/>
  <c r="R1005" i="61"/>
  <c r="Q1005" i="61"/>
  <c r="R1013" i="61"/>
  <c r="Q1013" i="61"/>
  <c r="R1015" i="61"/>
  <c r="Q1015" i="61"/>
  <c r="R1017" i="61"/>
  <c r="Q1017" i="61"/>
  <c r="R1019" i="61"/>
  <c r="Q1019" i="61"/>
  <c r="R1021" i="61"/>
  <c r="Q1021" i="61"/>
  <c r="R1023" i="61"/>
  <c r="Q1023" i="61"/>
  <c r="R1025" i="61"/>
  <c r="Q1025" i="61"/>
  <c r="R1033" i="61"/>
  <c r="Q1033" i="61"/>
  <c r="R1035" i="61"/>
  <c r="Q1035" i="61"/>
  <c r="R1037" i="61"/>
  <c r="Q1037" i="61"/>
  <c r="R1039" i="61"/>
  <c r="Q1039" i="61"/>
  <c r="Q1043" i="61"/>
  <c r="R1043" i="61"/>
  <c r="Q1045" i="61"/>
  <c r="R1045" i="61"/>
  <c r="Q1047" i="61"/>
  <c r="R1047" i="61"/>
  <c r="Q1049" i="61"/>
  <c r="R1049" i="61"/>
  <c r="Q1051" i="61"/>
  <c r="R1051" i="61"/>
  <c r="R1055" i="61"/>
  <c r="Q1059" i="61"/>
  <c r="R1059" i="61"/>
  <c r="Q1063" i="61"/>
  <c r="R1063" i="61"/>
  <c r="Q1065" i="61"/>
  <c r="R1065" i="61"/>
  <c r="M1029" i="61"/>
  <c r="M1040" i="61"/>
  <c r="Q1007" i="61"/>
  <c r="Q1027" i="61"/>
  <c r="J948" i="61"/>
  <c r="J918" i="61"/>
  <c r="J1060" i="61"/>
  <c r="J1066" i="61"/>
  <c r="R938" i="61"/>
  <c r="Q938" i="61"/>
  <c r="R946" i="61"/>
  <c r="Q946" i="61"/>
  <c r="R956" i="61"/>
  <c r="Q956" i="61"/>
  <c r="R968" i="61"/>
  <c r="Q968" i="61"/>
  <c r="R978" i="61"/>
  <c r="Q978" i="61"/>
  <c r="L988" i="61"/>
  <c r="R986" i="61"/>
  <c r="Q986" i="61"/>
  <c r="R996" i="61"/>
  <c r="R1016" i="61"/>
  <c r="Q1016" i="61"/>
  <c r="Q893" i="61"/>
  <c r="Q895" i="61"/>
  <c r="Q897" i="61"/>
  <c r="Q899" i="61"/>
  <c r="Q901" i="61"/>
  <c r="Q903" i="61"/>
  <c r="Q905" i="61"/>
  <c r="Q907" i="61"/>
  <c r="Q909" i="61"/>
  <c r="Q911" i="61"/>
  <c r="Q913" i="61"/>
  <c r="Q915" i="61"/>
  <c r="Q921" i="61"/>
  <c r="Q924" i="61"/>
  <c r="Q932" i="61"/>
  <c r="Q937" i="61"/>
  <c r="R940" i="61"/>
  <c r="Q940" i="61"/>
  <c r="L959" i="61"/>
  <c r="R950" i="61"/>
  <c r="Q950" i="61"/>
  <c r="R958" i="61"/>
  <c r="Q958" i="61"/>
  <c r="R962" i="61"/>
  <c r="Q962" i="61"/>
  <c r="R970" i="61"/>
  <c r="Q970" i="61"/>
  <c r="R980" i="61"/>
  <c r="Q980" i="61"/>
  <c r="R990" i="61"/>
  <c r="Q990" i="61"/>
  <c r="R998" i="61"/>
  <c r="Q998" i="61"/>
  <c r="R1006" i="61"/>
  <c r="Q1026" i="61"/>
  <c r="Q916" i="61"/>
  <c r="Q922" i="61"/>
  <c r="Q927" i="61"/>
  <c r="R931" i="61"/>
  <c r="Q935" i="61"/>
  <c r="R942" i="61"/>
  <c r="Q942" i="61"/>
  <c r="R952" i="61"/>
  <c r="Q952" i="61"/>
  <c r="J976" i="61"/>
  <c r="R964" i="61"/>
  <c r="Q964" i="61"/>
  <c r="R972" i="61"/>
  <c r="Q972" i="61"/>
  <c r="J988" i="61"/>
  <c r="R982" i="61"/>
  <c r="Q982" i="61"/>
  <c r="R1008" i="61"/>
  <c r="Q1008" i="61"/>
  <c r="R1028" i="61"/>
  <c r="Q1028" i="61"/>
  <c r="L918" i="61"/>
  <c r="J929" i="61"/>
  <c r="L929" i="61"/>
  <c r="M948" i="61"/>
  <c r="R944" i="61"/>
  <c r="Q944" i="61"/>
  <c r="J959" i="61"/>
  <c r="R954" i="61"/>
  <c r="Q954" i="61"/>
  <c r="R966" i="61"/>
  <c r="Q966" i="61"/>
  <c r="R974" i="61"/>
  <c r="Q974" i="61"/>
  <c r="R984" i="61"/>
  <c r="Q984" i="61"/>
  <c r="J1009" i="61"/>
  <c r="Q994" i="61"/>
  <c r="J1029" i="61"/>
  <c r="R1014" i="61"/>
  <c r="J1040" i="61"/>
  <c r="M1053" i="61"/>
  <c r="Q1044" i="61"/>
  <c r="R961" i="61"/>
  <c r="R1011" i="61"/>
  <c r="R1031" i="61"/>
  <c r="Q1058" i="61"/>
  <c r="M1060" i="61"/>
  <c r="Q1064" i="61"/>
  <c r="AI5" i="32"/>
  <c r="AL9" i="32"/>
  <c r="AI13" i="32"/>
  <c r="AL17" i="32"/>
  <c r="Q704" i="61"/>
  <c r="AI141" i="32"/>
  <c r="K828" i="61" s="1"/>
  <c r="AI148" i="32"/>
  <c r="K835" i="61" s="1"/>
  <c r="AI156" i="32"/>
  <c r="K845" i="61" s="1"/>
  <c r="AI164" i="32"/>
  <c r="K857" i="61" s="1"/>
  <c r="J768" i="61"/>
  <c r="AI4" i="32"/>
  <c r="Q698" i="61"/>
  <c r="Q706" i="61"/>
  <c r="AI47" i="32"/>
  <c r="K714" i="61" s="1"/>
  <c r="Q736" i="61"/>
  <c r="AI71" i="32"/>
  <c r="K744" i="61" s="1"/>
  <c r="AI79" i="32"/>
  <c r="K754" i="61" s="1"/>
  <c r="AI87" i="32"/>
  <c r="K764" i="61" s="1"/>
  <c r="K768" i="61" s="1"/>
  <c r="Q765" i="61"/>
  <c r="AI95" i="32"/>
  <c r="K774" i="61" s="1"/>
  <c r="Q775" i="61"/>
  <c r="AI103" i="32"/>
  <c r="K782" i="61" s="1"/>
  <c r="AL104" i="32"/>
  <c r="AL113" i="32"/>
  <c r="AK3" i="32"/>
  <c r="AL5" i="32"/>
  <c r="AL10" i="32"/>
  <c r="AL13" i="32"/>
  <c r="AL18" i="32"/>
  <c r="Q692" i="61"/>
  <c r="Q700" i="61"/>
  <c r="AI144" i="32"/>
  <c r="K831" i="61" s="1"/>
  <c r="AI152" i="32"/>
  <c r="K839" i="61" s="1"/>
  <c r="AI160" i="32"/>
  <c r="K851" i="61" s="1"/>
  <c r="AI168" i="32"/>
  <c r="K861" i="61" s="1"/>
  <c r="AI176" i="32"/>
  <c r="K873" i="61" s="1"/>
  <c r="K879" i="61" s="1"/>
  <c r="AI184" i="32"/>
  <c r="K883" i="61" s="1"/>
  <c r="K889" i="61" s="1"/>
  <c r="J788" i="61"/>
  <c r="AL7" i="32"/>
  <c r="AI11" i="32"/>
  <c r="AL15" i="32"/>
  <c r="AI19" i="32"/>
  <c r="AL20" i="32"/>
  <c r="AI27" i="32"/>
  <c r="K692" i="61" s="1"/>
  <c r="Q694" i="61"/>
  <c r="AI35" i="32"/>
  <c r="K700" i="61" s="1"/>
  <c r="Q702" i="61"/>
  <c r="AL39" i="32"/>
  <c r="AI43" i="32"/>
  <c r="K708" i="61" s="1"/>
  <c r="Q710" i="61"/>
  <c r="AI51" i="32"/>
  <c r="K718" i="61" s="1"/>
  <c r="AI59" i="32"/>
  <c r="K730" i="61" s="1"/>
  <c r="Q732" i="61"/>
  <c r="AI67" i="32"/>
  <c r="K738" i="61" s="1"/>
  <c r="Q740" i="61"/>
  <c r="AI75" i="32"/>
  <c r="K748" i="61" s="1"/>
  <c r="K751" i="61" s="1"/>
  <c r="AI83" i="32"/>
  <c r="K758" i="61" s="1"/>
  <c r="Q759" i="61"/>
  <c r="AI91" i="32"/>
  <c r="K770" i="61" s="1"/>
  <c r="AI99" i="32"/>
  <c r="K778" i="61" s="1"/>
  <c r="K788" i="61" s="1"/>
  <c r="AI107" i="32"/>
  <c r="K786" i="61" s="1"/>
  <c r="Q799" i="61"/>
  <c r="M687" i="61"/>
  <c r="Q687" i="61" s="1"/>
  <c r="Q779" i="61"/>
  <c r="Q697" i="61"/>
  <c r="R697" i="61"/>
  <c r="Q735" i="61"/>
  <c r="R735" i="61"/>
  <c r="Q717" i="61"/>
  <c r="R717" i="61"/>
  <c r="R785" i="61"/>
  <c r="Q785" i="61"/>
  <c r="Q705" i="61"/>
  <c r="R705" i="61"/>
  <c r="Q721" i="61"/>
  <c r="R721" i="61"/>
  <c r="L726" i="61"/>
  <c r="R726" i="61" s="1"/>
  <c r="Q696" i="61"/>
  <c r="M835" i="61"/>
  <c r="Q835" i="61" s="1"/>
  <c r="AL148" i="32"/>
  <c r="M845" i="61"/>
  <c r="AL156" i="32"/>
  <c r="M857" i="61"/>
  <c r="AL164" i="32"/>
  <c r="M867" i="61"/>
  <c r="Q867" i="61" s="1"/>
  <c r="AL172" i="32"/>
  <c r="Q689" i="61"/>
  <c r="R689" i="61"/>
  <c r="R687" i="61"/>
  <c r="AL23" i="32"/>
  <c r="AL25" i="32"/>
  <c r="Q691" i="61"/>
  <c r="R691" i="61"/>
  <c r="AL27" i="32"/>
  <c r="Q693" i="61"/>
  <c r="AL29" i="32"/>
  <c r="Q695" i="61"/>
  <c r="R695" i="61"/>
  <c r="AL31" i="32"/>
  <c r="AL33" i="32"/>
  <c r="Q699" i="61"/>
  <c r="R699" i="61"/>
  <c r="AL35" i="32"/>
  <c r="Q701" i="61"/>
  <c r="AL37" i="32"/>
  <c r="R703" i="61"/>
  <c r="AL41" i="32"/>
  <c r="Q707" i="61"/>
  <c r="R707" i="61"/>
  <c r="AL43" i="32"/>
  <c r="Q709" i="61"/>
  <c r="AL45" i="32"/>
  <c r="Q713" i="61"/>
  <c r="AL47" i="32"/>
  <c r="Q715" i="61"/>
  <c r="R715" i="61"/>
  <c r="AL49" i="32"/>
  <c r="AL51" i="32"/>
  <c r="AL53" i="32"/>
  <c r="Q723" i="61"/>
  <c r="R723" i="61"/>
  <c r="AL55" i="32"/>
  <c r="Q725" i="61"/>
  <c r="R725" i="61"/>
  <c r="AL57" i="32"/>
  <c r="Q729" i="61"/>
  <c r="R729" i="61"/>
  <c r="AL59" i="32"/>
  <c r="Q731" i="61"/>
  <c r="R731" i="61"/>
  <c r="AL61" i="32"/>
  <c r="Q733" i="61"/>
  <c r="R733" i="61"/>
  <c r="AL63" i="32"/>
  <c r="AL65" i="32"/>
  <c r="Q737" i="61"/>
  <c r="R737" i="61"/>
  <c r="AL67" i="32"/>
  <c r="Q739" i="61"/>
  <c r="AL69" i="32"/>
  <c r="Q741" i="61"/>
  <c r="R741" i="61"/>
  <c r="AL71" i="32"/>
  <c r="AL73" i="32"/>
  <c r="R747" i="61"/>
  <c r="AL75" i="32"/>
  <c r="Q749" i="61"/>
  <c r="AL77" i="32"/>
  <c r="Q753" i="61"/>
  <c r="R753" i="61"/>
  <c r="AL79" i="32"/>
  <c r="Q755" i="61"/>
  <c r="AL81" i="32"/>
  <c r="AL83" i="32"/>
  <c r="AL85" i="32"/>
  <c r="Q761" i="61"/>
  <c r="R761" i="61"/>
  <c r="AL87" i="32"/>
  <c r="AL89" i="32"/>
  <c r="AL91" i="32"/>
  <c r="R771" i="61"/>
  <c r="Q771" i="61"/>
  <c r="AL93" i="32"/>
  <c r="AL95" i="32"/>
  <c r="AL97" i="32"/>
  <c r="R777" i="61"/>
  <c r="Q777" i="61"/>
  <c r="AL99" i="32"/>
  <c r="AL101" i="32"/>
  <c r="AL103" i="32"/>
  <c r="AL105" i="32"/>
  <c r="AL107" i="32"/>
  <c r="R787" i="61"/>
  <c r="Q787" i="61"/>
  <c r="Q791" i="61"/>
  <c r="M801" i="61"/>
  <c r="Q801" i="61" s="1"/>
  <c r="AL118" i="32"/>
  <c r="M805" i="61"/>
  <c r="Q805" i="61" s="1"/>
  <c r="AL122" i="32"/>
  <c r="AL123" i="32"/>
  <c r="M811" i="61"/>
  <c r="Q811" i="61" s="1"/>
  <c r="AL126" i="32"/>
  <c r="M815" i="61"/>
  <c r="Q815" i="61" s="1"/>
  <c r="AL130" i="32"/>
  <c r="M819" i="61"/>
  <c r="Q819" i="61" s="1"/>
  <c r="AL134" i="32"/>
  <c r="M825" i="61"/>
  <c r="Q825" i="61" s="1"/>
  <c r="AL138" i="32"/>
  <c r="M829" i="61"/>
  <c r="Q829" i="61" s="1"/>
  <c r="AL142" i="32"/>
  <c r="M837" i="61"/>
  <c r="Q837" i="61" s="1"/>
  <c r="AL150" i="32"/>
  <c r="R839" i="61"/>
  <c r="M847" i="61"/>
  <c r="AL158" i="32"/>
  <c r="R851" i="61"/>
  <c r="L855" i="61"/>
  <c r="R855" i="61" s="1"/>
  <c r="K862" i="61"/>
  <c r="M859" i="61"/>
  <c r="M862" i="61" s="1"/>
  <c r="AL166" i="32"/>
  <c r="M869" i="61"/>
  <c r="AL174" i="32"/>
  <c r="M881" i="61"/>
  <c r="Q881" i="61" s="1"/>
  <c r="AL182" i="32"/>
  <c r="J711" i="61"/>
  <c r="R709" i="61"/>
  <c r="J843" i="61"/>
  <c r="M792" i="61"/>
  <c r="Q792" i="61" s="1"/>
  <c r="AL111" i="32"/>
  <c r="M798" i="61"/>
  <c r="AL115" i="32"/>
  <c r="M831" i="61"/>
  <c r="Q831" i="61" s="1"/>
  <c r="AL144" i="32"/>
  <c r="M839" i="61"/>
  <c r="Q839" i="61" s="1"/>
  <c r="AL152" i="32"/>
  <c r="M851" i="61"/>
  <c r="Q851" i="61" s="1"/>
  <c r="AL160" i="32"/>
  <c r="M861" i="61"/>
  <c r="Q861" i="61" s="1"/>
  <c r="AL168" i="32"/>
  <c r="M873" i="61"/>
  <c r="Q873" i="61" s="1"/>
  <c r="AL176" i="32"/>
  <c r="M883" i="61"/>
  <c r="AL184" i="32"/>
  <c r="R701" i="61"/>
  <c r="M703" i="61"/>
  <c r="Q703" i="61" s="1"/>
  <c r="M747" i="61"/>
  <c r="Q747" i="61" s="1"/>
  <c r="R749" i="61"/>
  <c r="M783" i="61"/>
  <c r="Q783" i="61" s="1"/>
  <c r="Q800" i="61"/>
  <c r="Q716" i="61"/>
  <c r="K726" i="61"/>
  <c r="R819" i="61"/>
  <c r="AL24" i="32"/>
  <c r="AL26" i="32"/>
  <c r="AL28" i="32"/>
  <c r="AL30" i="32"/>
  <c r="AL32" i="32"/>
  <c r="AL34" i="32"/>
  <c r="AL36" i="32"/>
  <c r="AL40" i="32"/>
  <c r="AL42" i="32"/>
  <c r="AL44" i="32"/>
  <c r="AL46" i="32"/>
  <c r="AL48" i="32"/>
  <c r="AL50" i="32"/>
  <c r="AL52" i="32"/>
  <c r="AL54" i="32"/>
  <c r="AL56" i="32"/>
  <c r="R728" i="61"/>
  <c r="L742" i="61"/>
  <c r="R742" i="61" s="1"/>
  <c r="AL58" i="32"/>
  <c r="AL60" i="32"/>
  <c r="AL62" i="32"/>
  <c r="AL64" i="32"/>
  <c r="AL66" i="32"/>
  <c r="AL68" i="32"/>
  <c r="AL70" i="32"/>
  <c r="L751" i="61"/>
  <c r="R744" i="61"/>
  <c r="AL72" i="32"/>
  <c r="Q746" i="61"/>
  <c r="AL76" i="32"/>
  <c r="AL78" i="32"/>
  <c r="AL80" i="32"/>
  <c r="AL82" i="32"/>
  <c r="AL84" i="32"/>
  <c r="Q760" i="61"/>
  <c r="AL86" i="32"/>
  <c r="L768" i="61"/>
  <c r="R768" i="61" s="1"/>
  <c r="R764" i="61"/>
  <c r="AL88" i="32"/>
  <c r="AL90" i="32"/>
  <c r="L788" i="61"/>
  <c r="R788" i="61" s="1"/>
  <c r="AL92" i="32"/>
  <c r="AL94" i="32"/>
  <c r="AL96" i="32"/>
  <c r="Q776" i="61"/>
  <c r="AL98" i="32"/>
  <c r="AL100" i="32"/>
  <c r="AL102" i="32"/>
  <c r="Q784" i="61"/>
  <c r="AL106" i="32"/>
  <c r="AL108" i="32"/>
  <c r="L796" i="61"/>
  <c r="R796" i="61" s="1"/>
  <c r="R790" i="61"/>
  <c r="AL117" i="32"/>
  <c r="M803" i="61"/>
  <c r="Q803" i="61" s="1"/>
  <c r="AL120" i="32"/>
  <c r="M807" i="61"/>
  <c r="Q807" i="61" s="1"/>
  <c r="AL124" i="32"/>
  <c r="AL125" i="32"/>
  <c r="M813" i="61"/>
  <c r="Q813" i="61" s="1"/>
  <c r="AL128" i="32"/>
  <c r="M817" i="61"/>
  <c r="Q817" i="61" s="1"/>
  <c r="AL132" i="32"/>
  <c r="M823" i="61"/>
  <c r="AL136" i="32"/>
  <c r="AL137" i="32"/>
  <c r="M827" i="61"/>
  <c r="Q827" i="61" s="1"/>
  <c r="AL140" i="32"/>
  <c r="M833" i="61"/>
  <c r="AL146" i="32"/>
  <c r="M841" i="61"/>
  <c r="Q841" i="61" s="1"/>
  <c r="AL154" i="32"/>
  <c r="M853" i="61"/>
  <c r="Q853" i="61" s="1"/>
  <c r="AL162" i="32"/>
  <c r="M865" i="61"/>
  <c r="Q865" i="61" s="1"/>
  <c r="AL170" i="32"/>
  <c r="K870" i="61"/>
  <c r="M875" i="61"/>
  <c r="Q875" i="61" s="1"/>
  <c r="AL178" i="32"/>
  <c r="M885" i="61"/>
  <c r="AL186" i="32"/>
  <c r="R693" i="61"/>
  <c r="R713" i="61"/>
  <c r="R755" i="61"/>
  <c r="M794" i="61"/>
  <c r="Q794" i="61" s="1"/>
  <c r="AL110" i="32"/>
  <c r="AL112" i="32"/>
  <c r="AL114" i="32"/>
  <c r="AL116" i="32"/>
  <c r="Q816" i="61"/>
  <c r="Q830" i="61"/>
  <c r="Q838" i="61"/>
  <c r="Q860" i="61"/>
  <c r="R860" i="61"/>
  <c r="Q866" i="61"/>
  <c r="R866" i="61"/>
  <c r="Q868" i="61"/>
  <c r="Q872" i="61"/>
  <c r="Q874" i="61"/>
  <c r="Q876" i="61"/>
  <c r="R876" i="61"/>
  <c r="AL180" i="32"/>
  <c r="Q878" i="61"/>
  <c r="R878" i="61"/>
  <c r="Q882" i="61"/>
  <c r="R882" i="61"/>
  <c r="Q884" i="61"/>
  <c r="Q886" i="61"/>
  <c r="AL188" i="32"/>
  <c r="Q888" i="61"/>
  <c r="R888" i="61"/>
  <c r="Q833" i="61"/>
  <c r="J726" i="61"/>
  <c r="Q795" i="61"/>
  <c r="L810" i="61"/>
  <c r="L821" i="61" s="1"/>
  <c r="R821" i="61" s="1"/>
  <c r="L824" i="61"/>
  <c r="AL109" i="32"/>
  <c r="Q793" i="61"/>
  <c r="R801" i="61"/>
  <c r="AL119" i="32"/>
  <c r="AL121" i="32"/>
  <c r="R811" i="61"/>
  <c r="AL127" i="32"/>
  <c r="AL129" i="32"/>
  <c r="AL131" i="32"/>
  <c r="AL133" i="32"/>
  <c r="AL135" i="32"/>
  <c r="R823" i="61"/>
  <c r="L843" i="61"/>
  <c r="Q823" i="61"/>
  <c r="R825" i="61"/>
  <c r="AL139" i="32"/>
  <c r="AL141" i="32"/>
  <c r="AL143" i="32"/>
  <c r="R831" i="61"/>
  <c r="AL145" i="32"/>
  <c r="AL147" i="32"/>
  <c r="AL149" i="32"/>
  <c r="AL151" i="32"/>
  <c r="AL153" i="32"/>
  <c r="R841" i="61"/>
  <c r="AL155" i="32"/>
  <c r="R845" i="61"/>
  <c r="Q845" i="61"/>
  <c r="L849" i="61"/>
  <c r="R849" i="61" s="1"/>
  <c r="AL157" i="32"/>
  <c r="R847" i="61"/>
  <c r="Q847" i="61"/>
  <c r="AL159" i="32"/>
  <c r="AL161" i="32"/>
  <c r="R853" i="61"/>
  <c r="AL163" i="32"/>
  <c r="R857" i="61"/>
  <c r="Q857" i="61"/>
  <c r="AL165" i="32"/>
  <c r="R859" i="61"/>
  <c r="Q859" i="61"/>
  <c r="AL167" i="32"/>
  <c r="AL169" i="32"/>
  <c r="AL171" i="32"/>
  <c r="AL173" i="32"/>
  <c r="R869" i="61"/>
  <c r="Q869" i="61"/>
  <c r="AL175" i="32"/>
  <c r="R873" i="61"/>
  <c r="AL177" i="32"/>
  <c r="AL179" i="32"/>
  <c r="AL181" i="32"/>
  <c r="AL183" i="32"/>
  <c r="AL185" i="32"/>
  <c r="R885" i="61"/>
  <c r="Q885" i="61"/>
  <c r="AL187" i="32"/>
  <c r="Q887" i="61"/>
  <c r="R887" i="61"/>
  <c r="AL189" i="32"/>
  <c r="J742" i="61"/>
  <c r="J762" i="61"/>
  <c r="J808" i="61"/>
  <c r="J821" i="61"/>
  <c r="J849" i="61"/>
  <c r="J855" i="61"/>
  <c r="J862" i="61"/>
  <c r="J879" i="61"/>
  <c r="J870" i="61"/>
  <c r="R751" i="61"/>
  <c r="Q802" i="61"/>
  <c r="R802" i="61"/>
  <c r="R843" i="61"/>
  <c r="M719" i="61"/>
  <c r="Q714" i="61"/>
  <c r="M742" i="61"/>
  <c r="Q728" i="61"/>
  <c r="Q688" i="61"/>
  <c r="K719" i="61"/>
  <c r="Q748" i="61"/>
  <c r="R748" i="61"/>
  <c r="Q754" i="61"/>
  <c r="R754" i="61"/>
  <c r="L762" i="61"/>
  <c r="Q770" i="61"/>
  <c r="R770" i="61"/>
  <c r="Q778" i="61"/>
  <c r="R778" i="61"/>
  <c r="Q786" i="61"/>
  <c r="R786" i="61"/>
  <c r="K796" i="61"/>
  <c r="J796" i="61"/>
  <c r="Q818" i="61"/>
  <c r="R818" i="61"/>
  <c r="Q824" i="61"/>
  <c r="R824" i="61"/>
  <c r="Q832" i="61"/>
  <c r="R832" i="61"/>
  <c r="Q840" i="61"/>
  <c r="R840" i="61"/>
  <c r="Q846" i="61"/>
  <c r="R846" i="61"/>
  <c r="Q852" i="61"/>
  <c r="R852" i="61"/>
  <c r="Q858" i="61"/>
  <c r="L862" i="61"/>
  <c r="R858" i="61"/>
  <c r="M751" i="61"/>
  <c r="Q745" i="61"/>
  <c r="M726" i="61"/>
  <c r="Q722" i="61"/>
  <c r="K742" i="61"/>
  <c r="R794" i="61"/>
  <c r="K808" i="61"/>
  <c r="M849" i="61"/>
  <c r="M855" i="61"/>
  <c r="K849" i="61"/>
  <c r="K855" i="61"/>
  <c r="Q883" i="61"/>
  <c r="L711" i="61"/>
  <c r="L719" i="61"/>
  <c r="Q744" i="61"/>
  <c r="Q758" i="61"/>
  <c r="Q766" i="61"/>
  <c r="Q774" i="61"/>
  <c r="Q782" i="61"/>
  <c r="Q790" i="61"/>
  <c r="Q798" i="61"/>
  <c r="Q806" i="61"/>
  <c r="L808" i="61"/>
  <c r="Q814" i="61"/>
  <c r="Q828" i="61"/>
  <c r="Q836" i="61"/>
  <c r="R874" i="61"/>
  <c r="L879" i="61"/>
  <c r="J889" i="61"/>
  <c r="R886" i="61"/>
  <c r="R746" i="61"/>
  <c r="Q750" i="61"/>
  <c r="M762" i="61"/>
  <c r="Q756" i="61"/>
  <c r="R760" i="61"/>
  <c r="Q764" i="61"/>
  <c r="Q772" i="61"/>
  <c r="R776" i="61"/>
  <c r="Q780" i="61"/>
  <c r="R784" i="61"/>
  <c r="R792" i="61"/>
  <c r="R800" i="61"/>
  <c r="Q804" i="61"/>
  <c r="K821" i="61"/>
  <c r="Q812" i="61"/>
  <c r="R816" i="61"/>
  <c r="Q820" i="61"/>
  <c r="Q826" i="61"/>
  <c r="R830" i="61"/>
  <c r="Q834" i="61"/>
  <c r="R838" i="61"/>
  <c r="Q842" i="61"/>
  <c r="Q848" i="61"/>
  <c r="Q854" i="61"/>
  <c r="Q864" i="61"/>
  <c r="L870" i="61"/>
  <c r="R868" i="61"/>
  <c r="R872" i="61"/>
  <c r="R884" i="61"/>
  <c r="L889" i="61"/>
  <c r="L649" i="61"/>
  <c r="AL5" i="34"/>
  <c r="AL6" i="34"/>
  <c r="AI11" i="34"/>
  <c r="Q594" i="61"/>
  <c r="Q595" i="61"/>
  <c r="AI19" i="34"/>
  <c r="K600" i="61" s="1"/>
  <c r="Q602" i="61"/>
  <c r="Q603" i="61"/>
  <c r="AI27" i="34"/>
  <c r="K608" i="61" s="1"/>
  <c r="AI35" i="34"/>
  <c r="K618" i="61" s="1"/>
  <c r="AI43" i="34"/>
  <c r="K628" i="61" s="1"/>
  <c r="Q630" i="61"/>
  <c r="AI51" i="34"/>
  <c r="K636" i="61" s="1"/>
  <c r="Q638" i="61"/>
  <c r="AI59" i="34"/>
  <c r="K646" i="61" s="1"/>
  <c r="Q650" i="61"/>
  <c r="AI67" i="34"/>
  <c r="K658" i="61" s="1"/>
  <c r="AI72" i="34"/>
  <c r="K665" i="61" s="1"/>
  <c r="AL73" i="34"/>
  <c r="AI77" i="34"/>
  <c r="K672" i="61" s="1"/>
  <c r="K676" i="61" s="1"/>
  <c r="AI78" i="34"/>
  <c r="K673" i="61" s="1"/>
  <c r="AL83" i="34"/>
  <c r="AL86" i="34"/>
  <c r="J639" i="61"/>
  <c r="J659" i="61"/>
  <c r="L681" i="61"/>
  <c r="AG3" i="34"/>
  <c r="M647" i="61"/>
  <c r="AL69" i="34"/>
  <c r="AL79" i="34"/>
  <c r="AL85" i="34"/>
  <c r="L653" i="61"/>
  <c r="J668" i="61"/>
  <c r="AI7" i="34"/>
  <c r="AL9" i="34"/>
  <c r="AL10" i="34"/>
  <c r="AI15" i="34"/>
  <c r="K596" i="61" s="1"/>
  <c r="Q598" i="61"/>
  <c r="Q599" i="61"/>
  <c r="AI23" i="34"/>
  <c r="K604" i="61" s="1"/>
  <c r="Q606" i="61"/>
  <c r="Q607" i="61"/>
  <c r="AI31" i="34"/>
  <c r="K614" i="61" s="1"/>
  <c r="AI39" i="34"/>
  <c r="K624" i="61" s="1"/>
  <c r="Q626" i="61"/>
  <c r="AI47" i="34"/>
  <c r="K632" i="61" s="1"/>
  <c r="Q634" i="61"/>
  <c r="AI55" i="34"/>
  <c r="K642" i="61" s="1"/>
  <c r="Q644" i="61"/>
  <c r="AI63" i="34"/>
  <c r="K652" i="61" s="1"/>
  <c r="K654" i="61" s="1"/>
  <c r="M659" i="61"/>
  <c r="AI70" i="34"/>
  <c r="K663" i="61" s="1"/>
  <c r="AL72" i="34"/>
  <c r="AL75" i="34"/>
  <c r="Q672" i="61"/>
  <c r="AI80" i="34"/>
  <c r="K675" i="61" s="1"/>
  <c r="AL81" i="34"/>
  <c r="AI85" i="34"/>
  <c r="K682" i="61" s="1"/>
  <c r="K683" i="61" s="1"/>
  <c r="AI86" i="34"/>
  <c r="R612" i="61"/>
  <c r="L622" i="61"/>
  <c r="K659" i="61"/>
  <c r="Q631" i="61"/>
  <c r="R631" i="61"/>
  <c r="L659" i="61"/>
  <c r="R659" i="61" s="1"/>
  <c r="R656" i="61"/>
  <c r="Q627" i="61"/>
  <c r="R627" i="61"/>
  <c r="Q635" i="61"/>
  <c r="R635" i="61"/>
  <c r="M622" i="61"/>
  <c r="Q616" i="61"/>
  <c r="Q620" i="61"/>
  <c r="M639" i="61"/>
  <c r="Q642" i="61"/>
  <c r="Q646" i="61"/>
  <c r="L663" i="61"/>
  <c r="AL70" i="34"/>
  <c r="AL74" i="34"/>
  <c r="L667" i="61"/>
  <c r="L673" i="61"/>
  <c r="AL78" i="34"/>
  <c r="L679" i="61"/>
  <c r="AL82" i="34"/>
  <c r="M596" i="61"/>
  <c r="Q596" i="61" s="1"/>
  <c r="M600" i="61"/>
  <c r="Q600" i="61" s="1"/>
  <c r="M604" i="61"/>
  <c r="Q604" i="61" s="1"/>
  <c r="M608" i="61"/>
  <c r="Q608" i="61" s="1"/>
  <c r="Q649" i="61"/>
  <c r="R649" i="61"/>
  <c r="Q653" i="61"/>
  <c r="R653" i="61"/>
  <c r="Q681" i="61"/>
  <c r="R681" i="61"/>
  <c r="AL13" i="34"/>
  <c r="AL17" i="34"/>
  <c r="AL21" i="34"/>
  <c r="AL25" i="34"/>
  <c r="AL29" i="34"/>
  <c r="Q613" i="61"/>
  <c r="R613" i="61"/>
  <c r="AL31" i="34"/>
  <c r="Q615" i="61"/>
  <c r="R615" i="61"/>
  <c r="AL33" i="34"/>
  <c r="Q617" i="61"/>
  <c r="R617" i="61"/>
  <c r="AL35" i="34"/>
  <c r="Q619" i="61"/>
  <c r="R619" i="61"/>
  <c r="AL37" i="34"/>
  <c r="Q621" i="61"/>
  <c r="R621" i="61"/>
  <c r="AL39" i="34"/>
  <c r="AL41" i="34"/>
  <c r="AL43" i="34"/>
  <c r="AL45" i="34"/>
  <c r="AL47" i="34"/>
  <c r="AL49" i="34"/>
  <c r="AL51" i="34"/>
  <c r="AL53" i="34"/>
  <c r="Q641" i="61"/>
  <c r="R641" i="61"/>
  <c r="AL55" i="34"/>
  <c r="Q643" i="61"/>
  <c r="R643" i="61"/>
  <c r="AL57" i="34"/>
  <c r="Q645" i="61"/>
  <c r="R645" i="61"/>
  <c r="AL59" i="34"/>
  <c r="AL61" i="34"/>
  <c r="Q651" i="61"/>
  <c r="AL63" i="34"/>
  <c r="AL65" i="34"/>
  <c r="Q657" i="61"/>
  <c r="R657" i="61"/>
  <c r="AL67" i="34"/>
  <c r="Q661" i="61"/>
  <c r="R670" i="61"/>
  <c r="R661" i="61"/>
  <c r="L665" i="61"/>
  <c r="AI21" i="34"/>
  <c r="K602" i="61" s="1"/>
  <c r="M654" i="61"/>
  <c r="M668" i="61"/>
  <c r="M676" i="61"/>
  <c r="AL76" i="34"/>
  <c r="L671" i="61"/>
  <c r="L675" i="61"/>
  <c r="AL80" i="34"/>
  <c r="L593" i="61"/>
  <c r="R595" i="61"/>
  <c r="L597" i="61"/>
  <c r="R599" i="61"/>
  <c r="L601" i="61"/>
  <c r="R603" i="61"/>
  <c r="L605" i="61"/>
  <c r="R607" i="61"/>
  <c r="L609" i="61"/>
  <c r="L654" i="61"/>
  <c r="Q654" i="61" s="1"/>
  <c r="M683" i="61"/>
  <c r="AJ3" i="34"/>
  <c r="AL14" i="34"/>
  <c r="AL18" i="34"/>
  <c r="AL22" i="34"/>
  <c r="AL26" i="34"/>
  <c r="AL30" i="34"/>
  <c r="AL32" i="34"/>
  <c r="AL34" i="34"/>
  <c r="AL36" i="34"/>
  <c r="AL38" i="34"/>
  <c r="L639" i="61"/>
  <c r="R624" i="61"/>
  <c r="AL40" i="34"/>
  <c r="AL42" i="34"/>
  <c r="AL44" i="34"/>
  <c r="AL46" i="34"/>
  <c r="AL48" i="34"/>
  <c r="AL50" i="34"/>
  <c r="AL52" i="34"/>
  <c r="AL54" i="34"/>
  <c r="AL56" i="34"/>
  <c r="AL58" i="34"/>
  <c r="AL62" i="34"/>
  <c r="AL66" i="34"/>
  <c r="AL68" i="34"/>
  <c r="L683" i="61"/>
  <c r="R683" i="61" s="1"/>
  <c r="R625" i="61"/>
  <c r="R629" i="61"/>
  <c r="R633" i="61"/>
  <c r="R637" i="61"/>
  <c r="J610" i="61"/>
  <c r="J622" i="61"/>
  <c r="J654" i="61"/>
  <c r="J676" i="61"/>
  <c r="Q612" i="61"/>
  <c r="Q624" i="61"/>
  <c r="Q656" i="61"/>
  <c r="Q662" i="61"/>
  <c r="Q664" i="61"/>
  <c r="Q666" i="61"/>
  <c r="Q670" i="61"/>
  <c r="Q674" i="61"/>
  <c r="Q678" i="61"/>
  <c r="Q680" i="61"/>
  <c r="Q682" i="61"/>
  <c r="L647" i="61"/>
  <c r="R678" i="61"/>
  <c r="AI5" i="39"/>
  <c r="K437" i="61" s="1"/>
  <c r="AI6" i="39"/>
  <c r="K438" i="61" s="1"/>
  <c r="AL7" i="39"/>
  <c r="AI13" i="39"/>
  <c r="K445" i="61" s="1"/>
  <c r="AI14" i="39"/>
  <c r="K446" i="61" s="1"/>
  <c r="AL15" i="39"/>
  <c r="AI21" i="39"/>
  <c r="K453" i="61" s="1"/>
  <c r="AI22" i="39"/>
  <c r="K454" i="61" s="1"/>
  <c r="AL23" i="39"/>
  <c r="AI29" i="39"/>
  <c r="K465" i="61" s="1"/>
  <c r="AI30" i="39"/>
  <c r="K466" i="61" s="1"/>
  <c r="AL31" i="39"/>
  <c r="AI37" i="39"/>
  <c r="K473" i="61" s="1"/>
  <c r="AI38" i="39"/>
  <c r="K474" i="61" s="1"/>
  <c r="AL39" i="39"/>
  <c r="AI45" i="39"/>
  <c r="K483" i="61" s="1"/>
  <c r="AI46" i="39"/>
  <c r="K484" i="61" s="1"/>
  <c r="AL47" i="39"/>
  <c r="AI53" i="39"/>
  <c r="K493" i="61" s="1"/>
  <c r="AI54" i="39"/>
  <c r="K494" i="61" s="1"/>
  <c r="AL55" i="39"/>
  <c r="AI61" i="39"/>
  <c r="K501" i="61" s="1"/>
  <c r="AI62" i="39"/>
  <c r="K502" i="61" s="1"/>
  <c r="AL63" i="39"/>
  <c r="AI69" i="39"/>
  <c r="K511" i="61" s="1"/>
  <c r="AI70" i="39"/>
  <c r="K514" i="61" s="1"/>
  <c r="AL71" i="39"/>
  <c r="AI77" i="39"/>
  <c r="K523" i="61" s="1"/>
  <c r="K531" i="61" s="1"/>
  <c r="AI78" i="39"/>
  <c r="K524" i="61" s="1"/>
  <c r="AL79" i="39"/>
  <c r="AL85" i="39"/>
  <c r="AI90" i="39"/>
  <c r="K538" i="61" s="1"/>
  <c r="AL91" i="39"/>
  <c r="AI95" i="39"/>
  <c r="K543" i="61" s="1"/>
  <c r="AI96" i="39"/>
  <c r="K544" i="61" s="1"/>
  <c r="AL101" i="39"/>
  <c r="AL105" i="39"/>
  <c r="AL109" i="39"/>
  <c r="AL113" i="39"/>
  <c r="AL117" i="39"/>
  <c r="M582" i="61"/>
  <c r="AL121" i="39"/>
  <c r="AL125" i="39"/>
  <c r="J462" i="61"/>
  <c r="J550" i="61"/>
  <c r="AL17" i="39"/>
  <c r="AL25" i="39"/>
  <c r="AL33" i="39"/>
  <c r="AL41" i="39"/>
  <c r="M490" i="61"/>
  <c r="AL49" i="39"/>
  <c r="AL57" i="39"/>
  <c r="AL65" i="39"/>
  <c r="AL73" i="39"/>
  <c r="AL87" i="39"/>
  <c r="AL97" i="39"/>
  <c r="K557" i="61"/>
  <c r="K582" i="61"/>
  <c r="AL127" i="39"/>
  <c r="J520" i="61"/>
  <c r="AL9" i="39"/>
  <c r="M455" i="61"/>
  <c r="AI9" i="39"/>
  <c r="K441" i="61" s="1"/>
  <c r="AI10" i="39"/>
  <c r="K442" i="61" s="1"/>
  <c r="K455" i="61" s="1"/>
  <c r="AL11" i="39"/>
  <c r="AI17" i="39"/>
  <c r="K449" i="61" s="1"/>
  <c r="AI18" i="39"/>
  <c r="K450" i="61" s="1"/>
  <c r="AL19" i="39"/>
  <c r="AI25" i="39"/>
  <c r="K459" i="61" s="1"/>
  <c r="AI26" i="39"/>
  <c r="K460" i="61" s="1"/>
  <c r="AL27" i="39"/>
  <c r="M478" i="61"/>
  <c r="AI33" i="39"/>
  <c r="K469" i="61" s="1"/>
  <c r="AI34" i="39"/>
  <c r="K470" i="61" s="1"/>
  <c r="AL35" i="39"/>
  <c r="AI41" i="39"/>
  <c r="K477" i="61" s="1"/>
  <c r="K478" i="61" s="1"/>
  <c r="AI42" i="39"/>
  <c r="K480" i="61" s="1"/>
  <c r="AL43" i="39"/>
  <c r="AI49" i="39"/>
  <c r="K487" i="61" s="1"/>
  <c r="AI50" i="39"/>
  <c r="K488" i="61" s="1"/>
  <c r="AL51" i="39"/>
  <c r="M505" i="61"/>
  <c r="AI57" i="39"/>
  <c r="K497" i="61" s="1"/>
  <c r="AI58" i="39"/>
  <c r="K498" i="61" s="1"/>
  <c r="AL59" i="39"/>
  <c r="AI65" i="39"/>
  <c r="K507" i="61" s="1"/>
  <c r="AI66" i="39"/>
  <c r="K508" i="61" s="1"/>
  <c r="AL67" i="39"/>
  <c r="AI73" i="39"/>
  <c r="K517" i="61" s="1"/>
  <c r="AI74" i="39"/>
  <c r="K518" i="61" s="1"/>
  <c r="AL75" i="39"/>
  <c r="M531" i="61"/>
  <c r="AI82" i="39"/>
  <c r="K528" i="61" s="1"/>
  <c r="AL83" i="39"/>
  <c r="AI87" i="39"/>
  <c r="K535" i="61" s="1"/>
  <c r="AI88" i="39"/>
  <c r="K536" i="61" s="1"/>
  <c r="AL93" i="39"/>
  <c r="AI98" i="39"/>
  <c r="K546" i="61" s="1"/>
  <c r="AL99" i="39"/>
  <c r="AL103" i="39"/>
  <c r="AL107" i="39"/>
  <c r="AL111" i="39"/>
  <c r="M572" i="61"/>
  <c r="AL115" i="39"/>
  <c r="AL119" i="39"/>
  <c r="AL123" i="39"/>
  <c r="AI127" i="39"/>
  <c r="K585" i="61" s="1"/>
  <c r="AI128" i="39"/>
  <c r="K586" i="61" s="1"/>
  <c r="AL129" i="39"/>
  <c r="K436" i="61"/>
  <c r="K520" i="61"/>
  <c r="AJ3" i="39"/>
  <c r="AL4" i="39"/>
  <c r="Q437" i="61"/>
  <c r="R437" i="61"/>
  <c r="AL6" i="39"/>
  <c r="AL8" i="39"/>
  <c r="Q441" i="61"/>
  <c r="R441" i="61"/>
  <c r="AL10" i="39"/>
  <c r="R443" i="61"/>
  <c r="Q443" i="61"/>
  <c r="AL12" i="39"/>
  <c r="Q445" i="61"/>
  <c r="R445" i="61"/>
  <c r="AL14" i="39"/>
  <c r="R447" i="61"/>
  <c r="Q447" i="61"/>
  <c r="AL16" i="39"/>
  <c r="Q449" i="61"/>
  <c r="R449" i="61"/>
  <c r="AL18" i="39"/>
  <c r="R451" i="61"/>
  <c r="Q451" i="61"/>
  <c r="AL20" i="39"/>
  <c r="Q453" i="61"/>
  <c r="R453" i="61"/>
  <c r="AL22" i="39"/>
  <c r="Q457" i="61"/>
  <c r="R457" i="61"/>
  <c r="AL24" i="39"/>
  <c r="R459" i="61"/>
  <c r="Q459" i="61"/>
  <c r="AL26" i="39"/>
  <c r="Q461" i="61"/>
  <c r="R461" i="61"/>
  <c r="AL28" i="39"/>
  <c r="R465" i="61"/>
  <c r="Q465" i="61"/>
  <c r="AL30" i="39"/>
  <c r="R467" i="61"/>
  <c r="Q467" i="61"/>
  <c r="AL32" i="39"/>
  <c r="R469" i="61"/>
  <c r="Q469" i="61"/>
  <c r="AL34" i="39"/>
  <c r="R471" i="61"/>
  <c r="Q471" i="61"/>
  <c r="AL36" i="39"/>
  <c r="R473" i="61"/>
  <c r="Q473" i="61"/>
  <c r="AL38" i="39"/>
  <c r="R475" i="61"/>
  <c r="Q475" i="61"/>
  <c r="AL40" i="39"/>
  <c r="R477" i="61"/>
  <c r="Q477" i="61"/>
  <c r="AL42" i="39"/>
  <c r="R481" i="61"/>
  <c r="Q481" i="61"/>
  <c r="AL44" i="39"/>
  <c r="Q483" i="61"/>
  <c r="R483" i="61"/>
  <c r="AL46" i="39"/>
  <c r="R485" i="61"/>
  <c r="Q485" i="61"/>
  <c r="AL48" i="39"/>
  <c r="Q487" i="61"/>
  <c r="R487" i="61"/>
  <c r="AL50" i="39"/>
  <c r="R489" i="61"/>
  <c r="Q489" i="61"/>
  <c r="AL52" i="39"/>
  <c r="R493" i="61"/>
  <c r="Q493" i="61"/>
  <c r="AL54" i="39"/>
  <c r="Q495" i="61"/>
  <c r="R495" i="61"/>
  <c r="AL56" i="39"/>
  <c r="R497" i="61"/>
  <c r="Q497" i="61"/>
  <c r="AL58" i="39"/>
  <c r="Q499" i="61"/>
  <c r="R499" i="61"/>
  <c r="AL60" i="39"/>
  <c r="R501" i="61"/>
  <c r="Q501" i="61"/>
  <c r="AL62" i="39"/>
  <c r="R503" i="61"/>
  <c r="Q503" i="61"/>
  <c r="AL64" i="39"/>
  <c r="L512" i="61"/>
  <c r="R512" i="61" s="1"/>
  <c r="Q507" i="61"/>
  <c r="R507" i="61"/>
  <c r="AL66" i="39"/>
  <c r="R509" i="61"/>
  <c r="Q509" i="61"/>
  <c r="AL68" i="39"/>
  <c r="Q511" i="61"/>
  <c r="R511" i="61"/>
  <c r="AL70" i="39"/>
  <c r="R515" i="61"/>
  <c r="Q515" i="61"/>
  <c r="AL72" i="39"/>
  <c r="R517" i="61"/>
  <c r="Q517" i="61"/>
  <c r="AL74" i="39"/>
  <c r="R519" i="61"/>
  <c r="Q519" i="61"/>
  <c r="AL76" i="39"/>
  <c r="R523" i="61"/>
  <c r="Q523" i="61"/>
  <c r="AL78" i="39"/>
  <c r="Q525" i="61"/>
  <c r="R525" i="61"/>
  <c r="L528" i="61"/>
  <c r="R528" i="61" s="1"/>
  <c r="AL82" i="39"/>
  <c r="L534" i="61"/>
  <c r="R534" i="61" s="1"/>
  <c r="AL86" i="39"/>
  <c r="L538" i="61"/>
  <c r="AL90" i="39"/>
  <c r="L542" i="61"/>
  <c r="R542" i="61" s="1"/>
  <c r="AL94" i="39"/>
  <c r="L546" i="61"/>
  <c r="AL98" i="39"/>
  <c r="K564" i="61"/>
  <c r="K572" i="61"/>
  <c r="AG3" i="39"/>
  <c r="AK3" i="39"/>
  <c r="M462" i="61"/>
  <c r="M512" i="61"/>
  <c r="AL81" i="39"/>
  <c r="M557" i="61"/>
  <c r="L526" i="61"/>
  <c r="Q526" i="61" s="1"/>
  <c r="AL80" i="39"/>
  <c r="L530" i="61"/>
  <c r="AL84" i="39"/>
  <c r="L536" i="61"/>
  <c r="R536" i="61" s="1"/>
  <c r="AL88" i="39"/>
  <c r="L540" i="61"/>
  <c r="Q540" i="61" s="1"/>
  <c r="AL92" i="39"/>
  <c r="L544" i="61"/>
  <c r="Q544" i="61" s="1"/>
  <c r="AL96" i="39"/>
  <c r="L548" i="61"/>
  <c r="Q548" i="61" s="1"/>
  <c r="AL100" i="39"/>
  <c r="Q438" i="61"/>
  <c r="R527" i="61"/>
  <c r="Q527" i="61"/>
  <c r="Q529" i="61"/>
  <c r="R529" i="61"/>
  <c r="R533" i="61"/>
  <c r="Q533" i="61"/>
  <c r="R535" i="61"/>
  <c r="Q535" i="61"/>
  <c r="R537" i="61"/>
  <c r="Q537" i="61"/>
  <c r="R539" i="61"/>
  <c r="Q539" i="61"/>
  <c r="R541" i="61"/>
  <c r="Q541" i="61"/>
  <c r="R543" i="61"/>
  <c r="Q543" i="61"/>
  <c r="R545" i="61"/>
  <c r="Q545" i="61"/>
  <c r="R547" i="61"/>
  <c r="Q547" i="61"/>
  <c r="R549" i="61"/>
  <c r="Q549" i="61"/>
  <c r="AL102" i="39"/>
  <c r="R553" i="61"/>
  <c r="Q553" i="61"/>
  <c r="AL104" i="39"/>
  <c r="Q555" i="61"/>
  <c r="R555" i="61"/>
  <c r="AL106" i="39"/>
  <c r="L564" i="61"/>
  <c r="R564" i="61" s="1"/>
  <c r="R559" i="61"/>
  <c r="Q559" i="61"/>
  <c r="AL108" i="39"/>
  <c r="R561" i="61"/>
  <c r="Q561" i="61"/>
  <c r="AL110" i="39"/>
  <c r="R563" i="61"/>
  <c r="Q563" i="61"/>
  <c r="AL112" i="39"/>
  <c r="R567" i="61"/>
  <c r="Q567" i="61"/>
  <c r="AL114" i="39"/>
  <c r="Q569" i="61"/>
  <c r="R569" i="61"/>
  <c r="AL116" i="39"/>
  <c r="R571" i="61"/>
  <c r="Q571" i="61"/>
  <c r="AL118" i="39"/>
  <c r="R575" i="61"/>
  <c r="Q575" i="61"/>
  <c r="AL120" i="39"/>
  <c r="R577" i="61"/>
  <c r="Q577" i="61"/>
  <c r="AL122" i="39"/>
  <c r="R579" i="61"/>
  <c r="Q579" i="61"/>
  <c r="AL124" i="39"/>
  <c r="R581" i="61"/>
  <c r="Q581" i="61"/>
  <c r="AL126" i="39"/>
  <c r="R585" i="61"/>
  <c r="Q585" i="61"/>
  <c r="AL128" i="39"/>
  <c r="R587" i="61"/>
  <c r="Q587" i="61"/>
  <c r="AL130" i="39"/>
  <c r="J490" i="61"/>
  <c r="M550" i="61"/>
  <c r="M564" i="61"/>
  <c r="J572" i="61"/>
  <c r="L455" i="61"/>
  <c r="R436" i="61"/>
  <c r="R442" i="61"/>
  <c r="Q442" i="61"/>
  <c r="R446" i="61"/>
  <c r="Q446" i="61"/>
  <c r="R450" i="61"/>
  <c r="Q450" i="61"/>
  <c r="R454" i="61"/>
  <c r="Q454" i="61"/>
  <c r="R510" i="61"/>
  <c r="Q510" i="61"/>
  <c r="R562" i="61"/>
  <c r="Q562" i="61"/>
  <c r="R458" i="61"/>
  <c r="Q458" i="61"/>
  <c r="L462" i="61"/>
  <c r="R464" i="61"/>
  <c r="Q464" i="61"/>
  <c r="L478" i="61"/>
  <c r="R468" i="61"/>
  <c r="Q468" i="61"/>
  <c r="R472" i="61"/>
  <c r="Q472" i="61"/>
  <c r="R476" i="61"/>
  <c r="Q476" i="61"/>
  <c r="R482" i="61"/>
  <c r="Q482" i="61"/>
  <c r="R486" i="61"/>
  <c r="Q486" i="61"/>
  <c r="L505" i="61"/>
  <c r="R492" i="61"/>
  <c r="Q492" i="61"/>
  <c r="R496" i="61"/>
  <c r="Q496" i="61"/>
  <c r="R500" i="61"/>
  <c r="Q500" i="61"/>
  <c r="R504" i="61"/>
  <c r="Q504" i="61"/>
  <c r="R538" i="61"/>
  <c r="Q538" i="61"/>
  <c r="R546" i="61"/>
  <c r="Q546" i="61"/>
  <c r="L557" i="61"/>
  <c r="R552" i="61"/>
  <c r="Q552" i="61"/>
  <c r="R556" i="61"/>
  <c r="Q556" i="61"/>
  <c r="R530" i="61"/>
  <c r="Q530" i="61"/>
  <c r="R578" i="61"/>
  <c r="Q578" i="61"/>
  <c r="J455" i="61"/>
  <c r="Q436" i="61"/>
  <c r="Q439" i="61"/>
  <c r="R440" i="61"/>
  <c r="Q440" i="61"/>
  <c r="R444" i="61"/>
  <c r="Q444" i="61"/>
  <c r="R448" i="61"/>
  <c r="Q448" i="61"/>
  <c r="R452" i="61"/>
  <c r="Q452" i="61"/>
  <c r="J512" i="61"/>
  <c r="R508" i="61"/>
  <c r="Q508" i="61"/>
  <c r="R514" i="61"/>
  <c r="Q514" i="61"/>
  <c r="L520" i="61"/>
  <c r="R518" i="61"/>
  <c r="Q518" i="61"/>
  <c r="J531" i="61"/>
  <c r="R524" i="61"/>
  <c r="Q524" i="61"/>
  <c r="J564" i="61"/>
  <c r="R560" i="61"/>
  <c r="Q560" i="61"/>
  <c r="R566" i="61"/>
  <c r="Q566" i="61"/>
  <c r="L572" i="61"/>
  <c r="R570" i="61"/>
  <c r="Q570" i="61"/>
  <c r="J582" i="61"/>
  <c r="R576" i="61"/>
  <c r="Q576" i="61"/>
  <c r="R580" i="61"/>
  <c r="Q580" i="61"/>
  <c r="J589" i="61"/>
  <c r="R586" i="61"/>
  <c r="Q586" i="61"/>
  <c r="R516" i="61"/>
  <c r="Q516" i="61"/>
  <c r="R522" i="61"/>
  <c r="Q522" i="61"/>
  <c r="R568" i="61"/>
  <c r="Q568" i="61"/>
  <c r="R574" i="61"/>
  <c r="Q574" i="61"/>
  <c r="L582" i="61"/>
  <c r="L589" i="61"/>
  <c r="R584" i="61"/>
  <c r="Q584" i="61"/>
  <c r="R460" i="61"/>
  <c r="Q460" i="61"/>
  <c r="J478" i="61"/>
  <c r="R466" i="61"/>
  <c r="Q466" i="61"/>
  <c r="R470" i="61"/>
  <c r="Q470" i="61"/>
  <c r="R474" i="61"/>
  <c r="Q474" i="61"/>
  <c r="R480" i="61"/>
  <c r="Q480" i="61"/>
  <c r="L490" i="61"/>
  <c r="R484" i="61"/>
  <c r="Q484" i="61"/>
  <c r="R488" i="61"/>
  <c r="Q488" i="61"/>
  <c r="J505" i="61"/>
  <c r="R494" i="61"/>
  <c r="Q494" i="61"/>
  <c r="R498" i="61"/>
  <c r="Q498" i="61"/>
  <c r="R502" i="61"/>
  <c r="Q502" i="61"/>
  <c r="R540" i="61"/>
  <c r="R544" i="61"/>
  <c r="R548" i="61"/>
  <c r="J557" i="61"/>
  <c r="R554" i="61"/>
  <c r="Q554" i="61"/>
  <c r="R588" i="61"/>
  <c r="Q588" i="61"/>
  <c r="AK12" i="16"/>
  <c r="K184" i="61" s="1"/>
  <c r="AK17" i="16"/>
  <c r="K189" i="61" s="1"/>
  <c r="AN26" i="16"/>
  <c r="AK47" i="16"/>
  <c r="K221" i="61" s="1"/>
  <c r="AN54" i="16"/>
  <c r="AK108" i="16"/>
  <c r="K293" i="61" s="1"/>
  <c r="AK112" i="16"/>
  <c r="K299" i="61" s="1"/>
  <c r="AK124" i="16"/>
  <c r="K313" i="61" s="1"/>
  <c r="AK134" i="16"/>
  <c r="K325" i="61" s="1"/>
  <c r="AN140" i="16"/>
  <c r="AK182" i="16"/>
  <c r="K378" i="61" s="1"/>
  <c r="AK183" i="16"/>
  <c r="K379" i="61" s="1"/>
  <c r="AK184" i="16"/>
  <c r="K380" i="61" s="1"/>
  <c r="AN194" i="16"/>
  <c r="AN212" i="16"/>
  <c r="AN6" i="16"/>
  <c r="AN8" i="16"/>
  <c r="AK25" i="16"/>
  <c r="K197" i="61" s="1"/>
  <c r="AK27" i="16"/>
  <c r="K199" i="61" s="1"/>
  <c r="AK28" i="16"/>
  <c r="K200" i="61" s="1"/>
  <c r="AK34" i="16"/>
  <c r="K206" i="61" s="1"/>
  <c r="AK35" i="16"/>
  <c r="K207" i="61" s="1"/>
  <c r="AK53" i="16"/>
  <c r="K229" i="61" s="1"/>
  <c r="AK54" i="16"/>
  <c r="K230" i="61" s="1"/>
  <c r="AK55" i="16"/>
  <c r="K231" i="61" s="1"/>
  <c r="AK56" i="16"/>
  <c r="K232" i="61" s="1"/>
  <c r="AK57" i="16"/>
  <c r="K233" i="61" s="1"/>
  <c r="AN60" i="16"/>
  <c r="AN66" i="16"/>
  <c r="AK83" i="16"/>
  <c r="K262" i="61" s="1"/>
  <c r="AK86" i="16"/>
  <c r="K267" i="61" s="1"/>
  <c r="AK87" i="16"/>
  <c r="K268" i="61" s="1"/>
  <c r="AK88" i="16"/>
  <c r="K269" i="61" s="1"/>
  <c r="AK89" i="16"/>
  <c r="K270" i="61" s="1"/>
  <c r="AK91" i="16"/>
  <c r="K272" i="61" s="1"/>
  <c r="AN116" i="16"/>
  <c r="AN124" i="16"/>
  <c r="AK140" i="16"/>
  <c r="K331" i="61" s="1"/>
  <c r="AK142" i="16"/>
  <c r="K333" i="61" s="1"/>
  <c r="AK143" i="16"/>
  <c r="K334" i="61" s="1"/>
  <c r="AK144" i="16"/>
  <c r="K335" i="61" s="1"/>
  <c r="AK156" i="16"/>
  <c r="K349" i="61" s="1"/>
  <c r="AK163" i="16"/>
  <c r="K356" i="61" s="1"/>
  <c r="AN172" i="16"/>
  <c r="AK198" i="16"/>
  <c r="K398" i="61" s="1"/>
  <c r="AK199" i="16"/>
  <c r="K401" i="61" s="1"/>
  <c r="AK200" i="16"/>
  <c r="K402" i="61" s="1"/>
  <c r="AK201" i="16"/>
  <c r="K403" i="61" s="1"/>
  <c r="AK211" i="16"/>
  <c r="K415" i="61" s="1"/>
  <c r="K416" i="61" s="1"/>
  <c r="AK214" i="16"/>
  <c r="K423" i="61" s="1"/>
  <c r="AK215" i="16"/>
  <c r="K424" i="61" s="1"/>
  <c r="AK216" i="16"/>
  <c r="K425" i="61" s="1"/>
  <c r="AK6" i="16"/>
  <c r="AK7" i="16"/>
  <c r="AK9" i="16"/>
  <c r="AK42" i="16"/>
  <c r="K216" i="61" s="1"/>
  <c r="AK43" i="16"/>
  <c r="K217" i="61" s="1"/>
  <c r="AN49" i="16"/>
  <c r="AK61" i="16"/>
  <c r="K239" i="61" s="1"/>
  <c r="AK62" i="16"/>
  <c r="K240" i="61" s="1"/>
  <c r="AK63" i="16"/>
  <c r="K241" i="61" s="1"/>
  <c r="AK64" i="16"/>
  <c r="K242" i="61" s="1"/>
  <c r="AK65" i="16"/>
  <c r="K243" i="61" s="1"/>
  <c r="AK93" i="16"/>
  <c r="K274" i="61" s="1"/>
  <c r="AK94" i="16"/>
  <c r="K275" i="61" s="1"/>
  <c r="AK95" i="16"/>
  <c r="K276" i="61" s="1"/>
  <c r="AK96" i="16"/>
  <c r="K277" i="61" s="1"/>
  <c r="AK97" i="16"/>
  <c r="K278" i="61" s="1"/>
  <c r="AK99" i="16"/>
  <c r="K280" i="61" s="1"/>
  <c r="AK103" i="16"/>
  <c r="K286" i="61" s="1"/>
  <c r="AK104" i="16"/>
  <c r="K287" i="61" s="1"/>
  <c r="AK105" i="16"/>
  <c r="K288" i="61" s="1"/>
  <c r="AK118" i="16"/>
  <c r="K305" i="61" s="1"/>
  <c r="AK119" i="16"/>
  <c r="K306" i="61" s="1"/>
  <c r="AK120" i="16"/>
  <c r="K307" i="61" s="1"/>
  <c r="AN156" i="16"/>
  <c r="AK174" i="16"/>
  <c r="K369" i="61" s="1"/>
  <c r="K371" i="61" s="1"/>
  <c r="AK175" i="16"/>
  <c r="K370" i="61" s="1"/>
  <c r="AK176" i="16"/>
  <c r="K373" i="61" s="1"/>
  <c r="AK188" i="16"/>
  <c r="K384" i="61" s="1"/>
  <c r="AK219" i="16"/>
  <c r="K430" i="61" s="1"/>
  <c r="AK220" i="16"/>
  <c r="K431" i="61" s="1"/>
  <c r="AK222" i="16"/>
  <c r="L283" i="61"/>
  <c r="R283" i="61" s="1"/>
  <c r="AN100" i="16"/>
  <c r="M404" i="61"/>
  <c r="Q404" i="61" s="1"/>
  <c r="AN202" i="16"/>
  <c r="L431" i="61"/>
  <c r="R431" i="61" s="1"/>
  <c r="AN220" i="16"/>
  <c r="L313" i="61"/>
  <c r="R313" i="61" s="1"/>
  <c r="AK26" i="16"/>
  <c r="K198" i="61" s="1"/>
  <c r="AN44" i="16"/>
  <c r="M259" i="61"/>
  <c r="Q259" i="61" s="1"/>
  <c r="AN80" i="16"/>
  <c r="M291" i="61"/>
  <c r="M295" i="61" s="1"/>
  <c r="AN106" i="16"/>
  <c r="K182" i="61"/>
  <c r="AL3" i="16"/>
  <c r="AK16" i="16"/>
  <c r="K188" i="61" s="1"/>
  <c r="AN16" i="16"/>
  <c r="AK20" i="16"/>
  <c r="K192" i="61" s="1"/>
  <c r="AK21" i="16"/>
  <c r="K193" i="61" s="1"/>
  <c r="AN22" i="16"/>
  <c r="AN28" i="16"/>
  <c r="AN32" i="16"/>
  <c r="AK36" i="16"/>
  <c r="K208" i="61" s="1"/>
  <c r="AK37" i="16"/>
  <c r="K209" i="61" s="1"/>
  <c r="AK38" i="16"/>
  <c r="K212" i="61" s="1"/>
  <c r="AK44" i="16"/>
  <c r="K218" i="61" s="1"/>
  <c r="AK45" i="16"/>
  <c r="K219" i="61" s="1"/>
  <c r="AN46" i="16"/>
  <c r="AN58" i="16"/>
  <c r="AK67" i="16"/>
  <c r="K244" i="61" s="1"/>
  <c r="AN68" i="16"/>
  <c r="M329" i="61"/>
  <c r="Q329" i="61" s="1"/>
  <c r="AN138" i="16"/>
  <c r="L357" i="61"/>
  <c r="R357" i="61" s="1"/>
  <c r="AN164" i="16"/>
  <c r="AN20" i="16"/>
  <c r="AN36" i="16"/>
  <c r="L323" i="61"/>
  <c r="R323" i="61" s="1"/>
  <c r="AN132" i="16"/>
  <c r="AM3" i="16"/>
  <c r="AN12" i="16"/>
  <c r="AK23" i="16"/>
  <c r="K195" i="61" s="1"/>
  <c r="AK24" i="16"/>
  <c r="K196" i="61" s="1"/>
  <c r="AK29" i="16"/>
  <c r="K201" i="61" s="1"/>
  <c r="AK30" i="16"/>
  <c r="K202" i="61" s="1"/>
  <c r="AK31" i="16"/>
  <c r="K203" i="61" s="1"/>
  <c r="AK32" i="16"/>
  <c r="K204" i="61" s="1"/>
  <c r="AN35" i="16"/>
  <c r="L207" i="61"/>
  <c r="R207" i="61" s="1"/>
  <c r="AK51" i="16"/>
  <c r="K227" i="61" s="1"/>
  <c r="AN52" i="16"/>
  <c r="AK59" i="16"/>
  <c r="K235" i="61" s="1"/>
  <c r="AK71" i="16"/>
  <c r="K248" i="61" s="1"/>
  <c r="AN84" i="16"/>
  <c r="AK126" i="16"/>
  <c r="K315" i="61" s="1"/>
  <c r="AK179" i="16"/>
  <c r="K375" i="61" s="1"/>
  <c r="L384" i="61"/>
  <c r="R384" i="61" s="1"/>
  <c r="AN188" i="16"/>
  <c r="L396" i="61"/>
  <c r="R396" i="61" s="1"/>
  <c r="AN196" i="16"/>
  <c r="M355" i="61"/>
  <c r="Q355" i="61" s="1"/>
  <c r="AN65" i="16"/>
  <c r="AK68" i="16"/>
  <c r="K245" i="61" s="1"/>
  <c r="AK69" i="16"/>
  <c r="K246" i="61" s="1"/>
  <c r="AK70" i="16"/>
  <c r="K247" i="61" s="1"/>
  <c r="AN73" i="16"/>
  <c r="AK76" i="16"/>
  <c r="K253" i="61" s="1"/>
  <c r="AK77" i="16"/>
  <c r="K256" i="61" s="1"/>
  <c r="AN90" i="16"/>
  <c r="AK98" i="16"/>
  <c r="K279" i="61" s="1"/>
  <c r="AN101" i="16"/>
  <c r="AK106" i="16"/>
  <c r="K291" i="61" s="1"/>
  <c r="AN107" i="16"/>
  <c r="AK109" i="16"/>
  <c r="K294" i="61" s="1"/>
  <c r="AK116" i="16"/>
  <c r="K303" i="61" s="1"/>
  <c r="AK117" i="16"/>
  <c r="K304" i="61" s="1"/>
  <c r="AN118" i="16"/>
  <c r="AN121" i="16"/>
  <c r="AK130" i="16"/>
  <c r="K319" i="61" s="1"/>
  <c r="AK138" i="16"/>
  <c r="K329" i="61" s="1"/>
  <c r="AK141" i="16"/>
  <c r="K332" i="61" s="1"/>
  <c r="AN144" i="16"/>
  <c r="AK148" i="16"/>
  <c r="K341" i="61" s="1"/>
  <c r="AK149" i="16"/>
  <c r="K342" i="61" s="1"/>
  <c r="AN150" i="16"/>
  <c r="AN152" i="16"/>
  <c r="AN157" i="16"/>
  <c r="AK162" i="16"/>
  <c r="K355" i="61" s="1"/>
  <c r="AK170" i="16"/>
  <c r="K365" i="61" s="1"/>
  <c r="AN170" i="16"/>
  <c r="AK173" i="16"/>
  <c r="K368" i="61" s="1"/>
  <c r="AK180" i="16"/>
  <c r="K376" i="61" s="1"/>
  <c r="AK181" i="16"/>
  <c r="K377" i="61" s="1"/>
  <c r="AK194" i="16"/>
  <c r="K392" i="61" s="1"/>
  <c r="K393" i="61" s="1"/>
  <c r="AK202" i="16"/>
  <c r="K404" i="61" s="1"/>
  <c r="AK205" i="16"/>
  <c r="K407" i="61" s="1"/>
  <c r="AK212" i="16"/>
  <c r="K421" i="61" s="1"/>
  <c r="AK213" i="16"/>
  <c r="K422" i="61" s="1"/>
  <c r="AN221" i="16"/>
  <c r="L243" i="61"/>
  <c r="R243" i="61" s="1"/>
  <c r="L350" i="61"/>
  <c r="Q350" i="61" s="1"/>
  <c r="L382" i="61"/>
  <c r="R382" i="61" s="1"/>
  <c r="AK66" i="16"/>
  <c r="K418" i="61" s="1"/>
  <c r="K419" i="61" s="1"/>
  <c r="AK74" i="16"/>
  <c r="K251" i="61" s="1"/>
  <c r="AK80" i="16"/>
  <c r="K259" i="61" s="1"/>
  <c r="AK84" i="16"/>
  <c r="K263" i="61" s="1"/>
  <c r="AK85" i="16"/>
  <c r="K264" i="61" s="1"/>
  <c r="AN92" i="16"/>
  <c r="AN94" i="16"/>
  <c r="AN96" i="16"/>
  <c r="AK100" i="16"/>
  <c r="K283" i="61" s="1"/>
  <c r="AK101" i="16"/>
  <c r="K284" i="61" s="1"/>
  <c r="AN102" i="16"/>
  <c r="AN105" i="16"/>
  <c r="AK114" i="16"/>
  <c r="K301" i="61" s="1"/>
  <c r="AN117" i="16"/>
  <c r="AK122" i="16"/>
  <c r="K311" i="61" s="1"/>
  <c r="K321" i="61" s="1"/>
  <c r="AN122" i="16"/>
  <c r="AK125" i="16"/>
  <c r="K314" i="61" s="1"/>
  <c r="AN128" i="16"/>
  <c r="AK132" i="16"/>
  <c r="K323" i="61" s="1"/>
  <c r="AK133" i="16"/>
  <c r="K324" i="61" s="1"/>
  <c r="AK146" i="16"/>
  <c r="K337" i="61" s="1"/>
  <c r="AK154" i="16"/>
  <c r="K347" i="61" s="1"/>
  <c r="AN154" i="16"/>
  <c r="AK157" i="16"/>
  <c r="K350" i="61" s="1"/>
  <c r="AK164" i="16"/>
  <c r="K357" i="61" s="1"/>
  <c r="AK165" i="16"/>
  <c r="K358" i="61" s="1"/>
  <c r="AK178" i="16"/>
  <c r="AK186" i="16"/>
  <c r="K382" i="61" s="1"/>
  <c r="AK189" i="16"/>
  <c r="K385" i="61" s="1"/>
  <c r="AN193" i="16"/>
  <c r="AK196" i="16"/>
  <c r="K396" i="61" s="1"/>
  <c r="AK197" i="16"/>
  <c r="K397" i="61" s="1"/>
  <c r="AN198" i="16"/>
  <c r="AK210" i="16"/>
  <c r="K414" i="61" s="1"/>
  <c r="AK218" i="16"/>
  <c r="K429" i="61" s="1"/>
  <c r="AN218" i="16"/>
  <c r="AK221" i="16"/>
  <c r="AN222" i="16"/>
  <c r="L288" i="61"/>
  <c r="Q288" i="61" s="1"/>
  <c r="M305" i="61"/>
  <c r="Q305" i="61" s="1"/>
  <c r="M345" i="61"/>
  <c r="Q345" i="61" s="1"/>
  <c r="K119" i="61"/>
  <c r="AE45" i="15"/>
  <c r="AB51" i="15"/>
  <c r="K138" i="61" s="1"/>
  <c r="K154" i="61" s="1"/>
  <c r="AE54" i="15"/>
  <c r="AB59" i="15"/>
  <c r="K146" i="61" s="1"/>
  <c r="AB67" i="15"/>
  <c r="K156" i="61" s="1"/>
  <c r="AB75" i="15"/>
  <c r="K164" i="61" s="1"/>
  <c r="AB83" i="15"/>
  <c r="K174" i="61" s="1"/>
  <c r="K178" i="61" s="1"/>
  <c r="L111" i="61"/>
  <c r="R111" i="61" s="1"/>
  <c r="Z3" i="15"/>
  <c r="AE7" i="15"/>
  <c r="AE23" i="15"/>
  <c r="AB47" i="15"/>
  <c r="K132" i="61" s="1"/>
  <c r="AE50" i="15"/>
  <c r="AB55" i="15"/>
  <c r="K142" i="61" s="1"/>
  <c r="AE58" i="15"/>
  <c r="AB63" i="15"/>
  <c r="K150" i="61" s="1"/>
  <c r="AE66" i="15"/>
  <c r="AB71" i="15"/>
  <c r="K160" i="61" s="1"/>
  <c r="AB79" i="15"/>
  <c r="K168" i="61" s="1"/>
  <c r="J105" i="61"/>
  <c r="J135" i="61"/>
  <c r="M130" i="61"/>
  <c r="J169" i="61"/>
  <c r="Q216" i="61"/>
  <c r="Q184" i="61"/>
  <c r="Q214" i="61"/>
  <c r="J265" i="61"/>
  <c r="Q228" i="61"/>
  <c r="Q196" i="61"/>
  <c r="J254" i="61"/>
  <c r="J399" i="61"/>
  <c r="R246" i="61"/>
  <c r="Q246" i="61"/>
  <c r="AN17" i="16"/>
  <c r="L189" i="61"/>
  <c r="R189" i="61" s="1"/>
  <c r="AN27" i="16"/>
  <c r="L199" i="61"/>
  <c r="R199" i="61" s="1"/>
  <c r="M240" i="61"/>
  <c r="AN62" i="16"/>
  <c r="AN77" i="16"/>
  <c r="L256" i="61"/>
  <c r="R256" i="61" s="1"/>
  <c r="AN81" i="16"/>
  <c r="L260" i="61"/>
  <c r="M299" i="61"/>
  <c r="Q299" i="61" s="1"/>
  <c r="AN112" i="16"/>
  <c r="L312" i="61"/>
  <c r="AN123" i="16"/>
  <c r="M353" i="61"/>
  <c r="AN160" i="16"/>
  <c r="L366" i="61"/>
  <c r="AN171" i="16"/>
  <c r="L377" i="61"/>
  <c r="R377" i="61" s="1"/>
  <c r="AN181" i="16"/>
  <c r="L383" i="61"/>
  <c r="R383" i="61" s="1"/>
  <c r="AN187" i="16"/>
  <c r="L397" i="61"/>
  <c r="R397" i="61" s="1"/>
  <c r="AN197" i="16"/>
  <c r="M412" i="61"/>
  <c r="M416" i="61" s="1"/>
  <c r="AN208" i="16"/>
  <c r="AN213" i="16"/>
  <c r="L422" i="61"/>
  <c r="AN219" i="16"/>
  <c r="L430" i="61"/>
  <c r="Q430" i="61" s="1"/>
  <c r="R186" i="61"/>
  <c r="Q192" i="61"/>
  <c r="R268" i="61"/>
  <c r="Q268" i="61"/>
  <c r="M277" i="61"/>
  <c r="L284" i="61"/>
  <c r="M335" i="61"/>
  <c r="Q335" i="61" s="1"/>
  <c r="M418" i="61"/>
  <c r="M419" i="61" s="1"/>
  <c r="AK5" i="16"/>
  <c r="AI3" i="16"/>
  <c r="L193" i="61"/>
  <c r="R193" i="61" s="1"/>
  <c r="AN21" i="16"/>
  <c r="AN25" i="16"/>
  <c r="L197" i="61"/>
  <c r="R197" i="61" s="1"/>
  <c r="R220" i="61"/>
  <c r="AN56" i="16"/>
  <c r="M247" i="61"/>
  <c r="Q247" i="61" s="1"/>
  <c r="AN70" i="16"/>
  <c r="AN88" i="16"/>
  <c r="Q182" i="61"/>
  <c r="M204" i="61"/>
  <c r="Q204" i="61" s="1"/>
  <c r="L304" i="61"/>
  <c r="M392" i="61"/>
  <c r="Q392" i="61" s="1"/>
  <c r="AN10" i="16"/>
  <c r="L183" i="61"/>
  <c r="R183" i="61" s="1"/>
  <c r="AN11" i="16"/>
  <c r="AN14" i="16"/>
  <c r="M186" i="61"/>
  <c r="Q186" i="61" s="1"/>
  <c r="L201" i="61"/>
  <c r="R201" i="61" s="1"/>
  <c r="AN29" i="16"/>
  <c r="AN33" i="16"/>
  <c r="L205" i="61"/>
  <c r="R205" i="61" s="1"/>
  <c r="AN42" i="16"/>
  <c r="L217" i="61"/>
  <c r="R217" i="61" s="1"/>
  <c r="AN43" i="16"/>
  <c r="L239" i="61"/>
  <c r="R239" i="61" s="1"/>
  <c r="AN61" i="16"/>
  <c r="AN64" i="16"/>
  <c r="AN74" i="16"/>
  <c r="AN75" i="16"/>
  <c r="L252" i="61"/>
  <c r="M257" i="61"/>
  <c r="AN78" i="16"/>
  <c r="L274" i="61"/>
  <c r="AN93" i="16"/>
  <c r="AN98" i="16"/>
  <c r="AN99" i="16"/>
  <c r="L280" i="61"/>
  <c r="M287" i="61"/>
  <c r="M289" i="61" s="1"/>
  <c r="AN104" i="16"/>
  <c r="L294" i="61"/>
  <c r="AN109" i="16"/>
  <c r="AN114" i="16"/>
  <c r="L302" i="61"/>
  <c r="AN115" i="16"/>
  <c r="M307" i="61"/>
  <c r="Q307" i="61" s="1"/>
  <c r="AN120" i="16"/>
  <c r="L314" i="61"/>
  <c r="AN125" i="16"/>
  <c r="AN130" i="16"/>
  <c r="L320" i="61"/>
  <c r="AN131" i="16"/>
  <c r="M327" i="61"/>
  <c r="Q327" i="61" s="1"/>
  <c r="AN136" i="16"/>
  <c r="L332" i="61"/>
  <c r="AN141" i="16"/>
  <c r="AN146" i="16"/>
  <c r="L340" i="61"/>
  <c r="AN147" i="16"/>
  <c r="L356" i="61"/>
  <c r="AN163" i="16"/>
  <c r="M363" i="61"/>
  <c r="M371" i="61" s="1"/>
  <c r="AN168" i="16"/>
  <c r="L368" i="61"/>
  <c r="AN173" i="16"/>
  <c r="L375" i="61"/>
  <c r="R375" i="61" s="1"/>
  <c r="AN179" i="16"/>
  <c r="M380" i="61"/>
  <c r="Q380" i="61" s="1"/>
  <c r="AN184" i="16"/>
  <c r="L385" i="61"/>
  <c r="R385" i="61" s="1"/>
  <c r="AN189" i="16"/>
  <c r="L395" i="61"/>
  <c r="AN195" i="16"/>
  <c r="M402" i="61"/>
  <c r="Q402" i="61" s="1"/>
  <c r="AN200" i="16"/>
  <c r="L407" i="61"/>
  <c r="AN205" i="16"/>
  <c r="AN210" i="16"/>
  <c r="AN211" i="16"/>
  <c r="L415" i="61"/>
  <c r="M425" i="61"/>
  <c r="Q425" i="61" s="1"/>
  <c r="AN216" i="16"/>
  <c r="M230" i="61"/>
  <c r="Q230" i="61" s="1"/>
  <c r="L250" i="61"/>
  <c r="AN13" i="16"/>
  <c r="L185" i="61"/>
  <c r="R185" i="61" s="1"/>
  <c r="M202" i="61"/>
  <c r="Q202" i="61" s="1"/>
  <c r="AN30" i="16"/>
  <c r="L219" i="61"/>
  <c r="R219" i="61" s="1"/>
  <c r="AN45" i="16"/>
  <c r="L235" i="61"/>
  <c r="R235" i="61" s="1"/>
  <c r="AN59" i="16"/>
  <c r="L324" i="61"/>
  <c r="AN133" i="16"/>
  <c r="L330" i="61"/>
  <c r="AN139" i="16"/>
  <c r="L342" i="61"/>
  <c r="AN149" i="16"/>
  <c r="L348" i="61"/>
  <c r="AN155" i="16"/>
  <c r="AN165" i="16"/>
  <c r="L358" i="61"/>
  <c r="AN176" i="16"/>
  <c r="M373" i="61"/>
  <c r="M390" i="61"/>
  <c r="Q390" i="61" s="1"/>
  <c r="AN192" i="16"/>
  <c r="L405" i="61"/>
  <c r="R405" i="61" s="1"/>
  <c r="AN203" i="16"/>
  <c r="L225" i="61"/>
  <c r="Q225" i="61" s="1"/>
  <c r="L272" i="61"/>
  <c r="L292" i="61"/>
  <c r="M317" i="61"/>
  <c r="Q317" i="61" s="1"/>
  <c r="R409" i="61"/>
  <c r="Q409" i="61"/>
  <c r="AK4" i="16"/>
  <c r="AN24" i="16"/>
  <c r="AN34" i="16"/>
  <c r="M212" i="61"/>
  <c r="AN38" i="16"/>
  <c r="AN53" i="16"/>
  <c r="L229" i="61"/>
  <c r="R229" i="61" s="1"/>
  <c r="AN57" i="16"/>
  <c r="L233" i="61"/>
  <c r="R233" i="61" s="1"/>
  <c r="Q238" i="61"/>
  <c r="AN67" i="16"/>
  <c r="L244" i="61"/>
  <c r="L264" i="61"/>
  <c r="AN85" i="16"/>
  <c r="AN89" i="16"/>
  <c r="L270" i="61"/>
  <c r="R200" i="61"/>
  <c r="Q200" i="61"/>
  <c r="R230" i="61"/>
  <c r="R242" i="61"/>
  <c r="Q242" i="61"/>
  <c r="AN5" i="16"/>
  <c r="AK8" i="16"/>
  <c r="AN18" i="16"/>
  <c r="L191" i="61"/>
  <c r="R191" i="61" s="1"/>
  <c r="AN19" i="16"/>
  <c r="L209" i="61"/>
  <c r="R209" i="61" s="1"/>
  <c r="AN37" i="16"/>
  <c r="AK40" i="16"/>
  <c r="K214" i="61" s="1"/>
  <c r="AN40" i="16"/>
  <c r="L215" i="61"/>
  <c r="R215" i="61" s="1"/>
  <c r="AN41" i="16"/>
  <c r="AN50" i="16"/>
  <c r="L227" i="61"/>
  <c r="R227" i="61" s="1"/>
  <c r="AN51" i="16"/>
  <c r="AN69" i="16"/>
  <c r="AK72" i="16"/>
  <c r="K249" i="61" s="1"/>
  <c r="AN72" i="16"/>
  <c r="AN82" i="16"/>
  <c r="L262" i="61"/>
  <c r="AN83" i="16"/>
  <c r="M267" i="61"/>
  <c r="Q267" i="61" s="1"/>
  <c r="AN86" i="16"/>
  <c r="R190" i="61"/>
  <c r="Q190" i="61"/>
  <c r="Q208" i="61"/>
  <c r="M220" i="61"/>
  <c r="Q220" i="61" s="1"/>
  <c r="R234" i="61"/>
  <c r="Q234" i="61"/>
  <c r="Q308" i="61"/>
  <c r="R308" i="61"/>
  <c r="Q362" i="61"/>
  <c r="R362" i="61"/>
  <c r="L300" i="61"/>
  <c r="AN113" i="16"/>
  <c r="L346" i="61"/>
  <c r="AN153" i="16"/>
  <c r="L354" i="61"/>
  <c r="AN161" i="16"/>
  <c r="L364" i="61"/>
  <c r="AN169" i="16"/>
  <c r="L374" i="61"/>
  <c r="AN177" i="16"/>
  <c r="L381" i="61"/>
  <c r="R381" i="61" s="1"/>
  <c r="AN185" i="16"/>
  <c r="Q384" i="61"/>
  <c r="AN217" i="16"/>
  <c r="L428" i="61"/>
  <c r="J210" i="61"/>
  <c r="R188" i="61"/>
  <c r="Q188" i="61"/>
  <c r="R206" i="61"/>
  <c r="Q206" i="61"/>
  <c r="R222" i="61"/>
  <c r="Q222" i="61"/>
  <c r="J281" i="61"/>
  <c r="J309" i="61"/>
  <c r="Q370" i="61"/>
  <c r="R370" i="61"/>
  <c r="M398" i="61"/>
  <c r="M399" i="61" s="1"/>
  <c r="L278" i="61"/>
  <c r="AN97" i="16"/>
  <c r="L318" i="61"/>
  <c r="AN129" i="16"/>
  <c r="L328" i="61"/>
  <c r="AN137" i="16"/>
  <c r="L336" i="61"/>
  <c r="AN145" i="16"/>
  <c r="L403" i="61"/>
  <c r="R403" i="61" s="1"/>
  <c r="AN201" i="16"/>
  <c r="L413" i="61"/>
  <c r="AN209" i="16"/>
  <c r="AN7" i="16"/>
  <c r="AN15" i="16"/>
  <c r="AN23" i="16"/>
  <c r="AN31" i="16"/>
  <c r="AN39" i="16"/>
  <c r="L221" i="61"/>
  <c r="R221" i="61" s="1"/>
  <c r="AN47" i="16"/>
  <c r="AN55" i="16"/>
  <c r="AN63" i="16"/>
  <c r="L248" i="61"/>
  <c r="AN71" i="16"/>
  <c r="L258" i="61"/>
  <c r="AN79" i="16"/>
  <c r="AN87" i="16"/>
  <c r="AN95" i="16"/>
  <c r="L276" i="61"/>
  <c r="L286" i="61"/>
  <c r="AN103" i="16"/>
  <c r="AN110" i="16"/>
  <c r="L298" i="61"/>
  <c r="AN111" i="16"/>
  <c r="L306" i="61"/>
  <c r="AN119" i="16"/>
  <c r="AN126" i="16"/>
  <c r="L316" i="61"/>
  <c r="AN127" i="16"/>
  <c r="AN134" i="16"/>
  <c r="AN135" i="16"/>
  <c r="L326" i="61"/>
  <c r="AN142" i="16"/>
  <c r="L334" i="61"/>
  <c r="AN143" i="16"/>
  <c r="L344" i="61"/>
  <c r="AN151" i="16"/>
  <c r="AN158" i="16"/>
  <c r="L352" i="61"/>
  <c r="AN159" i="16"/>
  <c r="AN166" i="16"/>
  <c r="AN167" i="16"/>
  <c r="AN174" i="16"/>
  <c r="AN175" i="16"/>
  <c r="AN182" i="16"/>
  <c r="AN183" i="16"/>
  <c r="AN190" i="16"/>
  <c r="L389" i="61"/>
  <c r="R389" i="61" s="1"/>
  <c r="AN191" i="16"/>
  <c r="L401" i="61"/>
  <c r="Q401" i="61" s="1"/>
  <c r="AN199" i="16"/>
  <c r="AN206" i="16"/>
  <c r="AN207" i="16"/>
  <c r="M426" i="61"/>
  <c r="AN214" i="16"/>
  <c r="L424" i="61"/>
  <c r="AN215" i="16"/>
  <c r="M432" i="61"/>
  <c r="L195" i="61"/>
  <c r="R195" i="61" s="1"/>
  <c r="R198" i="61"/>
  <c r="Q198" i="61"/>
  <c r="R204" i="61"/>
  <c r="Q218" i="61"/>
  <c r="Q226" i="61"/>
  <c r="R232" i="61"/>
  <c r="Q232" i="61"/>
  <c r="Q376" i="61"/>
  <c r="R378" i="61"/>
  <c r="Q378" i="61"/>
  <c r="R392" i="61"/>
  <c r="J338" i="61"/>
  <c r="Q388" i="61"/>
  <c r="Q194" i="61"/>
  <c r="J236" i="61"/>
  <c r="J360" i="61"/>
  <c r="J416" i="61"/>
  <c r="J223" i="61"/>
  <c r="J321" i="61"/>
  <c r="J410" i="61"/>
  <c r="J426" i="61"/>
  <c r="J432" i="61"/>
  <c r="J371" i="61"/>
  <c r="J386" i="61"/>
  <c r="J393" i="61"/>
  <c r="R182" i="61"/>
  <c r="R212" i="61"/>
  <c r="R238" i="61"/>
  <c r="Q185" i="61"/>
  <c r="Q187" i="61"/>
  <c r="Q195" i="61"/>
  <c r="Q203" i="61"/>
  <c r="Q213" i="61"/>
  <c r="Q229" i="61"/>
  <c r="Q231" i="61"/>
  <c r="Q235" i="61"/>
  <c r="Q241" i="61"/>
  <c r="Q245" i="61"/>
  <c r="Q249" i="61"/>
  <c r="Q251" i="61"/>
  <c r="Q253" i="61"/>
  <c r="Q261" i="61"/>
  <c r="Q263" i="61"/>
  <c r="Q269" i="61"/>
  <c r="Q271" i="61"/>
  <c r="Q273" i="61"/>
  <c r="Q275" i="61"/>
  <c r="Q277" i="61"/>
  <c r="Q279" i="61"/>
  <c r="J289" i="61"/>
  <c r="R285" i="61"/>
  <c r="Q285" i="61"/>
  <c r="J295" i="61"/>
  <c r="R293" i="61"/>
  <c r="Q293" i="61"/>
  <c r="R287" i="61"/>
  <c r="R291" i="61"/>
  <c r="Q297" i="61"/>
  <c r="Q301" i="61"/>
  <c r="Q303" i="61"/>
  <c r="Q311" i="61"/>
  <c r="Q315" i="61"/>
  <c r="Q319" i="61"/>
  <c r="Q323" i="61"/>
  <c r="Q325" i="61"/>
  <c r="Q331" i="61"/>
  <c r="Q333" i="61"/>
  <c r="Q337" i="61"/>
  <c r="Q341" i="61"/>
  <c r="Q343" i="61"/>
  <c r="Q347" i="61"/>
  <c r="Q349" i="61"/>
  <c r="Q351" i="61"/>
  <c r="Q359" i="61"/>
  <c r="Q363" i="61"/>
  <c r="Q365" i="61"/>
  <c r="Q367" i="61"/>
  <c r="Q369" i="61"/>
  <c r="Q375" i="61"/>
  <c r="Q379" i="61"/>
  <c r="Q385" i="61"/>
  <c r="Q391" i="61"/>
  <c r="R297" i="61"/>
  <c r="R311" i="61"/>
  <c r="R373" i="61"/>
  <c r="Q414" i="61"/>
  <c r="Q421" i="61"/>
  <c r="Q423" i="61"/>
  <c r="Q429" i="61"/>
  <c r="Q396" i="61"/>
  <c r="Q406" i="61"/>
  <c r="Q408" i="61"/>
  <c r="R418" i="61"/>
  <c r="R421" i="61"/>
  <c r="K85" i="61"/>
  <c r="K135" i="61"/>
  <c r="M86" i="61"/>
  <c r="Q86" i="61" s="1"/>
  <c r="AE5" i="15"/>
  <c r="M90" i="61"/>
  <c r="AE9" i="15"/>
  <c r="M98" i="61"/>
  <c r="AE17" i="15"/>
  <c r="M102" i="61"/>
  <c r="Q102" i="61" s="1"/>
  <c r="AE21" i="15"/>
  <c r="M108" i="61"/>
  <c r="Q108" i="61" s="1"/>
  <c r="AE25" i="15"/>
  <c r="M112" i="61"/>
  <c r="Q112" i="61" s="1"/>
  <c r="AE29" i="15"/>
  <c r="M122" i="61"/>
  <c r="Q122" i="61" s="1"/>
  <c r="AE37" i="15"/>
  <c r="M142" i="61"/>
  <c r="AE55" i="15"/>
  <c r="M160" i="61"/>
  <c r="Q160" i="61" s="1"/>
  <c r="AE71" i="15"/>
  <c r="M168" i="61"/>
  <c r="Q168" i="61" s="1"/>
  <c r="AE79" i="15"/>
  <c r="M134" i="61"/>
  <c r="Q134" i="61" s="1"/>
  <c r="AE49" i="15"/>
  <c r="M144" i="61"/>
  <c r="Q144" i="61" s="1"/>
  <c r="AE57" i="15"/>
  <c r="R146" i="61"/>
  <c r="M152" i="61"/>
  <c r="Q152" i="61" s="1"/>
  <c r="AE65" i="15"/>
  <c r="M162" i="61"/>
  <c r="AE73" i="15"/>
  <c r="M172" i="61"/>
  <c r="Q172" i="61" s="1"/>
  <c r="AE81" i="15"/>
  <c r="M164" i="61"/>
  <c r="AB5" i="15"/>
  <c r="K86" i="61" s="1"/>
  <c r="M100" i="61"/>
  <c r="AE19" i="15"/>
  <c r="M110" i="61"/>
  <c r="AE27" i="15"/>
  <c r="M156" i="61"/>
  <c r="Q156" i="61" s="1"/>
  <c r="AE67" i="15"/>
  <c r="R138" i="61"/>
  <c r="M94" i="61"/>
  <c r="AE13" i="15"/>
  <c r="M116" i="61"/>
  <c r="Q116" i="61" s="1"/>
  <c r="AE33" i="15"/>
  <c r="M126" i="61"/>
  <c r="Q126" i="61" s="1"/>
  <c r="AE41" i="15"/>
  <c r="M132" i="61"/>
  <c r="Q132" i="61" s="1"/>
  <c r="AE47" i="15"/>
  <c r="M150" i="61"/>
  <c r="Q150" i="61" s="1"/>
  <c r="AE63" i="15"/>
  <c r="AD3" i="15"/>
  <c r="M92" i="61"/>
  <c r="Q92" i="61" s="1"/>
  <c r="AE11" i="15"/>
  <c r="M96" i="61"/>
  <c r="Q96" i="61" s="1"/>
  <c r="AE15" i="15"/>
  <c r="M114" i="61"/>
  <c r="AE31" i="15"/>
  <c r="M118" i="61"/>
  <c r="Q118" i="61" s="1"/>
  <c r="AE35" i="15"/>
  <c r="M124" i="61"/>
  <c r="Q124" i="61" s="1"/>
  <c r="AE39" i="15"/>
  <c r="M128" i="61"/>
  <c r="Q128" i="61" s="1"/>
  <c r="AE43" i="15"/>
  <c r="M138" i="61"/>
  <c r="Q138" i="61" s="1"/>
  <c r="AE51" i="15"/>
  <c r="M146" i="61"/>
  <c r="Q146" i="61" s="1"/>
  <c r="AE59" i="15"/>
  <c r="M174" i="61"/>
  <c r="Q174" i="61" s="1"/>
  <c r="AE83" i="15"/>
  <c r="R176" i="61"/>
  <c r="M119" i="61"/>
  <c r="R108" i="61"/>
  <c r="R112" i="61"/>
  <c r="R116" i="61"/>
  <c r="M140" i="61"/>
  <c r="Q140" i="61" s="1"/>
  <c r="AE53" i="15"/>
  <c r="R142" i="61"/>
  <c r="Q142" i="61"/>
  <c r="M148" i="61"/>
  <c r="Q148" i="61" s="1"/>
  <c r="AE61" i="15"/>
  <c r="R150" i="61"/>
  <c r="M158" i="61"/>
  <c r="Q158" i="61" s="1"/>
  <c r="AE69" i="15"/>
  <c r="M166" i="61"/>
  <c r="Q166" i="61" s="1"/>
  <c r="AE77" i="15"/>
  <c r="M176" i="61"/>
  <c r="Q176" i="61" s="1"/>
  <c r="AE85" i="15"/>
  <c r="M88" i="61"/>
  <c r="R172" i="61"/>
  <c r="L107" i="61"/>
  <c r="R107" i="61" s="1"/>
  <c r="Q114" i="61"/>
  <c r="L141" i="61"/>
  <c r="R141" i="61" s="1"/>
  <c r="L175" i="61"/>
  <c r="R175" i="61" s="1"/>
  <c r="M178" i="61"/>
  <c r="Q110" i="61"/>
  <c r="L137" i="61"/>
  <c r="Q137" i="61" s="1"/>
  <c r="L153" i="61"/>
  <c r="R153" i="61" s="1"/>
  <c r="L171" i="61"/>
  <c r="AC3" i="15"/>
  <c r="AE4" i="15"/>
  <c r="AE6" i="15"/>
  <c r="R88" i="61"/>
  <c r="Q88" i="61"/>
  <c r="AE8" i="15"/>
  <c r="Q90" i="61"/>
  <c r="AE10" i="15"/>
  <c r="R92" i="61"/>
  <c r="AE12" i="15"/>
  <c r="Q94" i="61"/>
  <c r="AE14" i="15"/>
  <c r="R96" i="61"/>
  <c r="AE16" i="15"/>
  <c r="Q98" i="61"/>
  <c r="AE18" i="15"/>
  <c r="R100" i="61"/>
  <c r="Q100" i="61"/>
  <c r="AE20" i="15"/>
  <c r="AE22" i="15"/>
  <c r="R104" i="61"/>
  <c r="Q104" i="61"/>
  <c r="AE26" i="15"/>
  <c r="AE30" i="15"/>
  <c r="AE32" i="15"/>
  <c r="AE34" i="15"/>
  <c r="AE36" i="15"/>
  <c r="R122" i="61"/>
  <c r="AE38" i="15"/>
  <c r="AE40" i="15"/>
  <c r="R126" i="61"/>
  <c r="AE42" i="15"/>
  <c r="AE44" i="15"/>
  <c r="R130" i="61"/>
  <c r="Q130" i="61"/>
  <c r="AE46" i="15"/>
  <c r="AE48" i="15"/>
  <c r="R134" i="61"/>
  <c r="AE52" i="15"/>
  <c r="AE56" i="15"/>
  <c r="AE60" i="15"/>
  <c r="AE62" i="15"/>
  <c r="AE64" i="15"/>
  <c r="R156" i="61"/>
  <c r="AE68" i="15"/>
  <c r="AE70" i="15"/>
  <c r="R160" i="61"/>
  <c r="AE72" i="15"/>
  <c r="Q162" i="61"/>
  <c r="AE74" i="15"/>
  <c r="R164" i="61"/>
  <c r="Q164" i="61"/>
  <c r="AE76" i="15"/>
  <c r="AE78" i="15"/>
  <c r="R168" i="61"/>
  <c r="AE82" i="15"/>
  <c r="AE86" i="15"/>
  <c r="R98" i="61"/>
  <c r="R124" i="61"/>
  <c r="R158" i="61"/>
  <c r="J119" i="61"/>
  <c r="J154" i="61"/>
  <c r="J178" i="61"/>
  <c r="L135" i="61"/>
  <c r="L169" i="61"/>
  <c r="Q85" i="61"/>
  <c r="Q87" i="61"/>
  <c r="Q89" i="61"/>
  <c r="Q91" i="61"/>
  <c r="Q93" i="61"/>
  <c r="Q95" i="61"/>
  <c r="Q97" i="61"/>
  <c r="Q99" i="61"/>
  <c r="Q101" i="61"/>
  <c r="Q103" i="61"/>
  <c r="Q107" i="61"/>
  <c r="Q109" i="61"/>
  <c r="Q111" i="61"/>
  <c r="Q113" i="61"/>
  <c r="Q115" i="61"/>
  <c r="Q117" i="61"/>
  <c r="Q121" i="61"/>
  <c r="Q123" i="61"/>
  <c r="Q125" i="61"/>
  <c r="Q127" i="61"/>
  <c r="Q129" i="61"/>
  <c r="Q131" i="61"/>
  <c r="Q133" i="61"/>
  <c r="Q139" i="61"/>
  <c r="Q143" i="61"/>
  <c r="Q145" i="61"/>
  <c r="Q147" i="61"/>
  <c r="Q149" i="61"/>
  <c r="Q151" i="61"/>
  <c r="Q157" i="61"/>
  <c r="Q159" i="61"/>
  <c r="Q161" i="61"/>
  <c r="Q163" i="61"/>
  <c r="Q165" i="61"/>
  <c r="Q167" i="61"/>
  <c r="Q171" i="61"/>
  <c r="Q173" i="61"/>
  <c r="Q175" i="61"/>
  <c r="Q177" i="61"/>
  <c r="L105" i="61"/>
  <c r="R171" i="61"/>
  <c r="AO10" i="19"/>
  <c r="AO11" i="19"/>
  <c r="AO12" i="19"/>
  <c r="AO13" i="19"/>
  <c r="AO14" i="19"/>
  <c r="AO15" i="19"/>
  <c r="AO16" i="19"/>
  <c r="AO17" i="19"/>
  <c r="AO18" i="19"/>
  <c r="AO19" i="19"/>
  <c r="AO20" i="19"/>
  <c r="AO21" i="19"/>
  <c r="AO22" i="19"/>
  <c r="AO23" i="19"/>
  <c r="AO24" i="19"/>
  <c r="AO25" i="19"/>
  <c r="AO26" i="19"/>
  <c r="AO27" i="19"/>
  <c r="AO28" i="19"/>
  <c r="AO29" i="19"/>
  <c r="AO30" i="19"/>
  <c r="AO31" i="19"/>
  <c r="AO32" i="19"/>
  <c r="AO33" i="19"/>
  <c r="AL3" i="19"/>
  <c r="AO71" i="19"/>
  <c r="Q17" i="61"/>
  <c r="Q29" i="61"/>
  <c r="K58" i="61"/>
  <c r="Q12" i="61"/>
  <c r="Q24" i="61"/>
  <c r="Q64" i="61"/>
  <c r="Q80" i="61"/>
  <c r="J34" i="61"/>
  <c r="L70" i="61"/>
  <c r="R70" i="61" s="1"/>
  <c r="J81" i="61"/>
  <c r="AO60" i="19"/>
  <c r="L76" i="61"/>
  <c r="R76" i="61" s="1"/>
  <c r="L36" i="61"/>
  <c r="Q36" i="61" s="1"/>
  <c r="AO36" i="19"/>
  <c r="L44" i="61"/>
  <c r="Q44" i="61" s="1"/>
  <c r="AO44" i="19"/>
  <c r="K20" i="61"/>
  <c r="L33" i="61"/>
  <c r="R33" i="61" s="1"/>
  <c r="AO35" i="19"/>
  <c r="L39" i="61"/>
  <c r="R39" i="61" s="1"/>
  <c r="AO39" i="19"/>
  <c r="L43" i="61"/>
  <c r="R43" i="61" s="1"/>
  <c r="AO43" i="19"/>
  <c r="L55" i="61"/>
  <c r="R55" i="61" s="1"/>
  <c r="AO51" i="19"/>
  <c r="L40" i="61"/>
  <c r="R40" i="61" s="1"/>
  <c r="AO40" i="19"/>
  <c r="L50" i="61"/>
  <c r="AO48" i="19"/>
  <c r="L56" i="61"/>
  <c r="R56" i="61" s="1"/>
  <c r="AO52" i="19"/>
  <c r="L49" i="61"/>
  <c r="R49" i="61" s="1"/>
  <c r="AO47" i="19"/>
  <c r="AM3" i="19"/>
  <c r="L32" i="61"/>
  <c r="Q32" i="61" s="1"/>
  <c r="AO34" i="19"/>
  <c r="L38" i="61"/>
  <c r="R38" i="61" s="1"/>
  <c r="AO38" i="19"/>
  <c r="L42" i="61"/>
  <c r="R42" i="61" s="1"/>
  <c r="AO42" i="19"/>
  <c r="L46" i="61"/>
  <c r="AO46" i="19"/>
  <c r="L54" i="61"/>
  <c r="R54" i="61" s="1"/>
  <c r="AO50" i="19"/>
  <c r="L60" i="61"/>
  <c r="R60" i="61" s="1"/>
  <c r="AO54" i="19"/>
  <c r="Q61" i="61"/>
  <c r="K81" i="61"/>
  <c r="Q6" i="61"/>
  <c r="R6" i="61"/>
  <c r="AN3" i="19"/>
  <c r="Q7" i="61"/>
  <c r="Q9" i="61"/>
  <c r="Q13" i="61"/>
  <c r="Q15" i="61"/>
  <c r="M34" i="61"/>
  <c r="Q25" i="61"/>
  <c r="Q27" i="61"/>
  <c r="L37" i="61"/>
  <c r="R37" i="61" s="1"/>
  <c r="AO37" i="19"/>
  <c r="L41" i="61"/>
  <c r="R41" i="61" s="1"/>
  <c r="AO41" i="19"/>
  <c r="L45" i="61"/>
  <c r="R45" i="61" s="1"/>
  <c r="AO45" i="19"/>
  <c r="L51" i="61"/>
  <c r="R51" i="61" s="1"/>
  <c r="AO49" i="19"/>
  <c r="L57" i="61"/>
  <c r="R57" i="61" s="1"/>
  <c r="AO53" i="19"/>
  <c r="AO61" i="19"/>
  <c r="J52" i="61"/>
  <c r="AO55" i="19"/>
  <c r="AO56" i="19"/>
  <c r="AO57" i="19"/>
  <c r="AO58" i="19"/>
  <c r="AO59" i="19"/>
  <c r="AO63" i="19"/>
  <c r="AO64" i="19"/>
  <c r="AO65" i="19"/>
  <c r="AO67" i="19"/>
  <c r="AO68" i="19"/>
  <c r="AO69" i="19"/>
  <c r="AO70" i="19"/>
  <c r="J20" i="61"/>
  <c r="J74" i="61"/>
  <c r="J58" i="61"/>
  <c r="J66" i="61"/>
  <c r="K52" i="61"/>
  <c r="Q11" i="61"/>
  <c r="Q14" i="61"/>
  <c r="Q19" i="61"/>
  <c r="Q23" i="61"/>
  <c r="Q26" i="61"/>
  <c r="Q31" i="61"/>
  <c r="M47" i="61"/>
  <c r="K66" i="61"/>
  <c r="Q63" i="61"/>
  <c r="M74" i="61"/>
  <c r="M20" i="61"/>
  <c r="Q8" i="61"/>
  <c r="R12" i="61"/>
  <c r="Q16" i="61"/>
  <c r="K34" i="61"/>
  <c r="R24" i="61"/>
  <c r="Q28" i="61"/>
  <c r="J47" i="61"/>
  <c r="M52" i="61"/>
  <c r="M58" i="61"/>
  <c r="R64" i="61"/>
  <c r="Q65" i="61"/>
  <c r="Q72" i="61"/>
  <c r="R80" i="61"/>
  <c r="Q10" i="61"/>
  <c r="Q18" i="61"/>
  <c r="Q22" i="61"/>
  <c r="Q30" i="61"/>
  <c r="K47" i="61"/>
  <c r="Q42" i="61"/>
  <c r="M66" i="61"/>
  <c r="Q62" i="61"/>
  <c r="K74" i="61"/>
  <c r="M81" i="61"/>
  <c r="Q78" i="61"/>
  <c r="Q69" i="61"/>
  <c r="Q71" i="61"/>
  <c r="Q73" i="61"/>
  <c r="Q77" i="61"/>
  <c r="Q79" i="61"/>
  <c r="L20" i="61"/>
  <c r="D13" i="83"/>
  <c r="E13" i="83" s="1"/>
  <c r="C22" i="83" s="1"/>
  <c r="Q849" i="61" l="1"/>
  <c r="Q639" i="61"/>
  <c r="Q742" i="61"/>
  <c r="Q726" i="61"/>
  <c r="Q622" i="61"/>
  <c r="H1069" i="61"/>
  <c r="Q855" i="61"/>
  <c r="R622" i="61"/>
  <c r="Q659" i="61"/>
  <c r="J179" i="61"/>
  <c r="J180" i="61" s="1"/>
  <c r="Q564" i="61"/>
  <c r="Q512" i="61"/>
  <c r="P1069" i="61"/>
  <c r="R639" i="61"/>
  <c r="J684" i="61"/>
  <c r="J685" i="61" s="1"/>
  <c r="Q751" i="61"/>
  <c r="Q1032" i="61"/>
  <c r="Q1020" i="61"/>
  <c r="R1000" i="61"/>
  <c r="Q1004" i="61"/>
  <c r="L1053" i="61"/>
  <c r="R1053" i="61" s="1"/>
  <c r="R1036" i="61"/>
  <c r="K959" i="61"/>
  <c r="K1040" i="61"/>
  <c r="M788" i="61"/>
  <c r="Q788" i="61" s="1"/>
  <c r="K843" i="61"/>
  <c r="K762" i="61"/>
  <c r="K711" i="61"/>
  <c r="AI3" i="32"/>
  <c r="Q683" i="61"/>
  <c r="K668" i="61"/>
  <c r="K622" i="61"/>
  <c r="K610" i="61"/>
  <c r="K647" i="61"/>
  <c r="Q536" i="61"/>
  <c r="R526" i="61"/>
  <c r="Q542" i="61"/>
  <c r="Q534" i="61"/>
  <c r="L550" i="61"/>
  <c r="R550" i="61" s="1"/>
  <c r="K490" i="61"/>
  <c r="K505" i="61"/>
  <c r="K589" i="61"/>
  <c r="K550" i="61"/>
  <c r="K462" i="61"/>
  <c r="M265" i="61"/>
  <c r="Q207" i="61"/>
  <c r="Q357" i="61"/>
  <c r="Q431" i="61"/>
  <c r="K432" i="61"/>
  <c r="K399" i="61"/>
  <c r="K410" i="61"/>
  <c r="K281" i="61"/>
  <c r="K295" i="61"/>
  <c r="K309" i="61"/>
  <c r="K169" i="61"/>
  <c r="R36" i="61"/>
  <c r="R32" i="61"/>
  <c r="Q1022" i="61"/>
  <c r="R1042" i="61"/>
  <c r="Q1012" i="61"/>
  <c r="Q1038" i="61"/>
  <c r="L1009" i="61"/>
  <c r="Q1009" i="61" s="1"/>
  <c r="K1060" i="61"/>
  <c r="Q1034" i="61"/>
  <c r="Q1002" i="61"/>
  <c r="Q992" i="61"/>
  <c r="R1018" i="61"/>
  <c r="K1029" i="61"/>
  <c r="K988" i="61"/>
  <c r="Q1048" i="61"/>
  <c r="R1034" i="61"/>
  <c r="K1053" i="61"/>
  <c r="K1009" i="61"/>
  <c r="K976" i="61"/>
  <c r="J1067" i="61"/>
  <c r="J1068" i="61" s="1"/>
  <c r="Q1056" i="61"/>
  <c r="L948" i="61"/>
  <c r="Q948" i="61" s="1"/>
  <c r="L1029" i="61"/>
  <c r="Q1029" i="61" s="1"/>
  <c r="Q1024" i="61"/>
  <c r="L1060" i="61"/>
  <c r="R1060" i="61" s="1"/>
  <c r="Q1052" i="61"/>
  <c r="R1052" i="61"/>
  <c r="AL3" i="30"/>
  <c r="Q1050" i="61"/>
  <c r="R1050" i="61"/>
  <c r="M1067" i="61"/>
  <c r="M1068" i="61" s="1"/>
  <c r="AO3" i="30"/>
  <c r="Q1060" i="61"/>
  <c r="Q976" i="61"/>
  <c r="Q1046" i="61"/>
  <c r="R1046" i="61"/>
  <c r="R1062" i="61"/>
  <c r="L1066" i="61"/>
  <c r="R1029" i="61"/>
  <c r="R929" i="61"/>
  <c r="Q929" i="61"/>
  <c r="R988" i="61"/>
  <c r="Q988" i="61"/>
  <c r="R918" i="61"/>
  <c r="Q918" i="61"/>
  <c r="R1040" i="61"/>
  <c r="Q1040" i="61"/>
  <c r="R959" i="61"/>
  <c r="Q959" i="61"/>
  <c r="J890" i="61"/>
  <c r="J891" i="61" s="1"/>
  <c r="AL3" i="32"/>
  <c r="M796" i="61"/>
  <c r="Q796" i="61" s="1"/>
  <c r="M711" i="61"/>
  <c r="Q711" i="61" s="1"/>
  <c r="M889" i="61"/>
  <c r="Q889" i="61" s="1"/>
  <c r="M843" i="61"/>
  <c r="Q843" i="61" s="1"/>
  <c r="R810" i="61"/>
  <c r="M808" i="61"/>
  <c r="Q808" i="61" s="1"/>
  <c r="M821" i="61"/>
  <c r="Q821" i="61" s="1"/>
  <c r="Q810" i="61"/>
  <c r="M870" i="61"/>
  <c r="Q870" i="61" s="1"/>
  <c r="M879" i="61"/>
  <c r="Q879" i="61" s="1"/>
  <c r="Q768" i="61"/>
  <c r="R879" i="61"/>
  <c r="R870" i="61"/>
  <c r="R808" i="61"/>
  <c r="Q762" i="61"/>
  <c r="R762" i="61"/>
  <c r="R719" i="61"/>
  <c r="Q719" i="61"/>
  <c r="R889" i="61"/>
  <c r="R862" i="61"/>
  <c r="Q862" i="61"/>
  <c r="R711" i="61"/>
  <c r="L890" i="61"/>
  <c r="AL3" i="34"/>
  <c r="M610" i="61"/>
  <c r="M684" i="61" s="1"/>
  <c r="M685" i="61" s="1"/>
  <c r="K639" i="61"/>
  <c r="Q671" i="61"/>
  <c r="R671" i="61"/>
  <c r="AI3" i="34"/>
  <c r="Q609" i="61"/>
  <c r="R609" i="61"/>
  <c r="Q601" i="61"/>
  <c r="R601" i="61"/>
  <c r="Q593" i="61"/>
  <c r="R593" i="61"/>
  <c r="L610" i="61"/>
  <c r="L676" i="61"/>
  <c r="Q673" i="61"/>
  <c r="R673" i="61"/>
  <c r="Q663" i="61"/>
  <c r="R663" i="61"/>
  <c r="Q667" i="61"/>
  <c r="R667" i="61"/>
  <c r="R654" i="61"/>
  <c r="Q605" i="61"/>
  <c r="R605" i="61"/>
  <c r="Q597" i="61"/>
  <c r="R597" i="61"/>
  <c r="Q675" i="61"/>
  <c r="R675" i="61"/>
  <c r="Q665" i="61"/>
  <c r="R665" i="61"/>
  <c r="L668" i="61"/>
  <c r="Q679" i="61"/>
  <c r="R679" i="61"/>
  <c r="R647" i="61"/>
  <c r="Q647" i="61"/>
  <c r="Q528" i="61"/>
  <c r="K512" i="61"/>
  <c r="AI3" i="39"/>
  <c r="L531" i="61"/>
  <c r="R531" i="61" s="1"/>
  <c r="M590" i="61"/>
  <c r="M591" i="61" s="1"/>
  <c r="AL3" i="39"/>
  <c r="R490" i="61"/>
  <c r="Q490" i="61"/>
  <c r="R582" i="61"/>
  <c r="Q582" i="61"/>
  <c r="R572" i="61"/>
  <c r="Q572" i="61"/>
  <c r="R557" i="61"/>
  <c r="Q557" i="61"/>
  <c r="R478" i="61"/>
  <c r="Q478" i="61"/>
  <c r="R520" i="61"/>
  <c r="Q520" i="61"/>
  <c r="J590" i="61"/>
  <c r="J591" i="61" s="1"/>
  <c r="R505" i="61"/>
  <c r="Q505" i="61"/>
  <c r="R589" i="61"/>
  <c r="Q589" i="61"/>
  <c r="R462" i="61"/>
  <c r="Q462" i="61"/>
  <c r="R455" i="61"/>
  <c r="Q455" i="61"/>
  <c r="R350" i="61"/>
  <c r="K338" i="61"/>
  <c r="K265" i="61"/>
  <c r="K386" i="61"/>
  <c r="K236" i="61"/>
  <c r="K210" i="61"/>
  <c r="R430" i="61"/>
  <c r="Q283" i="61"/>
  <c r="L416" i="61"/>
  <c r="Q416" i="61" s="1"/>
  <c r="R288" i="61"/>
  <c r="M254" i="61"/>
  <c r="K289" i="61"/>
  <c r="K360" i="61"/>
  <c r="Q227" i="61"/>
  <c r="AN3" i="16"/>
  <c r="Q257" i="61"/>
  <c r="Q221" i="61"/>
  <c r="K223" i="61"/>
  <c r="Q291" i="61"/>
  <c r="Q239" i="61"/>
  <c r="Q209" i="61"/>
  <c r="K254" i="61"/>
  <c r="M360" i="61"/>
  <c r="Q353" i="61"/>
  <c r="Q313" i="61"/>
  <c r="Q243" i="61"/>
  <c r="Q215" i="61"/>
  <c r="L399" i="61"/>
  <c r="R399" i="61" s="1"/>
  <c r="Q382" i="61"/>
  <c r="K426" i="61"/>
  <c r="R137" i="61"/>
  <c r="Q240" i="61"/>
  <c r="M236" i="61"/>
  <c r="M210" i="61"/>
  <c r="Q205" i="61"/>
  <c r="L426" i="61"/>
  <c r="Q426" i="61" s="1"/>
  <c r="Q412" i="61"/>
  <c r="L321" i="61"/>
  <c r="R321" i="61" s="1"/>
  <c r="L371" i="61"/>
  <c r="Q371" i="61" s="1"/>
  <c r="M386" i="61"/>
  <c r="Q381" i="61"/>
  <c r="Q189" i="61"/>
  <c r="Q398" i="61"/>
  <c r="Q193" i="61"/>
  <c r="R225" i="61"/>
  <c r="Q201" i="61"/>
  <c r="L393" i="61"/>
  <c r="R393" i="61" s="1"/>
  <c r="L309" i="61"/>
  <c r="R309" i="61" s="1"/>
  <c r="Q397" i="61"/>
  <c r="M309" i="61"/>
  <c r="M393" i="61"/>
  <c r="Q287" i="61"/>
  <c r="L410" i="61"/>
  <c r="R410" i="61" s="1"/>
  <c r="M223" i="61"/>
  <c r="Q418" i="61"/>
  <c r="Q389" i="61"/>
  <c r="Q377" i="61"/>
  <c r="L386" i="61"/>
  <c r="M321" i="61"/>
  <c r="M281" i="61"/>
  <c r="Q352" i="61"/>
  <c r="R352" i="61"/>
  <c r="Q298" i="61"/>
  <c r="R298" i="61"/>
  <c r="R258" i="61"/>
  <c r="Q258" i="61"/>
  <c r="Q354" i="61"/>
  <c r="R354" i="61"/>
  <c r="R270" i="61"/>
  <c r="Q270" i="61"/>
  <c r="R244" i="61"/>
  <c r="Q244" i="61"/>
  <c r="R324" i="61"/>
  <c r="Q324" i="61"/>
  <c r="L360" i="61"/>
  <c r="R340" i="61"/>
  <c r="Q340" i="61"/>
  <c r="Q284" i="61"/>
  <c r="R284" i="61"/>
  <c r="L265" i="61"/>
  <c r="Q256" i="61"/>
  <c r="Q219" i="61"/>
  <c r="Q334" i="61"/>
  <c r="R334" i="61"/>
  <c r="Q300" i="61"/>
  <c r="R300" i="61"/>
  <c r="R262" i="61"/>
  <c r="Q262" i="61"/>
  <c r="L289" i="61"/>
  <c r="R289" i="61" s="1"/>
  <c r="AK3" i="16"/>
  <c r="R250" i="61"/>
  <c r="Q250" i="61"/>
  <c r="R280" i="61"/>
  <c r="Q280" i="61"/>
  <c r="R252" i="61"/>
  <c r="Q252" i="61"/>
  <c r="R401" i="61"/>
  <c r="Q405" i="61"/>
  <c r="Q395" i="61"/>
  <c r="Q383" i="61"/>
  <c r="J433" i="61"/>
  <c r="J434" i="61" s="1"/>
  <c r="Q217" i="61"/>
  <c r="Q199" i="61"/>
  <c r="Q191" i="61"/>
  <c r="Q183" i="61"/>
  <c r="R306" i="61"/>
  <c r="Q306" i="61"/>
  <c r="R248" i="61"/>
  <c r="Q248" i="61"/>
  <c r="R278" i="61"/>
  <c r="Q278" i="61"/>
  <c r="M338" i="61"/>
  <c r="Q364" i="61"/>
  <c r="R364" i="61"/>
  <c r="Q346" i="61"/>
  <c r="R346" i="61"/>
  <c r="R272" i="61"/>
  <c r="Q272" i="61"/>
  <c r="R348" i="61"/>
  <c r="Q348" i="61"/>
  <c r="Q330" i="61"/>
  <c r="R330" i="61"/>
  <c r="M410" i="61"/>
  <c r="Q356" i="61"/>
  <c r="R356" i="61"/>
  <c r="Q314" i="61"/>
  <c r="R314" i="61"/>
  <c r="R302" i="61"/>
  <c r="Q302" i="61"/>
  <c r="R294" i="61"/>
  <c r="Q294" i="61"/>
  <c r="Q304" i="61"/>
  <c r="R304" i="61"/>
  <c r="R422" i="61"/>
  <c r="Q422" i="61"/>
  <c r="R260" i="61"/>
  <c r="Q260" i="61"/>
  <c r="R276" i="61"/>
  <c r="Q276" i="61"/>
  <c r="L432" i="61"/>
  <c r="R428" i="61"/>
  <c r="Q428" i="61"/>
  <c r="R374" i="61"/>
  <c r="Q374" i="61"/>
  <c r="Q342" i="61"/>
  <c r="R342" i="61"/>
  <c r="L223" i="61"/>
  <c r="Q328" i="61"/>
  <c r="R328" i="61"/>
  <c r="Q292" i="61"/>
  <c r="R292" i="61"/>
  <c r="Q368" i="61"/>
  <c r="R368" i="61"/>
  <c r="R274" i="61"/>
  <c r="Q274" i="61"/>
  <c r="Q366" i="61"/>
  <c r="R366" i="61"/>
  <c r="R312" i="61"/>
  <c r="Q312" i="61"/>
  <c r="R395" i="61"/>
  <c r="Q403" i="61"/>
  <c r="Q373" i="61"/>
  <c r="L295" i="61"/>
  <c r="R295" i="61" s="1"/>
  <c r="Q233" i="61"/>
  <c r="Q197" i="61"/>
  <c r="L281" i="61"/>
  <c r="R281" i="61" s="1"/>
  <c r="L338" i="61"/>
  <c r="R424" i="61"/>
  <c r="Q424" i="61"/>
  <c r="Q344" i="61"/>
  <c r="R344" i="61"/>
  <c r="Q326" i="61"/>
  <c r="R326" i="61"/>
  <c r="Q316" i="61"/>
  <c r="R316" i="61"/>
  <c r="R286" i="61"/>
  <c r="Q286" i="61"/>
  <c r="Q413" i="61"/>
  <c r="R413" i="61"/>
  <c r="Q336" i="61"/>
  <c r="R336" i="61"/>
  <c r="Q318" i="61"/>
  <c r="R318" i="61"/>
  <c r="R264" i="61"/>
  <c r="Q264" i="61"/>
  <c r="L254" i="61"/>
  <c r="L236" i="61"/>
  <c r="Q358" i="61"/>
  <c r="R358" i="61"/>
  <c r="Q212" i="61"/>
  <c r="R415" i="61"/>
  <c r="Q415" i="61"/>
  <c r="R407" i="61"/>
  <c r="Q407" i="61"/>
  <c r="R332" i="61"/>
  <c r="Q332" i="61"/>
  <c r="R320" i="61"/>
  <c r="Q320" i="61"/>
  <c r="L210" i="61"/>
  <c r="AE3" i="15"/>
  <c r="M135" i="61"/>
  <c r="Q135" i="61" s="1"/>
  <c r="Q153" i="61"/>
  <c r="M169" i="61"/>
  <c r="Q169" i="61" s="1"/>
  <c r="M105" i="61"/>
  <c r="M154" i="61"/>
  <c r="L154" i="61"/>
  <c r="AB3" i="15"/>
  <c r="Q141" i="61"/>
  <c r="L119" i="61"/>
  <c r="Q119" i="61" s="1"/>
  <c r="L178" i="61"/>
  <c r="K105" i="61"/>
  <c r="R105" i="61"/>
  <c r="R135" i="61"/>
  <c r="R169" i="61"/>
  <c r="Q70" i="61"/>
  <c r="Q38" i="61"/>
  <c r="L74" i="61"/>
  <c r="Q74" i="61" s="1"/>
  <c r="Q49" i="61"/>
  <c r="Q54" i="61"/>
  <c r="Q39" i="61"/>
  <c r="R44" i="61"/>
  <c r="Q76" i="61"/>
  <c r="L81" i="61"/>
  <c r="R81" i="61" s="1"/>
  <c r="K82" i="61"/>
  <c r="K83" i="61" s="1"/>
  <c r="Q45" i="61"/>
  <c r="Q56" i="61"/>
  <c r="L34" i="61"/>
  <c r="R34" i="61" s="1"/>
  <c r="Q40" i="61"/>
  <c r="Q43" i="61"/>
  <c r="AO3" i="19"/>
  <c r="Q57" i="61"/>
  <c r="Q33" i="61"/>
  <c r="L66" i="61"/>
  <c r="Q66" i="61" s="1"/>
  <c r="L47" i="61"/>
  <c r="R47" i="61" s="1"/>
  <c r="Q55" i="61"/>
  <c r="Q46" i="61"/>
  <c r="R46" i="61"/>
  <c r="Q51" i="61"/>
  <c r="M82" i="61"/>
  <c r="M83" i="61" s="1"/>
  <c r="L58" i="61"/>
  <c r="R58" i="61" s="1"/>
  <c r="Q37" i="61"/>
  <c r="Q41" i="61"/>
  <c r="Q60" i="61"/>
  <c r="J82" i="61"/>
  <c r="J83" i="61" s="1"/>
  <c r="L52" i="61"/>
  <c r="Q50" i="61"/>
  <c r="R50" i="61"/>
  <c r="R20" i="61"/>
  <c r="Q20" i="61"/>
  <c r="R1009" i="61" l="1"/>
  <c r="K890" i="61"/>
  <c r="K891" i="61" s="1"/>
  <c r="K179" i="61"/>
  <c r="K180" i="61" s="1"/>
  <c r="Q410" i="61"/>
  <c r="Q34" i="61"/>
  <c r="Q550" i="61"/>
  <c r="R948" i="61"/>
  <c r="R74" i="61"/>
  <c r="Q1053" i="61"/>
  <c r="R66" i="61"/>
  <c r="K684" i="61"/>
  <c r="K685" i="61" s="1"/>
  <c r="K1067" i="61"/>
  <c r="K1068" i="61" s="1"/>
  <c r="Q531" i="61"/>
  <c r="K590" i="61"/>
  <c r="K591" i="61" s="1"/>
  <c r="R416" i="61"/>
  <c r="K433" i="61"/>
  <c r="K434" i="61" s="1"/>
  <c r="R119" i="61"/>
  <c r="Q47" i="61"/>
  <c r="Q81" i="61"/>
  <c r="Q1066" i="61"/>
  <c r="R1066" i="61"/>
  <c r="L1067" i="61"/>
  <c r="L1068" i="61" s="1"/>
  <c r="Q1068" i="61" s="1"/>
  <c r="M890" i="61"/>
  <c r="M891" i="61" s="1"/>
  <c r="R890" i="61"/>
  <c r="L891" i="61"/>
  <c r="L684" i="61"/>
  <c r="Q684" i="61" s="1"/>
  <c r="Q668" i="61"/>
  <c r="R668" i="61"/>
  <c r="R676" i="61"/>
  <c r="Q676" i="61"/>
  <c r="Q610" i="61"/>
  <c r="R610" i="61"/>
  <c r="L590" i="61"/>
  <c r="L591" i="61" s="1"/>
  <c r="Q591" i="61" s="1"/>
  <c r="Q399" i="61"/>
  <c r="Q321" i="61"/>
  <c r="R426" i="61"/>
  <c r="Q289" i="61"/>
  <c r="Q281" i="61"/>
  <c r="L179" i="61"/>
  <c r="M179" i="61"/>
  <c r="M180" i="61" s="1"/>
  <c r="Q105" i="61"/>
  <c r="Q295" i="61"/>
  <c r="R371" i="61"/>
  <c r="Q393" i="61"/>
  <c r="Q386" i="61"/>
  <c r="Q309" i="61"/>
  <c r="R386" i="61"/>
  <c r="M433" i="61"/>
  <c r="M434" i="61" s="1"/>
  <c r="L433" i="61"/>
  <c r="R433" i="61" s="1"/>
  <c r="Q360" i="61"/>
  <c r="R360" i="61"/>
  <c r="Q236" i="61"/>
  <c r="R236" i="61"/>
  <c r="Q338" i="61"/>
  <c r="R338" i="61"/>
  <c r="R223" i="61"/>
  <c r="Q223" i="61"/>
  <c r="Q432" i="61"/>
  <c r="R432" i="61"/>
  <c r="Q210" i="61"/>
  <c r="R210" i="61"/>
  <c r="Q254" i="61"/>
  <c r="R254" i="61"/>
  <c r="Q265" i="61"/>
  <c r="R265" i="61"/>
  <c r="R178" i="61"/>
  <c r="Q178" i="61"/>
  <c r="R154" i="61"/>
  <c r="Q154" i="61"/>
  <c r="J1069" i="61"/>
  <c r="J1070" i="61" s="1"/>
  <c r="Q58" i="61"/>
  <c r="L82" i="61"/>
  <c r="R52" i="61"/>
  <c r="Q52" i="61"/>
  <c r="R1067" i="61" l="1"/>
  <c r="K1069" i="61"/>
  <c r="K1070" i="61" s="1"/>
  <c r="L685" i="61"/>
  <c r="Q685" i="61" s="1"/>
  <c r="R684" i="61"/>
  <c r="R590" i="61"/>
  <c r="Q590" i="61"/>
  <c r="Q179" i="61"/>
  <c r="R179" i="61"/>
  <c r="L180" i="61"/>
  <c r="Q180" i="61" s="1"/>
  <c r="Q1067" i="61"/>
  <c r="Q890" i="61"/>
  <c r="Q891" i="61"/>
  <c r="L1069" i="61"/>
  <c r="R1069" i="61" s="1"/>
  <c r="M1069" i="61"/>
  <c r="M1070" i="61" s="1"/>
  <c r="Q433" i="61"/>
  <c r="L434" i="61"/>
  <c r="Q434" i="61" s="1"/>
  <c r="Q82" i="61"/>
  <c r="L83" i="61"/>
  <c r="R82" i="61"/>
  <c r="L1070" i="61" l="1"/>
  <c r="Q1070" i="61" s="1"/>
  <c r="Q1069" i="61"/>
</calcChain>
</file>

<file path=xl/comments1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>เอาข้อมูลมาจากการส่งงบตรวจสอบเบี้องต้น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 xml:space="preserve">ปริ้นรายงานสรุปเสนอ ผอ เขตและลงประสัมพันธ์
</t>
        </r>
      </text>
    </comment>
  </commentList>
</comments>
</file>

<file path=xl/sharedStrings.xml><?xml version="1.0" encoding="utf-8"?>
<sst xmlns="http://schemas.openxmlformats.org/spreadsheetml/2006/main" count="16549" uniqueCount="3372">
  <si>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</si>
  <si>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</si>
  <si>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</si>
  <si>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</si>
  <si>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</si>
  <si>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</si>
  <si>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</si>
  <si>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</si>
  <si>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</si>
  <si>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</si>
  <si>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</si>
  <si>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</si>
  <si>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</si>
  <si>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</si>
  <si>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</si>
  <si>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</si>
  <si>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</si>
  <si>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</si>
  <si>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</si>
  <si>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</si>
  <si>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</si>
  <si>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</si>
  <si>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</si>
  <si>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</si>
  <si>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</si>
  <si>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</si>
  <si>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</si>
  <si>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</si>
  <si>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</si>
  <si>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</si>
  <si>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</si>
  <si>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</si>
  <si>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</si>
  <si>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</si>
  <si>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</si>
  <si>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</si>
  <si>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</si>
  <si>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</si>
  <si>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</si>
  <si>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</si>
  <si>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</si>
  <si>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</si>
  <si>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</si>
  <si>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</si>
  <si>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</si>
  <si>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</si>
  <si>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</si>
  <si>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</si>
  <si>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</si>
  <si>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</si>
  <si>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</si>
  <si>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</si>
  <si>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</si>
  <si>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</si>
  <si>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</si>
  <si>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</si>
  <si>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</si>
  <si>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</si>
  <si>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</si>
  <si>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</si>
  <si>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</si>
  <si>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</si>
  <si>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</si>
  <si>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</si>
  <si>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</si>
  <si>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</si>
  <si>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</si>
  <si>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</si>
  <si>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</si>
  <si>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</si>
  <si>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</si>
  <si>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</si>
  <si>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</si>
  <si>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</si>
  <si>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</si>
  <si>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</si>
  <si>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</si>
  <si>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</si>
  <si>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</si>
  <si>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</si>
  <si>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</si>
  <si>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</si>
  <si>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</si>
  <si>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</si>
  <si>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</si>
  <si>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</si>
  <si>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</si>
  <si>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</si>
  <si>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</si>
  <si>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</si>
  <si>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</si>
  <si>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</si>
  <si>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</si>
  <si>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</si>
  <si>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</si>
  <si>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</si>
  <si>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</si>
  <si>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</si>
  <si>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</si>
  <si>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</si>
  <si>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</si>
  <si>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</si>
  <si>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</si>
  <si>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</si>
  <si>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</si>
  <si>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</si>
  <si>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</si>
  <si>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</si>
  <si>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</si>
  <si>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</si>
  <si>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</si>
  <si>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</si>
  <si>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</si>
  <si>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</si>
  <si>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</si>
  <si>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</si>
  <si>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</si>
  <si>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</si>
  <si>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</si>
  <si>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</si>
  <si>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</si>
  <si>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</si>
  <si>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</si>
  <si>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</si>
  <si>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</si>
  <si>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</si>
  <si>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</si>
  <si>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</si>
  <si>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</si>
  <si>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</si>
  <si>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</si>
  <si>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</si>
  <si>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</si>
  <si>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</si>
  <si>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</si>
  <si>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</si>
  <si>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</si>
  <si>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</si>
  <si>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</si>
  <si>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</si>
  <si>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</si>
  <si>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</si>
  <si>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</si>
  <si>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</si>
  <si>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</si>
  <si>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</si>
  <si>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</si>
  <si>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</si>
  <si>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</si>
  <si>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</si>
  <si>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</si>
  <si>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</si>
  <si>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</si>
  <si>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</si>
  <si>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</si>
  <si>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</si>
  <si>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</si>
  <si>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</si>
  <si>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</si>
  <si>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</si>
  <si>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</si>
  <si>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</si>
  <si>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</si>
  <si>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</si>
  <si>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</si>
  <si>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</si>
  <si>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</si>
  <si>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</si>
  <si>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</si>
  <si>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</si>
  <si>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</si>
  <si>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</si>
  <si>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</si>
  <si>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</si>
  <si>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</si>
  <si>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</si>
  <si>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</si>
  <si>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</si>
  <si>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</si>
  <si>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</si>
  <si>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</si>
  <si>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</si>
  <si>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</si>
  <si>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</si>
  <si>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</si>
  <si>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</si>
  <si>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</si>
  <si>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</si>
  <si>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</si>
  <si>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</si>
  <si>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</si>
  <si>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</si>
  <si>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</si>
  <si>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</si>
  <si>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</si>
  <si>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</si>
  <si>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</si>
  <si>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</si>
  <si>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</si>
  <si>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</si>
  <si>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</si>
  <si>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</si>
  <si>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</si>
  <si>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</si>
  <si>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</si>
  <si>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</si>
  <si>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</si>
  <si>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</si>
  <si>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</si>
  <si>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</si>
  <si>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</si>
  <si>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</si>
  <si>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</si>
  <si>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</si>
  <si>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</si>
  <si>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</si>
  <si>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</si>
  <si>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</si>
  <si>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</si>
  <si>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</si>
  <si>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</si>
  <si>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</si>
  <si>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</si>
  <si>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</si>
  <si>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</si>
  <si>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</si>
  <si>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</si>
  <si>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</si>
  <si>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</si>
  <si>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</si>
  <si>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</si>
  <si>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</si>
  <si>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</si>
  <si>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</si>
  <si>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</si>
  <si>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</si>
  <si>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</si>
  <si>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</si>
  <si>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</si>
  <si>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</si>
  <si>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</si>
  <si>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</si>
  <si>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</si>
  <si>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</si>
  <si>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</si>
  <si>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</si>
  <si>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</si>
  <si>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</si>
  <si>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</si>
  <si>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</si>
  <si>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</si>
  <si>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</si>
  <si>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</si>
  <si>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</si>
  <si>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</si>
  <si>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</si>
  <si>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</si>
  <si>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</si>
  <si>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</si>
  <si>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</si>
  <si>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</si>
  <si>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</si>
  <si>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</si>
  <si>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</si>
  <si>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</si>
  <si>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</si>
  <si>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</si>
  <si>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</si>
  <si>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</si>
  <si>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</si>
  <si>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</si>
  <si>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</si>
  <si>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</si>
  <si>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</si>
  <si>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</si>
  <si>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</si>
  <si>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</si>
  <si>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</si>
  <si>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</si>
  <si>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</si>
  <si>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</si>
  <si>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</si>
  <si>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</si>
  <si>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</si>
  <si>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</si>
  <si>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</si>
  <si>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</si>
  <si>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</si>
  <si>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</si>
  <si>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</si>
  <si>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</si>
  <si>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</si>
  <si>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</si>
  <si>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</si>
  <si>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</si>
  <si>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</si>
  <si>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</si>
  <si>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</si>
  <si>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</si>
  <si>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</si>
  <si>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</si>
  <si>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</si>
  <si>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</si>
  <si>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</si>
  <si>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</si>
  <si>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</si>
  <si>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</si>
  <si>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</si>
  <si>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</si>
  <si>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</si>
  <si>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</si>
  <si>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</si>
  <si>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</si>
  <si>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</si>
  <si>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</si>
  <si>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</si>
  <si>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</si>
  <si>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</si>
  <si>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</si>
  <si>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</si>
  <si>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</si>
  <si>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</si>
  <si>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</si>
  <si>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</si>
  <si>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</si>
  <si>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</si>
  <si>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</si>
  <si>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</si>
  <si>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</si>
  <si>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</si>
  <si>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</si>
  <si>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</si>
  <si>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</si>
  <si>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</si>
  <si>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</si>
  <si>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</si>
  <si>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</si>
  <si>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</si>
  <si>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</si>
  <si>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</si>
  <si>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</si>
  <si>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</si>
  <si>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</si>
  <si>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</si>
  <si>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</si>
  <si>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</si>
  <si>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</si>
  <si>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</si>
  <si>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</si>
  <si>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</si>
  <si>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</si>
  <si>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</si>
  <si>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</si>
  <si>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</si>
  <si>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</si>
  <si>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</si>
  <si>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</si>
  <si>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</si>
  <si>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</si>
  <si>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</si>
  <si>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</si>
  <si>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</si>
  <si>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</si>
  <si>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</si>
  <si>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</si>
  <si>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</si>
  <si>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</si>
  <si>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</si>
  <si>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</si>
  <si>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</si>
  <si>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</si>
  <si>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</si>
  <si>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</si>
  <si>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</si>
  <si>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</si>
  <si>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</si>
  <si>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</si>
  <si>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</si>
  <si>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</si>
  <si>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</si>
  <si>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</si>
  <si>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</si>
  <si>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</si>
  <si>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</si>
  <si>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</si>
  <si>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</si>
  <si>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</si>
  <si>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</si>
  <si>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</si>
  <si>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</si>
  <si>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</si>
  <si>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</si>
  <si>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</si>
  <si>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</si>
  <si>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</si>
  <si>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</si>
  <si>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</si>
  <si>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</si>
  <si>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</si>
  <si>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</si>
  <si>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</si>
  <si>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</si>
  <si>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</si>
  <si>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</si>
  <si>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</si>
  <si>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</si>
  <si>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</si>
  <si>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</si>
  <si>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</si>
  <si>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</si>
  <si>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</si>
  <si>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</si>
  <si>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</si>
  <si>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</si>
  <si>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</si>
  <si>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</si>
  <si>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</si>
  <si>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</si>
  <si>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</si>
  <si>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</si>
  <si>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</si>
  <si>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</si>
  <si>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</si>
  <si>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</si>
  <si>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</si>
  <si>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</si>
  <si>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</si>
  <si>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</si>
  <si>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</si>
  <si>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</si>
  <si>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</si>
  <si>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</si>
  <si>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</si>
  <si>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</si>
  <si>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</si>
  <si>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</si>
  <si>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</si>
  <si>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</si>
  <si>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</si>
  <si>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</si>
  <si>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</si>
  <si>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</si>
  <si>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</si>
  <si>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</si>
  <si>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</si>
  <si>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</si>
  <si>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</si>
  <si>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</si>
  <si>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</si>
  <si>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</si>
  <si>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</si>
  <si>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</si>
  <si>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</si>
  <si>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</si>
  <si>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</si>
  <si>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</si>
  <si>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</si>
  <si>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</si>
  <si>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</si>
  <si>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</si>
  <si>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</si>
  <si>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</si>
  <si>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</si>
  <si>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</si>
  <si>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</si>
  <si>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</si>
  <si>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</si>
  <si>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</si>
  <si>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</si>
  <si>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</si>
  <si>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</si>
  <si>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</si>
  <si>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</si>
  <si>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</si>
  <si>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</si>
  <si>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</si>
  <si>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</si>
  <si>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</si>
  <si>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</si>
  <si>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</si>
  <si>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</si>
  <si>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</si>
  <si>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</si>
  <si>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</si>
  <si>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</si>
  <si>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</si>
  <si>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</si>
  <si>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</si>
  <si>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</si>
  <si>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</si>
  <si>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</si>
  <si>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</si>
  <si>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</si>
  <si>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</si>
  <si>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</si>
  <si>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</si>
  <si>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</si>
  <si>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</si>
  <si>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</si>
  <si>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</si>
  <si>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</si>
  <si>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</si>
  <si>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</si>
  <si>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</si>
  <si>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</si>
  <si>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</si>
  <si>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</si>
  <si>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</si>
  <si>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</si>
  <si>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</si>
  <si>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</si>
  <si>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</si>
  <si>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</si>
  <si>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</si>
  <si>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</si>
  <si>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</si>
  <si>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</si>
  <si>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</si>
  <si>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</si>
  <si>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</si>
  <si>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</si>
  <si>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</si>
  <si>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</si>
  <si>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</si>
  <si>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</si>
  <si>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</si>
  <si>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</si>
  <si>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</si>
  <si>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</si>
  <si>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</si>
  <si>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</si>
  <si>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</si>
  <si>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</si>
  <si>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</si>
  <si>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</si>
  <si>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</si>
  <si>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</si>
  <si>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</si>
  <si>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</si>
  <si>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</si>
  <si>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</si>
  <si>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</si>
  <si>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</si>
  <si>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</si>
  <si>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</si>
  <si>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</si>
  <si>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</si>
  <si>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</si>
  <si>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</si>
  <si>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</si>
  <si>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</si>
  <si>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</si>
  <si>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</si>
  <si>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</si>
  <si>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</si>
  <si>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</si>
  <si>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</si>
  <si>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</si>
  <si>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</si>
  <si>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</si>
  <si>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</si>
  <si>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</si>
  <si>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</si>
  <si>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</si>
  <si>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</si>
  <si>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</si>
  <si>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</si>
  <si>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</si>
  <si>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</si>
  <si>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</si>
  <si>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</si>
  <si>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</si>
  <si>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</si>
  <si>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</si>
  <si>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</si>
  <si>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</si>
  <si>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</si>
  <si>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</si>
  <si>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</si>
  <si>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</si>
  <si>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</si>
  <si>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</si>
  <si>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</si>
  <si>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</si>
  <si>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</si>
  <si>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</si>
  <si>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</si>
  <si>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</si>
  <si>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</si>
  <si>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</si>
  <si>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</si>
  <si>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</si>
  <si>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</si>
  <si>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</si>
  <si>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</si>
  <si>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</si>
  <si>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</si>
  <si>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</si>
  <si>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</si>
  <si>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</si>
  <si>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</si>
  <si>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</si>
  <si>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</si>
  <si>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</si>
  <si>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</si>
  <si>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</si>
  <si>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</si>
  <si>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</si>
  <si>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</si>
  <si>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</si>
  <si>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</si>
  <si>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</si>
  <si>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</si>
  <si>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</si>
  <si>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</si>
  <si>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</si>
  <si>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</si>
  <si>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</si>
  <si>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</si>
  <si>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</si>
  <si>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</si>
  <si>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</si>
  <si>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</si>
  <si>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</si>
  <si>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</si>
  <si>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</si>
  <si>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</si>
  <si>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</si>
  <si>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</si>
  <si>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</si>
  <si>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</si>
  <si>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</si>
  <si>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</si>
  <si>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</si>
  <si>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</si>
  <si>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</si>
  <si>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</si>
  <si>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</si>
  <si>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</si>
  <si>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</si>
  <si>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</si>
  <si>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</si>
  <si>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</si>
  <si>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</si>
  <si>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</si>
  <si>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</si>
  <si>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</si>
  <si>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</si>
  <si>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</si>
  <si>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</si>
  <si>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</si>
  <si>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</si>
  <si>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</si>
  <si>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</si>
  <si>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</si>
  <si>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</si>
  <si>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</si>
  <si>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</si>
  <si>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</si>
  <si>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</si>
  <si>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</si>
  <si>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</si>
  <si>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</si>
  <si>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</si>
  <si>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</si>
  <si>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</si>
  <si>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</si>
  <si>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</si>
  <si>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</si>
  <si>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</si>
  <si>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</si>
  <si>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</si>
  <si>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</si>
  <si>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</si>
  <si>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</si>
  <si>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</si>
  <si>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</si>
  <si>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</si>
  <si>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</si>
  <si>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</si>
  <si>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</si>
  <si>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</si>
  <si>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</si>
  <si>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</si>
  <si>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</si>
  <si>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</si>
  <si>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</si>
  <si>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</si>
  <si>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</si>
  <si>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</si>
  <si>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</si>
  <si>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</si>
  <si>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</si>
  <si>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</si>
  <si>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</si>
  <si>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</si>
  <si>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</si>
  <si>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</si>
  <si>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</si>
  <si>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</si>
  <si>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</si>
  <si>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</si>
  <si>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</si>
  <si>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</si>
  <si>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</si>
  <si>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</si>
  <si>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</si>
  <si>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</si>
  <si>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</si>
  <si>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</si>
  <si>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</si>
  <si>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</si>
  <si>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</si>
  <si>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</si>
  <si>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</si>
  <si>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</si>
  <si>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</si>
  <si>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</si>
  <si>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</si>
  <si>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</si>
  <si>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</si>
  <si>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</si>
  <si>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</si>
  <si>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</si>
  <si>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</si>
  <si>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</si>
  <si>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</si>
  <si>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</si>
  <si>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</si>
  <si>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</si>
  <si>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</si>
  <si>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</si>
  <si>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</si>
  <si>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</si>
  <si>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</si>
  <si>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</si>
  <si>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</si>
  <si>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</si>
  <si>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</si>
  <si>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</si>
  <si>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</si>
  <si>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</si>
  <si>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</si>
  <si>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</si>
  <si>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</si>
  <si>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</si>
  <si>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</si>
  <si>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</si>
  <si>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</si>
  <si>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</si>
  <si>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</si>
  <si>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</si>
  <si>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</si>
  <si>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</si>
  <si>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</si>
  <si>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</si>
  <si>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</si>
  <si>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</si>
  <si>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</si>
  <si>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</si>
  <si>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</si>
  <si>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</si>
  <si>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</si>
  <si>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</si>
  <si>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</si>
  <si>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</si>
  <si>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</si>
  <si>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</si>
  <si>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</si>
  <si>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</si>
  <si>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</si>
  <si>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</si>
  <si>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</si>
  <si>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</si>
  <si>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</si>
  <si>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</si>
  <si>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</si>
  <si>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</si>
  <si>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</si>
  <si>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</si>
  <si>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</si>
  <si>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</si>
  <si>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</si>
  <si>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</si>
  <si>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</si>
  <si>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</si>
  <si>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</si>
  <si>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</si>
  <si>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</si>
  <si>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</si>
  <si>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</si>
  <si>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</si>
  <si>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</si>
  <si>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</si>
  <si>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</si>
  <si>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</si>
  <si>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</si>
  <si>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</si>
  <si>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</si>
  <si>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</si>
  <si>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</si>
  <si>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</si>
  <si>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</si>
  <si>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</si>
  <si>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</si>
  <si>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</si>
  <si>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</si>
  <si>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</si>
  <si>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</si>
  <si>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</si>
  <si>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</si>
  <si>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</si>
  <si>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</si>
  <si>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</si>
  <si>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</si>
  <si>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</si>
  <si>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</si>
  <si>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</si>
  <si>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</si>
  <si>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</si>
  <si>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</si>
  <si>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</si>
  <si>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</si>
  <si>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</si>
  <si>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</si>
  <si>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</si>
  <si>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</si>
  <si>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</si>
  <si>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</si>
  <si>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</si>
  <si>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</si>
  <si>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</si>
  <si>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</si>
  <si>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</si>
  <si>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</si>
  <si>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</si>
  <si>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</si>
  <si>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</si>
  <si>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</si>
  <si>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</si>
  <si>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</si>
  <si>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</si>
  <si>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</si>
  <si>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</si>
  <si>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</si>
  <si>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</si>
  <si>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</si>
  <si>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</si>
  <si>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</si>
  <si>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</si>
  <si>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</si>
  <si>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</si>
  <si>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</si>
  <si>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</si>
  <si>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</si>
  <si>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</si>
  <si>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</si>
  <si>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</si>
  <si>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</si>
  <si>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</si>
  <si>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</si>
  <si>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</si>
  <si>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</si>
  <si>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</si>
  <si>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</si>
  <si>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</si>
  <si>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</si>
  <si>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</si>
  <si>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</si>
  <si>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</si>
  <si>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</si>
  <si>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</si>
  <si>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</si>
  <si>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</si>
  <si>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</si>
  <si>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</si>
  <si>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</si>
  <si>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</si>
  <si>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</si>
  <si>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</si>
  <si>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</si>
  <si>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</si>
  <si>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</si>
  <si>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</si>
  <si>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</si>
  <si>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</si>
  <si>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</si>
  <si>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</si>
  <si>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</si>
  <si>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</si>
  <si>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</si>
  <si>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</si>
  <si>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</si>
  <si>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</si>
  <si>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</si>
  <si>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</si>
  <si>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</si>
  <si>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</si>
  <si>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</si>
  <si>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</si>
  <si>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</si>
  <si>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</si>
  <si>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</si>
  <si>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</si>
  <si>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</si>
  <si>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</si>
  <si>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</si>
  <si>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</si>
  <si>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</si>
  <si>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</si>
  <si>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</si>
  <si>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</si>
  <si>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</si>
  <si>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</si>
  <si>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</si>
  <si>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</si>
  <si>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</si>
  <si>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</si>
  <si>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</si>
  <si>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</si>
  <si>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</si>
  <si>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</si>
  <si>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</si>
  <si>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</si>
  <si>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</si>
  <si>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</si>
  <si>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</si>
  <si>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</si>
  <si>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</si>
  <si>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</si>
  <si>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</si>
  <si>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</si>
  <si>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</si>
  <si>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</si>
  <si>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</si>
  <si>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</si>
  <si>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</si>
  <si>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</si>
  <si>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</si>
  <si>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</si>
  <si>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</si>
  <si>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</si>
  <si>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</si>
  <si>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</si>
  <si>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</si>
  <si>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</si>
  <si>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</si>
  <si>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</si>
  <si>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</si>
  <si>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</si>
  <si>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</si>
  <si>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</si>
  <si>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</si>
  <si>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</si>
  <si>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</si>
  <si>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</si>
  <si>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</si>
  <si>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</si>
  <si>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</si>
  <si>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</si>
  <si>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</si>
  <si>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</si>
  <si>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</si>
  <si>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</si>
  <si>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</si>
  <si>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</si>
  <si>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</si>
  <si>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</si>
  <si>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</si>
  <si>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</si>
  <si>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</si>
  <si>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</si>
  <si>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</si>
  <si>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</si>
  <si>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</si>
  <si>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</si>
  <si>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</si>
  <si>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</si>
  <si>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</si>
  <si>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</si>
  <si>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</si>
  <si>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</si>
  <si>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</si>
  <si>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</si>
  <si>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</si>
  <si>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</si>
  <si>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</si>
  <si>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</si>
  <si>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</si>
  <si>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</si>
  <si>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</si>
  <si>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</si>
  <si>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</si>
  <si>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</si>
  <si>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</si>
  <si>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</si>
  <si>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</si>
  <si>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</si>
  <si>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</si>
  <si>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</si>
  <si>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</si>
  <si>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</si>
  <si>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</si>
  <si>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</si>
  <si>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</si>
  <si>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</si>
  <si>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</si>
  <si>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</si>
  <si>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</si>
  <si>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</si>
  <si>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</si>
  <si>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</si>
  <si>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</si>
  <si>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</si>
  <si>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</si>
  <si>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</si>
  <si>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</si>
  <si>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</si>
  <si>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</si>
  <si>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</si>
  <si>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</si>
  <si>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</si>
  <si>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</si>
  <si>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</si>
  <si>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</si>
  <si>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</si>
  <si>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</si>
  <si>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</si>
  <si>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</si>
  <si>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</si>
  <si>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</si>
  <si>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</si>
  <si>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</si>
  <si>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</si>
  <si>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</si>
  <si>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</si>
  <si>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</si>
  <si>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</si>
  <si>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</si>
  <si>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</si>
  <si>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</si>
  <si>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</si>
  <si>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</si>
  <si>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</si>
  <si>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</si>
  <si>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</si>
  <si>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</si>
  <si>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</si>
  <si>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</si>
  <si>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</si>
  <si>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</si>
  <si>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</si>
  <si>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</si>
  <si>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</si>
  <si>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</si>
  <si>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</si>
  <si>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</si>
  <si>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</si>
  <si>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</si>
  <si>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</si>
  <si>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</si>
  <si>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</si>
  <si>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</si>
  <si>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</si>
  <si>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</si>
  <si>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</si>
  <si>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</si>
  <si>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</si>
  <si>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</si>
  <si>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</si>
  <si>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</si>
  <si>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</si>
  <si>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</si>
  <si>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</si>
  <si>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</si>
  <si>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</si>
  <si>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</si>
  <si>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</si>
  <si>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</si>
  <si>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</si>
  <si>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</si>
  <si>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</si>
  <si>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</si>
  <si>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</si>
  <si>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</si>
  <si>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</si>
  <si>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</si>
  <si>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</si>
  <si>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</si>
  <si>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</si>
  <si>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</si>
  <si>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</si>
  <si>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</si>
  <si>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</si>
  <si>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</si>
  <si>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</si>
  <si>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</si>
  <si>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</si>
  <si>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</si>
  <si>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</si>
  <si>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</si>
  <si>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</si>
  <si>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</si>
  <si>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</si>
  <si>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</si>
  <si>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</si>
  <si>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</si>
  <si>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</si>
  <si>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</si>
  <si>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</si>
  <si>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</si>
  <si>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</si>
  <si>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</si>
  <si>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</si>
  <si>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</si>
  <si>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</si>
  <si>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</si>
  <si>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</si>
  <si>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</si>
  <si>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</si>
  <si>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</si>
  <si>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</si>
  <si>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</si>
  <si>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</si>
  <si>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</si>
  <si>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</si>
  <si>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</si>
  <si>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</si>
  <si>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</si>
  <si>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</si>
  <si>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</si>
  <si>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</si>
  <si>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</si>
  <si>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</si>
  <si>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</si>
  <si>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</si>
  <si>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</si>
  <si>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</si>
  <si>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</si>
  <si>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</si>
  <si>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</si>
  <si>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</si>
  <si>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</si>
  <si>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</si>
  <si>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</si>
  <si>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</si>
  <si>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</si>
  <si>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</si>
  <si>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</si>
  <si>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</si>
  <si>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</si>
  <si>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</si>
  <si>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</si>
  <si>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</si>
  <si>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</si>
  <si>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</si>
  <si>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</si>
  <si>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</si>
  <si>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</si>
  <si>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</si>
  <si>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</si>
  <si>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</si>
  <si>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</si>
  <si>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</si>
  <si>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</si>
  <si>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</si>
  <si>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</si>
  <si>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</si>
  <si>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</si>
  <si>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</si>
  <si>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</si>
  <si>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</si>
  <si>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</si>
  <si>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</si>
  <si>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</si>
  <si>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</si>
  <si>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</si>
  <si>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</si>
  <si>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</si>
  <si>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</si>
  <si>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</si>
  <si>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</si>
  <si>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</si>
  <si>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</si>
  <si>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</si>
  <si>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</si>
  <si>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</si>
  <si>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</si>
  <si>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</si>
  <si>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</si>
  <si>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</si>
  <si>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</si>
  <si>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</si>
  <si>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</si>
  <si>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</si>
  <si>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</si>
  <si>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</si>
  <si>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</si>
  <si>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</si>
  <si>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</si>
  <si>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</si>
  <si>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</si>
  <si>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</si>
  <si>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</si>
  <si>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</si>
  <si>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</si>
  <si>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</si>
  <si>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</si>
  <si>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</si>
  <si>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</si>
  <si>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</si>
  <si>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</si>
  <si>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</si>
  <si>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</si>
  <si>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</si>
  <si>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</si>
  <si>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</si>
  <si>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</si>
  <si>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</si>
  <si>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</si>
  <si>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</si>
  <si>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</si>
  <si>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</si>
  <si>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</si>
  <si>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</si>
  <si>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</si>
  <si>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</si>
  <si>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</si>
  <si>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</si>
  <si>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</si>
  <si>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</si>
  <si>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</si>
  <si>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</si>
  <si>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</si>
  <si>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</si>
  <si>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</si>
  <si>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</si>
  <si>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</si>
  <si>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</si>
  <si>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</si>
  <si>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</si>
  <si>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</si>
  <si>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</si>
  <si>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</si>
  <si>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</si>
  <si>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</si>
  <si>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</si>
  <si>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</si>
  <si>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</si>
  <si>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</si>
  <si>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</si>
  <si>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</si>
  <si>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</si>
  <si>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</si>
  <si>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</si>
  <si>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</si>
  <si>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</si>
  <si>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</si>
  <si>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</si>
  <si>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</si>
  <si>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</si>
  <si>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</si>
  <si>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</si>
  <si>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</si>
  <si>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</si>
  <si>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</si>
  <si>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</si>
  <si>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</si>
  <si>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</si>
  <si>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</si>
  <si>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</si>
  <si>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</si>
  <si>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</si>
  <si>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</si>
  <si>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</si>
  <si>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</si>
  <si>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</si>
  <si>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</si>
  <si>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</si>
  <si>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</si>
  <si>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</si>
  <si>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</si>
  <si>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</si>
  <si>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</si>
  <si>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</si>
  <si>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</si>
  <si>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</si>
  <si>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</si>
  <si>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</si>
  <si>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</si>
  <si>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</si>
  <si>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</si>
  <si>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</si>
  <si>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</si>
  <si>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</si>
  <si>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</si>
  <si>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</si>
  <si>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</si>
  <si>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</si>
  <si>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</si>
  <si>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</si>
  <si>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</si>
  <si>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</si>
  <si>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</si>
  <si>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</si>
  <si>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</si>
  <si>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</si>
  <si>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</si>
  <si>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</si>
  <si>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</si>
  <si>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</si>
  <si>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</si>
  <si>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</si>
  <si>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</si>
  <si>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</si>
  <si>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</si>
  <si>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</si>
  <si>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</si>
  <si>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</si>
  <si>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</si>
  <si>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</si>
  <si>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</si>
  <si>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</si>
  <si>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</si>
  <si>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</si>
  <si>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</si>
  <si>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</si>
  <si>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</si>
  <si>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</si>
  <si>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</si>
  <si>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</si>
  <si>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</si>
  <si>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</si>
  <si>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</si>
  <si>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</si>
  <si>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</si>
  <si>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</si>
  <si>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</si>
  <si>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</si>
  <si>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</si>
  <si>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</si>
  <si>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</si>
  <si>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</si>
  <si>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</si>
  <si>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</si>
  <si>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</si>
  <si>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</si>
  <si>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</si>
  <si>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</si>
  <si>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</si>
  <si>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</si>
  <si>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</si>
  <si>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</si>
  <si>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</si>
  <si>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</si>
  <si>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</si>
  <si>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</si>
  <si>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</si>
  <si>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</si>
  <si>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</si>
  <si>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</si>
  <si>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</si>
  <si>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</si>
  <si>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</si>
  <si>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</si>
  <si>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</si>
  <si>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</si>
  <si>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</si>
  <si>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</si>
  <si>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</si>
  <si>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</si>
  <si>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</si>
  <si>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</si>
  <si>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</si>
  <si>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</si>
  <si>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</si>
  <si>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</si>
  <si>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</si>
  <si>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</si>
  <si>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</si>
  <si>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</si>
  <si>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</si>
  <si>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</si>
  <si>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</si>
  <si>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</si>
  <si>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</si>
  <si>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</si>
  <si>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</si>
  <si>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</si>
  <si>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</si>
  <si>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</si>
  <si>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</si>
  <si>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</si>
  <si>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</si>
  <si>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</si>
  <si>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</si>
  <si>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</si>
  <si>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</si>
  <si>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</si>
  <si>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</si>
  <si>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</si>
  <si>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</si>
  <si>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</si>
  <si>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</si>
  <si>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</si>
  <si>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</si>
  <si>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</si>
  <si>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</si>
  <si>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</si>
  <si>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</si>
  <si>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</si>
  <si>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</si>
  <si>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</si>
  <si>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</si>
  <si>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</si>
  <si>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</si>
  <si>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</si>
  <si>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</si>
  <si>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</si>
  <si>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</si>
  <si>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</si>
  <si>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</si>
  <si>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</si>
  <si>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</si>
  <si>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</si>
  <si>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</si>
  <si>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</si>
  <si>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</si>
  <si>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</si>
  <si>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</si>
  <si>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</si>
  <si>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</si>
  <si>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</si>
  <si>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</si>
  <si>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</si>
  <si>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</si>
  <si>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</si>
  <si>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</si>
  <si>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</si>
  <si>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</si>
  <si>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</si>
  <si>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</si>
  <si>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</si>
  <si>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</si>
  <si>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</si>
  <si>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</si>
  <si>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</si>
  <si>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</si>
  <si>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</si>
  <si>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</si>
  <si>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</si>
  <si>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</si>
  <si>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</si>
  <si>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</si>
  <si>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</si>
  <si>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</si>
  <si>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</si>
  <si>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</si>
  <si>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</si>
  <si>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</si>
  <si>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</si>
  <si>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</si>
  <si>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</si>
  <si>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</si>
  <si>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</si>
  <si>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</si>
  <si>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</si>
  <si>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</si>
  <si>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</si>
  <si>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</si>
  <si>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</si>
  <si>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</si>
  <si>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</si>
  <si>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</si>
  <si>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</si>
  <si>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</si>
  <si>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</si>
  <si>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</si>
  <si>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</si>
  <si>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</si>
  <si>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</si>
  <si>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</si>
  <si>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</si>
  <si>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</si>
  <si>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</si>
  <si>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</si>
  <si>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</si>
  <si>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</si>
  <si>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</si>
  <si>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</si>
  <si>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</si>
  <si>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</si>
  <si>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</si>
  <si>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</si>
  <si>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</si>
  <si>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</si>
  <si>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</si>
  <si>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</si>
  <si>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</si>
  <si>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</si>
  <si>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</si>
  <si>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</si>
  <si>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</si>
  <si>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</si>
  <si>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</si>
  <si>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</si>
  <si>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</si>
  <si>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</si>
  <si>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</si>
  <si>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</si>
  <si>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</si>
  <si>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</si>
  <si>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</si>
  <si>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</si>
  <si>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</si>
  <si>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</si>
  <si>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</si>
  <si>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</si>
  <si>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</si>
  <si>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</si>
  <si>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</si>
  <si>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</si>
  <si>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</si>
  <si>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</si>
  <si>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</si>
  <si>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</si>
  <si>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</si>
  <si>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</si>
  <si>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</si>
  <si>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</si>
  <si>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</si>
  <si>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</si>
  <si>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</si>
  <si>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</si>
  <si>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</si>
  <si>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</si>
  <si>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</si>
  <si>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</si>
  <si>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</si>
  <si>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</si>
  <si>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</si>
  <si>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</si>
  <si>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</si>
  <si>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</si>
  <si>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</si>
  <si>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</si>
  <si>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</si>
  <si>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</si>
  <si>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</si>
  <si>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</si>
  <si>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</si>
  <si>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</si>
  <si>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</si>
  <si>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</si>
  <si>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</si>
  <si>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</si>
  <si>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</si>
  <si>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</si>
  <si>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</si>
  <si>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</si>
  <si>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</si>
  <si>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</si>
  <si>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</si>
  <si>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</si>
  <si>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</si>
  <si>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</si>
  <si>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</si>
  <si>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</si>
  <si>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</si>
  <si>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</si>
  <si>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</si>
  <si>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</si>
  <si>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</si>
  <si>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</si>
  <si>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</si>
  <si>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</si>
  <si>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</si>
  <si>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</si>
  <si>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</si>
  <si>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</si>
  <si>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</si>
  <si>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</si>
  <si>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</si>
  <si>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</si>
  <si>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</si>
  <si>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</si>
  <si>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</si>
  <si>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</si>
  <si>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</si>
  <si>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</si>
  <si>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</si>
  <si>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</si>
  <si>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</si>
  <si>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</si>
  <si>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</si>
  <si>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</si>
  <si>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</si>
  <si>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</si>
  <si>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</si>
  <si>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</si>
  <si>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</si>
  <si>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</si>
  <si>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</si>
  <si>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</si>
  <si>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</si>
  <si>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</si>
  <si>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</si>
  <si>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</si>
  <si>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</si>
  <si>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</si>
  <si>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</si>
  <si>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</si>
  <si>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</si>
  <si>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</si>
  <si>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</si>
  <si>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</si>
  <si>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</si>
  <si>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</si>
  <si>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</si>
  <si>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</si>
  <si>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</si>
  <si>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</si>
  <si>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</si>
  <si>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</si>
  <si>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</si>
  <si>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</si>
  <si>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</si>
  <si>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</si>
  <si>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</si>
  <si>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</si>
  <si>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</si>
  <si>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</si>
  <si>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</si>
  <si>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</si>
  <si>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</si>
  <si>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</si>
  <si>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</si>
  <si>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</si>
  <si>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</si>
  <si>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</si>
  <si>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</si>
  <si>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</si>
  <si>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</si>
  <si>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</si>
  <si>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</si>
  <si>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</si>
  <si>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</si>
  <si>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</si>
  <si>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</si>
  <si>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</si>
  <si>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</si>
  <si>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</si>
  <si>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</si>
  <si>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</si>
  <si>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</si>
  <si>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</si>
  <si>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</si>
  <si>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</si>
  <si>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</si>
  <si>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</si>
  <si>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</si>
  <si>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</si>
  <si>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</si>
  <si>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</si>
  <si>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</si>
  <si>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</si>
  <si>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</si>
  <si>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</si>
  <si>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</si>
  <si>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</si>
  <si>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</si>
  <si>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</si>
  <si>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</si>
  <si>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</si>
  <si>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</si>
  <si>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</si>
  <si>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</si>
  <si>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</si>
  <si>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</si>
  <si>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</si>
  <si>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</si>
  <si>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</si>
  <si>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</si>
  <si>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</si>
  <si>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</si>
  <si>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</si>
  <si>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</si>
  <si>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</si>
  <si>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</si>
  <si>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</si>
  <si>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</si>
  <si>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</si>
  <si>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</si>
  <si>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</si>
  <si>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</si>
  <si>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</si>
  <si>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</si>
  <si>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</si>
  <si>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</si>
  <si>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</si>
  <si>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</si>
  <si>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</si>
  <si>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</si>
  <si>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</si>
  <si>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</si>
  <si>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</si>
  <si>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</si>
  <si>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</si>
  <si>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</si>
  <si>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</si>
  <si>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</si>
  <si>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</si>
  <si>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</si>
  <si>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</si>
  <si>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</si>
  <si>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</si>
  <si>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</si>
  <si>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</si>
  <si>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</si>
  <si>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</si>
  <si>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</si>
  <si>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</si>
  <si>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</si>
  <si>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</si>
  <si>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</si>
  <si>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</si>
  <si>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</si>
  <si>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</si>
  <si>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</si>
  <si>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</si>
  <si>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</si>
  <si>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</si>
  <si>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</si>
  <si>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</si>
  <si>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</si>
  <si>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</si>
  <si>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</si>
  <si>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</si>
  <si>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</si>
  <si>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</si>
  <si>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</si>
  <si>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</si>
  <si>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</si>
  <si>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</si>
  <si>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</si>
  <si>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</si>
  <si>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</si>
  <si>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</si>
  <si>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</si>
  <si>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</si>
  <si>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</si>
  <si>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</si>
  <si>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</si>
  <si>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</si>
  <si>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</si>
  <si>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</si>
  <si>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</si>
  <si>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</si>
  <si>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</si>
  <si>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</si>
  <si>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</si>
  <si>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</si>
  <si>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</si>
  <si>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</si>
  <si>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</si>
  <si>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</si>
  <si>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</si>
  <si>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</si>
  <si>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</si>
  <si>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</si>
  <si>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</si>
  <si>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</si>
  <si>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</si>
  <si>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</si>
  <si>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</si>
  <si>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</si>
  <si>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</si>
  <si>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</si>
  <si>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</si>
  <si>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</si>
  <si>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</si>
  <si>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</si>
  <si>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</si>
  <si>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</si>
  <si>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</si>
  <si>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</si>
  <si>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</si>
  <si>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</si>
  <si>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</si>
  <si>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</si>
  <si>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</si>
  <si>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</si>
  <si>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</si>
  <si>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</si>
  <si>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</si>
  <si>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</si>
  <si>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</si>
  <si>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</si>
  <si>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</si>
  <si>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</si>
  <si>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</si>
  <si>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</si>
  <si>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</si>
  <si>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</si>
  <si>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</si>
  <si>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</si>
  <si>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</si>
  <si>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</si>
  <si>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</si>
  <si>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</si>
  <si>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</si>
  <si>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</si>
  <si>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</si>
  <si>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</si>
  <si>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</si>
  <si>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</si>
  <si>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</si>
  <si>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</si>
  <si>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</si>
  <si>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</si>
  <si>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</si>
  <si>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</si>
  <si>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</si>
  <si>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</si>
  <si>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</si>
  <si>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</si>
  <si>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</si>
  <si>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</si>
  <si>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</si>
  <si>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</si>
  <si>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</si>
  <si>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</si>
  <si>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</si>
  <si>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</si>
  <si>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</si>
  <si>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</si>
  <si>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</si>
  <si>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</si>
  <si>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</si>
  <si>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</si>
  <si>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</si>
  <si>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</si>
  <si>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</si>
  <si>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</si>
  <si>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</si>
  <si>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</si>
  <si>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</si>
  <si>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</si>
  <si>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</si>
  <si>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</si>
  <si>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</si>
  <si>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</si>
  <si>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</si>
  <si>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</si>
  <si>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</si>
  <si>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</si>
  <si>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</si>
  <si>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</si>
  <si>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</si>
  <si>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</si>
  <si>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</si>
  <si>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</si>
  <si>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</si>
  <si>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</si>
  <si>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</si>
  <si>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</si>
  <si>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</si>
  <si>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</si>
  <si>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</si>
  <si>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</si>
  <si>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</si>
  <si>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</si>
  <si>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</si>
  <si>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</si>
  <si>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</si>
  <si>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</si>
  <si>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</si>
  <si>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</si>
  <si>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</si>
  <si>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</si>
  <si>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</si>
  <si>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</si>
  <si>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</si>
  <si>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</si>
  <si>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</si>
  <si>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</si>
  <si>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</si>
  <si>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</si>
  <si>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</si>
  <si>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</si>
  <si>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</si>
  <si>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</si>
  <si>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</si>
  <si>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</si>
  <si>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</si>
  <si>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</si>
  <si>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</si>
  <si>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</si>
  <si>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</si>
  <si>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</si>
  <si>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</si>
  <si>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</si>
  <si>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</si>
  <si>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</si>
  <si>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</si>
  <si>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</si>
  <si>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</si>
  <si>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</si>
  <si>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</si>
  <si>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</si>
  <si>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</si>
  <si>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</si>
  <si>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</si>
  <si>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</si>
  <si>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</si>
  <si>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</si>
  <si>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</si>
  <si>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</si>
  <si>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</si>
  <si>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</si>
  <si>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</si>
  <si>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</si>
  <si>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</si>
  <si>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</si>
  <si>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</si>
  <si>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</si>
  <si>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</si>
  <si>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</si>
  <si>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</si>
  <si>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</si>
  <si>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</si>
  <si>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</si>
  <si>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</si>
  <si>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</si>
  <si>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</si>
  <si>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</si>
  <si>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</si>
  <si>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</si>
  <si>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</si>
  <si>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</si>
  <si>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</si>
  <si>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</si>
  <si>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</si>
  <si>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</si>
  <si>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</si>
  <si>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</si>
  <si>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</si>
  <si>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</si>
  <si>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</si>
  <si>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</si>
  <si>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</si>
  <si>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</si>
  <si>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</si>
  <si>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</si>
  <si>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</si>
  <si>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</si>
  <si>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</si>
  <si>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</si>
  <si>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</si>
  <si>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</si>
  <si>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</si>
  <si>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</si>
  <si>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</si>
  <si>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</si>
  <si>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</si>
  <si>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</si>
  <si>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</si>
  <si>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</si>
  <si>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</si>
  <si>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</si>
  <si>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</si>
  <si>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</si>
  <si>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</si>
  <si>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</si>
  <si>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</si>
  <si>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</si>
  <si>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</si>
  <si>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</si>
  <si>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</si>
  <si>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</si>
  <si>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</si>
  <si>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</si>
  <si>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</si>
  <si>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</si>
  <si>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</si>
  <si>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</si>
  <si>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</si>
  <si>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</si>
  <si>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</si>
  <si>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</si>
  <si>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</si>
  <si>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</si>
  <si>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</si>
  <si>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</si>
  <si>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</si>
  <si>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</si>
  <si>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</si>
  <si>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</si>
  <si>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</si>
  <si>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</si>
  <si>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</si>
  <si>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</si>
  <si>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</si>
  <si>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</si>
  <si>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</si>
  <si>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</si>
  <si>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</si>
  <si>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</si>
  <si>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</si>
  <si>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</si>
  <si>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</si>
  <si>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</si>
  <si>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</si>
  <si>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</si>
  <si>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</si>
  <si>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</si>
  <si>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</si>
  <si>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</si>
  <si>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</si>
  <si>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</si>
  <si>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</si>
  <si>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</si>
  <si>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</si>
  <si>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</si>
  <si>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</si>
  <si>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</si>
  <si>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</si>
  <si>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</si>
  <si>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</si>
  <si>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</si>
  <si>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</si>
  <si>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</si>
  <si>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</si>
  <si>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</si>
  <si>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</si>
  <si>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</si>
  <si>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</si>
  <si>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</si>
  <si>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</si>
  <si>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</si>
  <si>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</si>
  <si>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</si>
  <si>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</si>
  <si>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</si>
  <si>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</si>
  <si>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</si>
  <si>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</si>
  <si>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</si>
  <si>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</si>
  <si>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</si>
  <si>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</si>
  <si>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</si>
  <si>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</si>
  <si>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</si>
  <si>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</si>
  <si>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</si>
  <si>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</si>
  <si>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</si>
  <si>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</si>
  <si>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</si>
  <si>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</si>
  <si>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</si>
  <si>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</si>
  <si>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</si>
  <si>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</si>
  <si>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</si>
  <si>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</si>
  <si>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</si>
  <si>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</si>
  <si>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</si>
  <si>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</si>
  <si>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</si>
  <si>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</si>
  <si>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</si>
  <si>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</si>
  <si>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</si>
  <si>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</si>
  <si>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</si>
  <si>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</si>
  <si>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</si>
  <si>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</si>
  <si>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</si>
  <si>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</si>
  <si>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</si>
  <si>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</si>
  <si>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</si>
  <si>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</si>
  <si>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</si>
  <si>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</si>
  <si>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</si>
  <si>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</si>
  <si>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</si>
  <si>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</si>
  <si>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</si>
  <si>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</si>
  <si>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</si>
  <si>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</si>
  <si>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</si>
  <si>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</si>
  <si>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</si>
  <si>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</si>
  <si>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</si>
  <si>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</si>
  <si>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</si>
  <si>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</si>
  <si>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</si>
  <si>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</si>
  <si>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</si>
  <si>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</si>
  <si>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</si>
  <si>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</si>
  <si>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</si>
  <si>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</si>
  <si>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</si>
  <si>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</si>
  <si>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</si>
  <si>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</si>
  <si>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</si>
  <si>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</si>
  <si>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</si>
  <si>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</si>
  <si>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</si>
  <si>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</si>
  <si>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</si>
  <si>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</si>
  <si>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</si>
  <si>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</si>
  <si>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</si>
  <si>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</si>
  <si>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</si>
  <si>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</si>
  <si>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</si>
  <si>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</si>
  <si>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</si>
  <si>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</si>
  <si>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</si>
  <si>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</si>
  <si>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</si>
  <si>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</si>
  <si>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</si>
  <si>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</si>
  <si>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</si>
  <si>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</si>
  <si>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</si>
  <si>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</si>
  <si>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</si>
  <si>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</si>
  <si>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</si>
  <si>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</si>
  <si>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</si>
  <si>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</si>
  <si>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</si>
  <si>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</si>
  <si>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</si>
  <si>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</si>
  <si>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</si>
  <si>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</si>
  <si>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</si>
  <si>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</si>
  <si>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</si>
  <si>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</si>
  <si>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</si>
  <si>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</si>
  <si>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</si>
  <si>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</si>
  <si>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</si>
  <si>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</si>
  <si>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</si>
  <si>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</si>
  <si>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</si>
  <si>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</si>
  <si>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</si>
  <si>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</si>
  <si>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</si>
  <si>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</si>
  <si>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</si>
  <si>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</si>
  <si>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</si>
  <si>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</si>
  <si>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</si>
  <si>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</si>
  <si>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</si>
  <si>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</si>
  <si>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</si>
  <si>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</si>
  <si>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</si>
  <si>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</si>
  <si>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</si>
  <si>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</si>
  <si>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</si>
  <si>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</si>
  <si>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</si>
  <si>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</si>
  <si>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</si>
  <si>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</si>
  <si>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</si>
  <si>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</si>
  <si>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</si>
  <si>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</si>
  <si>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</si>
  <si>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</si>
  <si>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</si>
  <si>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</si>
  <si>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</si>
  <si>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</si>
  <si>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</si>
  <si>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</si>
  <si>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</si>
  <si>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</si>
  <si>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</si>
  <si>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</si>
  <si>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</si>
  <si>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</si>
  <si>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</si>
  <si>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</si>
  <si>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</si>
  <si>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</si>
  <si>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</si>
  <si>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</si>
  <si>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</si>
  <si>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</si>
  <si>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</si>
  <si>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</si>
  <si>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</si>
  <si>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</si>
  <si>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</si>
  <si>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</si>
  <si>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</si>
  <si>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</si>
  <si>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</si>
  <si>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</si>
  <si>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</si>
  <si>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</si>
  <si>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</si>
  <si>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</si>
  <si>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</si>
  <si>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</si>
  <si>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</si>
  <si>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</si>
  <si>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</si>
  <si>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</si>
  <si>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</si>
  <si>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</si>
  <si>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</si>
  <si>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</si>
  <si>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</si>
  <si>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</si>
  <si>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</si>
  <si>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</si>
  <si>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</si>
  <si>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</si>
  <si>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</si>
  <si>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</si>
  <si>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</si>
  <si>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</si>
  <si>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</si>
  <si>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</si>
  <si>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</si>
  <si>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</si>
  <si>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</si>
  <si>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</si>
  <si>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</si>
  <si>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</si>
  <si>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</si>
  <si>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</si>
  <si>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</si>
  <si>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</si>
  <si>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</si>
  <si>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</si>
  <si>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</si>
  <si>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</si>
  <si>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</si>
  <si>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</si>
  <si>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</si>
  <si>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</si>
  <si>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</si>
  <si>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</si>
  <si>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</si>
  <si>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</si>
  <si>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</si>
  <si>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</si>
  <si>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</si>
  <si>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</si>
  <si>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</si>
  <si>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</si>
  <si>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</si>
  <si>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</si>
  <si>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</si>
  <si>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</si>
  <si>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</si>
  <si>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</si>
  <si>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</si>
  <si>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</si>
  <si>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</si>
  <si>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</si>
  <si>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</si>
  <si>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</si>
  <si>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</si>
  <si>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</si>
  <si>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</si>
  <si>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</si>
  <si>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</si>
  <si>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</si>
  <si>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</si>
  <si>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</si>
  <si>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</si>
  <si>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</si>
  <si>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</si>
  <si>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</si>
  <si>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</si>
  <si>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</si>
  <si>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</si>
  <si>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</si>
  <si>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</si>
  <si>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</si>
  <si>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</si>
  <si>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</si>
  <si>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</si>
  <si>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</si>
  <si>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</si>
  <si>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</si>
  <si>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</si>
  <si>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</si>
  <si>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</si>
  <si>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</si>
  <si>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</si>
  <si>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</si>
  <si>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</si>
  <si>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</si>
  <si>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</si>
  <si>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</si>
  <si>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</si>
  <si>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</si>
  <si>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</si>
  <si>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</si>
  <si>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</si>
  <si>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</si>
  <si>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</si>
  <si>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</si>
  <si>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</si>
  <si>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</si>
  <si>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</si>
  <si>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</si>
  <si>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</si>
  <si>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</si>
  <si>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</si>
  <si>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</si>
  <si>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</si>
  <si>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</si>
  <si>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</si>
  <si>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</si>
  <si>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</si>
  <si>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</si>
  <si>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</si>
  <si>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</si>
  <si>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</si>
  <si>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</si>
  <si>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</si>
  <si>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</si>
  <si>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</si>
  <si>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</si>
  <si>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</si>
  <si>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</si>
  <si>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</si>
  <si>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</si>
  <si>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</si>
  <si>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</si>
  <si>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</si>
  <si>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</si>
  <si>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</si>
  <si>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</si>
  <si>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</si>
  <si>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</si>
  <si>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</si>
  <si>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</si>
  <si>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</si>
  <si>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</si>
  <si>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</si>
  <si>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</si>
  <si>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</si>
  <si>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</si>
  <si>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</si>
  <si>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</si>
  <si>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</si>
  <si>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</si>
  <si>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</si>
  <si>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</si>
  <si>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</si>
  <si>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</si>
  <si>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</si>
  <si>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</si>
  <si>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</si>
  <si>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</si>
  <si>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</si>
  <si>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</si>
  <si>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</si>
  <si>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</si>
  <si>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</si>
  <si>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</si>
  <si>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</si>
  <si>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</si>
  <si>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</si>
  <si>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</si>
  <si>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</si>
  <si>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</si>
  <si>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</si>
  <si>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</si>
  <si>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</si>
  <si>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</si>
  <si>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</si>
  <si>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</si>
  <si>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</si>
  <si>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</si>
  <si>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</si>
  <si>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</si>
  <si>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</si>
  <si>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</si>
  <si>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</si>
  <si>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</si>
  <si>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</si>
  <si>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</si>
  <si>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</si>
  <si>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</si>
  <si>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</si>
  <si>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</si>
  <si>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</si>
  <si>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</si>
  <si>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</si>
  <si>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</si>
  <si>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</si>
  <si>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</si>
  <si>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</si>
  <si>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</si>
  <si>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</si>
  <si>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</si>
  <si>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</si>
  <si>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</si>
  <si>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</si>
  <si>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</si>
  <si>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</si>
  <si>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</si>
  <si>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</si>
  <si>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</si>
  <si>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</si>
  <si>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</si>
  <si>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</si>
  <si>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</si>
  <si>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</si>
  <si>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</si>
  <si>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</si>
  <si>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</si>
  <si>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</si>
  <si>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</si>
  <si>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</si>
  <si>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</si>
  <si>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</si>
  <si>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</si>
  <si>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สำหรับเดือนธันวาคม 2563  ปีงบประมาณ 2564 (ข้อมูล ณ วันที่ 26 มกราคม 2564 เวลา 09.30 น.)</t>
  </si>
  <si>
    <t xml:space="preserve">                                                   สำหรับเดือนธันวาคม 2563  ปีงบประมาณ 2564 (ข้อมูล ณ วันที่ 26 มกราคม 2564 เวลา 09.30 น.)</t>
  </si>
  <si>
    <t>CodeL3</t>
  </si>
  <si>
    <t>1101000000.000</t>
  </si>
  <si>
    <t>1102000000.000</t>
  </si>
  <si>
    <t>1105000000.000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</si>
  <si>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</si>
  <si>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</si>
  <si>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</si>
  <si>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</si>
  <si>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</si>
  <si>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</si>
  <si>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2104000000.000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</si>
  <si>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</si>
  <si>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</si>
  <si>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</si>
  <si>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</si>
  <si>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</si>
  <si>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</si>
  <si>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4203000000.000</t>
  </si>
  <si>
    <t>4301010000.000</t>
  </si>
  <si>
    <t>4302000000.000</t>
  </si>
  <si>
    <t>4303000000.000</t>
  </si>
  <si>
    <t>4307000000.000</t>
  </si>
  <si>
    <t>4308000000.000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</si>
  <si>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</si>
  <si>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</si>
  <si>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</si>
  <si>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</si>
  <si>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</si>
  <si>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</si>
  <si>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</si>
  <si>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</si>
  <si>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</si>
  <si>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</si>
  <si>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</si>
  <si>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</si>
  <si>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</si>
  <si>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</si>
  <si>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</si>
  <si>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</si>
  <si>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</si>
  <si>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</si>
  <si>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2.1.4 รายได้แผ่นดินรอนำส่งคลัง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</si>
  <si>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</si>
  <si>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</si>
  <si>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</si>
  <si>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</si>
  <si>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</si>
  <si>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</si>
  <si>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</si>
  <si>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</si>
  <si>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</si>
  <si>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</si>
  <si>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</si>
  <si>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4.2.6 รายได้ระหว่างหน่วยงานกรณีอื่น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</si>
  <si>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</si>
  <si>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</si>
  <si>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</si>
  <si>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</si>
  <si>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</si>
  <si>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</si>
  <si>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</si>
  <si>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5.2.4 ค่าใช้จ่ายระหว่างหน่วยงานกรณีอื่น</t>
  </si>
  <si>
    <t>รวมจังหวัด</t>
  </si>
  <si>
    <t>00432 พรเจริญ,สสอ_</t>
  </si>
  <si>
    <t>00437 เซกา,สสอ_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</si>
  <si>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</si>
  <si>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</si>
  <si>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</si>
  <si>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</si>
  <si>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</si>
  <si>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</si>
  <si>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</si>
  <si>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</si>
  <si>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</si>
  <si>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</si>
  <si>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</si>
  <si>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</si>
  <si>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</si>
  <si>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</si>
  <si>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</si>
  <si>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</si>
  <si>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</si>
  <si>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</si>
  <si>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</si>
  <si>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</si>
  <si>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</si>
  <si>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</si>
  <si>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</si>
  <si>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</si>
  <si>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</si>
  <si>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</si>
  <si>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</si>
  <si>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</si>
  <si>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</si>
  <si>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</si>
  <si>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</si>
  <si>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</si>
  <si>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</si>
  <si>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</si>
  <si>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</si>
  <si>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</si>
  <si>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</si>
  <si>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</si>
  <si>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</si>
  <si>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</si>
  <si>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</si>
  <si>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</si>
  <si>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</si>
  <si>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</si>
  <si>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</si>
  <si>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</si>
  <si>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</si>
  <si>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</si>
  <si>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</si>
  <si>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</si>
  <si>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</si>
  <si>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</si>
  <si>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</si>
  <si>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</si>
  <si>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</si>
  <si>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</si>
  <si>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</si>
  <si>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</si>
  <si>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</si>
  <si>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</si>
  <si>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</si>
  <si>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</si>
  <si>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</si>
  <si>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</si>
  <si>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</si>
  <si>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</si>
  <si>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</si>
  <si>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</si>
  <si>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</si>
  <si>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</si>
  <si>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</si>
  <si>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</si>
  <si>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</si>
  <si>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</si>
  <si>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</si>
  <si>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</si>
  <si>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</si>
  <si>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</si>
  <si>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</si>
  <si>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</si>
  <si>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</si>
  <si>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</si>
  <si>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</si>
  <si>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</si>
  <si>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</si>
  <si>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</si>
  <si>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1106000000.000</t>
  </si>
  <si>
    <t>1204000000.000</t>
  </si>
  <si>
    <t>4306000000.000</t>
  </si>
  <si>
    <t>5108000000.000</t>
  </si>
  <si>
    <t>5203000000.000</t>
  </si>
  <si>
    <t>1.1.6 สินทรัพย์หมุนเวียนอื่น</t>
  </si>
  <si>
    <t>1.2.3 ที่ดิน</t>
  </si>
  <si>
    <t>4.2.4 รายรับจากการขายสินทรัพย์ของหน่วยงาน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</si>
  <si>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</si>
  <si>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</si>
  <si>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</si>
  <si>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</si>
  <si>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</si>
  <si>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</si>
  <si>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</si>
  <si>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</si>
  <si>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</si>
  <si>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</si>
  <si>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</si>
  <si>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</si>
  <si>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</si>
  <si>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</si>
  <si>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</si>
  <si>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</si>
  <si>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</si>
  <si>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</si>
  <si>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</si>
  <si>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</si>
  <si>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</si>
  <si>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</si>
  <si>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</si>
  <si>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</si>
  <si>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</si>
  <si>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</si>
  <si>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</si>
  <si>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</si>
  <si>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</si>
  <si>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</si>
  <si>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</si>
  <si>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</si>
  <si>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</si>
  <si>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</si>
  <si>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</si>
  <si>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</si>
  <si>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</si>
  <si>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</si>
  <si>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</si>
  <si>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</si>
  <si>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</si>
  <si>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</si>
  <si>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</si>
  <si>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</si>
  <si>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</si>
  <si>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</si>
  <si>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</si>
  <si>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</si>
  <si>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</si>
  <si>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</si>
  <si>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</si>
  <si>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</si>
  <si>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</si>
  <si>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</si>
  <si>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</si>
  <si>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</si>
  <si>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</si>
  <si>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</si>
  <si>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</si>
  <si>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</si>
  <si>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</si>
  <si>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</si>
  <si>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</si>
  <si>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</si>
  <si>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</si>
  <si>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</si>
  <si>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</si>
  <si>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</si>
  <si>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</si>
  <si>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</si>
  <si>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</si>
  <si>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</si>
  <si>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</si>
  <si>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</si>
  <si>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</si>
  <si>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</si>
  <si>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</si>
  <si>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</si>
  <si>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</si>
  <si>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</si>
  <si>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</si>
  <si>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</si>
  <si>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</si>
  <si>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</si>
  <si>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</si>
  <si>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</si>
  <si>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</si>
  <si>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</si>
  <si>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</si>
  <si>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</si>
  <si>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</si>
  <si>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</si>
  <si>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</si>
  <si>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</si>
  <si>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</si>
  <si>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</si>
  <si>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</si>
  <si>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</si>
  <si>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</si>
  <si>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</si>
  <si>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</si>
  <si>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</si>
  <si>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</si>
  <si>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</si>
  <si>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</si>
  <si>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</si>
  <si>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</si>
  <si>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</si>
  <si>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</si>
  <si>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</si>
  <si>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</si>
  <si>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</si>
  <si>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</si>
  <si>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</si>
  <si>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</si>
  <si>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</si>
  <si>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</si>
  <si>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</si>
  <si>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</si>
  <si>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</si>
  <si>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</si>
  <si>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</si>
  <si>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</si>
  <si>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</si>
  <si>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</si>
  <si>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</si>
  <si>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</si>
  <si>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</si>
  <si>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</si>
  <si>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</si>
  <si>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</si>
  <si>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</si>
  <si>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</si>
  <si>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</si>
  <si>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</si>
  <si>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</si>
  <si>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</si>
  <si>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</si>
  <si>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</si>
  <si>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</si>
  <si>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</si>
  <si>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</si>
  <si>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</si>
  <si>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</si>
  <si>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</si>
  <si>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</si>
  <si>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</si>
  <si>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</si>
  <si>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</si>
  <si>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</si>
  <si>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</si>
  <si>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</si>
  <si>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</si>
  <si>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</si>
  <si>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</si>
  <si>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</si>
  <si>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</si>
  <si>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</si>
  <si>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</si>
  <si>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</si>
  <si>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</si>
  <si>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</si>
  <si>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</si>
  <si>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</si>
  <si>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</si>
  <si>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</si>
  <si>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</si>
  <si>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</si>
  <si>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</si>
  <si>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</si>
  <si>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</si>
  <si>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</si>
  <si>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</si>
  <si>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</si>
  <si>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</si>
  <si>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</si>
  <si>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</si>
  <si>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</si>
  <si>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</si>
  <si>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</si>
  <si>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</si>
  <si>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</si>
  <si>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</si>
  <si>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</si>
  <si>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</si>
  <si>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</si>
  <si>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</si>
  <si>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</si>
  <si>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</si>
  <si>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</si>
  <si>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</si>
  <si>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</si>
  <si>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</si>
  <si>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</si>
  <si>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</si>
  <si>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</si>
  <si>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</si>
  <si>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</si>
  <si>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</si>
  <si>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</si>
  <si>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</si>
  <si>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</si>
  <si>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</si>
  <si>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</si>
  <si>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</si>
  <si>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</si>
  <si>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</si>
  <si>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</si>
  <si>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</si>
  <si>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</si>
  <si>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</si>
  <si>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</si>
  <si>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</si>
  <si>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</si>
  <si>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</si>
  <si>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</si>
  <si>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</si>
  <si>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</si>
  <si>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</si>
  <si>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</si>
  <si>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</si>
  <si>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</si>
  <si>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</si>
  <si>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</si>
  <si>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</si>
  <si>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</si>
  <si>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</si>
  <si>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</si>
  <si>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</si>
  <si>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</si>
  <si>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</si>
  <si>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</si>
  <si>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</si>
  <si>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</si>
  <si>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</si>
  <si>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</si>
  <si>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</si>
  <si>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</si>
  <si>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</si>
  <si>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</si>
  <si>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</si>
  <si>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</si>
  <si>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</si>
  <si>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</si>
  <si>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</si>
  <si>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</si>
  <si>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</si>
  <si>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</si>
  <si>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</si>
  <si>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</si>
  <si>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</si>
  <si>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</si>
  <si>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</si>
  <si>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</si>
  <si>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</si>
  <si>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</si>
  <si>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</si>
  <si>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</si>
  <si>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</si>
  <si>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</si>
  <si>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</si>
  <si>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</si>
  <si>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</si>
  <si>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</si>
  <si>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</si>
  <si>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</si>
  <si>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</si>
  <si>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</si>
  <si>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</si>
  <si>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</si>
  <si>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</si>
  <si>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</si>
  <si>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</si>
  <si>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</si>
  <si>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</si>
  <si>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</si>
  <si>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</si>
  <si>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</si>
  <si>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</si>
  <si>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</si>
  <si>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</si>
  <si>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</si>
  <si>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</si>
  <si>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</si>
  <si>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</si>
  <si>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</si>
  <si>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</si>
  <si>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</si>
  <si>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</si>
  <si>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</si>
  <si>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</si>
  <si>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</si>
  <si>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</si>
  <si>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</si>
  <si>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</si>
  <si>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</si>
  <si>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</si>
  <si>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</si>
  <si>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</si>
  <si>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</si>
  <si>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</si>
  <si>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</si>
  <si>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</si>
  <si>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</si>
  <si>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</si>
  <si>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</si>
  <si>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</si>
  <si>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</si>
  <si>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</si>
  <si>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</si>
  <si>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</si>
  <si>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</si>
  <si>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</si>
  <si>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</si>
  <si>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</si>
  <si>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</si>
  <si>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</si>
  <si>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</si>
  <si>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</si>
  <si>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</si>
  <si>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</si>
  <si>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</si>
  <si>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</si>
  <si>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</si>
  <si>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</si>
  <si>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</si>
  <si>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</si>
  <si>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</si>
  <si>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5403000000.000</t>
  </si>
  <si>
    <t>5.3.0 รายการพิเศษหลังหักภาษี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</si>
  <si>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</si>
  <si>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</si>
  <si>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</si>
  <si>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</si>
  <si>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</si>
  <si>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</si>
  <si>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</si>
  <si>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</si>
  <si>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</si>
  <si>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</si>
  <si>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</si>
  <si>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</si>
  <si>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</si>
  <si>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</si>
  <si>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</si>
  <si>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</si>
  <si>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</si>
  <si>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</si>
  <si>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</si>
  <si>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</si>
  <si>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</si>
  <si>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</si>
  <si>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</si>
  <si>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</si>
  <si>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</si>
  <si>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</si>
  <si>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</si>
  <si>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</si>
  <si>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</si>
  <si>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</si>
  <si>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</si>
  <si>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</si>
  <si>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</si>
  <si>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</si>
  <si>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</si>
  <si>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</si>
  <si>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</si>
  <si>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</si>
  <si>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</si>
  <si>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</si>
  <si>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</si>
  <si>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</si>
  <si>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</si>
  <si>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</si>
  <si>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</si>
  <si>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</si>
  <si>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</si>
  <si>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</si>
  <si>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</si>
  <si>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</si>
  <si>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</si>
  <si>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</si>
  <si>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</si>
  <si>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</si>
  <si>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</si>
  <si>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</si>
  <si>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</si>
  <si>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</si>
  <si>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</si>
  <si>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</si>
  <si>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</si>
  <si>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</si>
  <si>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</si>
  <si>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</si>
  <si>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</si>
  <si>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</si>
  <si>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</si>
  <si>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</si>
  <si>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</si>
  <si>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</si>
  <si>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</si>
  <si>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</si>
  <si>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</si>
  <si>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</si>
  <si>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</si>
  <si>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</si>
  <si>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</si>
  <si>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</si>
  <si>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</si>
  <si>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</si>
  <si>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</si>
  <si>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</si>
  <si>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1211000000.000</t>
  </si>
  <si>
    <t>4202000000.000</t>
  </si>
  <si>
    <t>1.2.7 งานระหว่างก่อสร้าง</t>
  </si>
  <si>
    <t>4.1.2 รายได้จากการขายสินค้าและบริการของแผ่นดิน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</si>
  <si>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</si>
  <si>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</si>
  <si>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</si>
  <si>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</si>
  <si>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</si>
  <si>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</si>
  <si>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</si>
  <si>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</si>
  <si>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</si>
  <si>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</si>
  <si>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</si>
  <si>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</si>
  <si>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</si>
  <si>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</si>
  <si>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</si>
  <si>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</si>
  <si>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</si>
  <si>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</si>
  <si>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</si>
  <si>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</si>
  <si>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</si>
  <si>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</si>
  <si>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</si>
  <si>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</si>
  <si>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</si>
  <si>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</si>
  <si>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</si>
  <si>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</si>
  <si>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</si>
  <si>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</si>
  <si>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</si>
  <si>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</si>
  <si>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</si>
  <si>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</si>
  <si>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</si>
  <si>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</si>
  <si>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</si>
  <si>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</si>
  <si>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</si>
  <si>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</si>
  <si>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</si>
  <si>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</si>
  <si>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</si>
  <si>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</si>
  <si>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</si>
  <si>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</si>
  <si>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</si>
  <si>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</si>
  <si>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</si>
  <si>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</si>
  <si>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</si>
  <si>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</si>
  <si>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</si>
  <si>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</si>
  <si>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</si>
  <si>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</si>
  <si>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</si>
  <si>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</si>
  <si>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</si>
  <si>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</si>
  <si>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</si>
  <si>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</si>
  <si>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</si>
  <si>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</si>
  <si>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</si>
  <si>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</si>
  <si>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</si>
  <si>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</si>
  <si>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</si>
  <si>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</si>
  <si>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</si>
  <si>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</si>
  <si>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</si>
  <si>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</si>
  <si>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</si>
  <si>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</si>
  <si>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</si>
  <si>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</si>
  <si>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</si>
  <si>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</si>
  <si>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</si>
  <si>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</si>
  <si>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</si>
  <si>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</si>
  <si>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</si>
  <si>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</si>
  <si>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</si>
  <si>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</si>
  <si>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</si>
  <si>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</si>
  <si>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</si>
  <si>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</si>
  <si>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</si>
  <si>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</si>
  <si>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</si>
  <si>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</si>
  <si>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</si>
  <si>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</si>
  <si>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</si>
  <si>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</si>
  <si>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</si>
  <si>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</si>
  <si>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</si>
  <si>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</si>
  <si>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</si>
  <si>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</si>
  <si>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</si>
  <si>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</si>
  <si>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</si>
  <si>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</si>
  <si>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</si>
  <si>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</si>
  <si>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</si>
  <si>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</si>
  <si>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</si>
  <si>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</si>
  <si>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</si>
  <si>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</si>
  <si>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</si>
  <si>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</si>
  <si>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</si>
  <si>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</si>
  <si>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</si>
  <si>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</si>
  <si>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</si>
  <si>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</si>
  <si>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</si>
  <si>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</si>
  <si>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</si>
  <si>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</si>
  <si>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</si>
  <si>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</si>
  <si>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</si>
  <si>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</si>
  <si>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</si>
  <si>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</si>
  <si>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</si>
  <si>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</si>
  <si>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</si>
  <si>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</si>
  <si>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</si>
  <si>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</si>
  <si>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</si>
  <si>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</si>
  <si>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</si>
  <si>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</si>
  <si>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</si>
  <si>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</si>
  <si>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</si>
  <si>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</si>
  <si>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>00493 สำนักงานสาธารณสุขอำเภอเมืองสกลนคร</t>
  </si>
  <si>
    <t>00494 สำนักงานสาธารณสุขอำเภอกุสุมาลย์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</si>
  <si>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</si>
  <si>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</si>
  <si>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</si>
  <si>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</si>
  <si>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</si>
  <si>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</si>
  <si>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</si>
  <si>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</si>
  <si>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</si>
  <si>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</si>
  <si>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00505 สำนักงานสาธารณสุขอำเภอส่องดาว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</si>
  <si>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</si>
  <si>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</si>
  <si>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</si>
  <si>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00509 สำนักงานสาธารณสุขอำเภอโพนนาแก้ว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</si>
  <si>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</si>
  <si>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</si>
  <si>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</si>
  <si>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</si>
  <si>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</si>
  <si>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</si>
  <si>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</si>
  <si>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</si>
  <si>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</si>
  <si>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</si>
  <si>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</si>
  <si>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</si>
  <si>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</si>
  <si>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</si>
  <si>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</si>
  <si>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</si>
  <si>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</si>
  <si>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</si>
  <si>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</si>
  <si>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</si>
  <si>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</si>
  <si>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</si>
  <si>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</si>
  <si>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</si>
  <si>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</si>
  <si>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</si>
  <si>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</si>
  <si>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</si>
  <si>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</si>
  <si>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</si>
  <si>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</si>
  <si>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</si>
  <si>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</si>
  <si>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</si>
  <si>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</si>
  <si>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</si>
  <si>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</si>
  <si>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</si>
  <si>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</si>
  <si>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</si>
  <si>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</si>
  <si>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</si>
  <si>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</si>
  <si>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</si>
  <si>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</si>
  <si>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</si>
  <si>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</si>
  <si>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</si>
  <si>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</si>
  <si>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</si>
  <si>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</si>
  <si>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</si>
  <si>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</si>
  <si>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</si>
  <si>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</si>
  <si>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</si>
  <si>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</si>
  <si>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</si>
  <si>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</si>
  <si>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</si>
  <si>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</si>
  <si>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</si>
  <si>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</si>
  <si>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</si>
  <si>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</si>
  <si>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</si>
  <si>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</si>
  <si>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</si>
  <si>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</si>
  <si>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</si>
  <si>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</si>
  <si>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</si>
  <si>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</si>
  <si>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</si>
  <si>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</si>
  <si>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</si>
  <si>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</si>
  <si>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</si>
  <si>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</si>
  <si>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</si>
  <si>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</si>
  <si>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</si>
  <si>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</si>
  <si>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</si>
  <si>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</si>
  <si>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</si>
  <si>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</si>
  <si>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</si>
  <si>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</si>
  <si>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</si>
  <si>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</si>
  <si>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</si>
  <si>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</si>
  <si>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</si>
  <si>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</si>
  <si>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</si>
  <si>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</si>
  <si>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</si>
  <si>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</si>
  <si>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</si>
  <si>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</si>
  <si>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</si>
  <si>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</si>
  <si>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</si>
  <si>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</si>
  <si>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</si>
  <si>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</si>
  <si>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</si>
  <si>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</si>
  <si>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</si>
  <si>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</si>
  <si>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</si>
  <si>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</si>
  <si>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</si>
  <si>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</si>
  <si>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</si>
  <si>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</si>
  <si>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</si>
  <si>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</si>
  <si>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</si>
  <si>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</si>
  <si>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</si>
  <si>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</si>
  <si>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</si>
  <si>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</si>
  <si>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</si>
  <si>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</si>
  <si>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</si>
  <si>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</si>
  <si>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</si>
  <si>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</si>
  <si>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</si>
  <si>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</si>
  <si>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</si>
  <si>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</si>
  <si>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</si>
  <si>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</si>
  <si>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</si>
  <si>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</si>
  <si>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</si>
  <si>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</si>
  <si>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</si>
  <si>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</si>
  <si>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</si>
  <si>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</si>
  <si>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</si>
  <si>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</si>
  <si>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</si>
  <si>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</si>
  <si>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</si>
  <si>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</si>
  <si>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</si>
  <si>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</si>
  <si>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</si>
  <si>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</si>
  <si>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</si>
  <si>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</si>
  <si>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</si>
  <si>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</si>
  <si>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</si>
  <si>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</si>
  <si>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</si>
  <si>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</si>
  <si>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</si>
  <si>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</si>
  <si>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</si>
  <si>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</si>
  <si>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</si>
  <si>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41075 รพ_สต_ภูเพ็ก</t>
  </si>
  <si>
    <t>รพ.สต.บ้านกลาง  อ.ท่าอุเทน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</si>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</sst>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4"/>
      <color indexed="8"/>
      <name val="TH SarabunPSK"/>
      <family val="2"/>
    </font>
    <font>
      <sz val="16"/>
      <color rgb="FFFF0000"/>
      <name val="TH SarabunPSK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22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0" fillId="7" borderId="0" xfId="1" applyFon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0" fontId="6" fillId="0" borderId="9" xfId="0" applyFont="1" applyFill="1" applyBorder="1" applyAlignment="1">
      <alignment horizontal="left"/>
    </xf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0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0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2" borderId="0" xfId="1" applyFont="1" applyFill="1"/>
    <xf numFmtId="43" fontId="0" fillId="22" borderId="0" xfId="1" applyFont="1" applyFill="1" applyAlignment="1">
      <alignment horizontal="left"/>
    </xf>
    <xf numFmtId="43" fontId="10" fillId="20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1" applyFont="1" applyFill="1" applyAlignment="1">
      <alignment horizontal="left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1" borderId="0" xfId="1" applyNumberFormat="1" applyFont="1" applyFill="1"/>
    <xf numFmtId="0" fontId="21" fillId="21" borderId="3" xfId="0" applyFont="1" applyFill="1" applyBorder="1"/>
    <xf numFmtId="43" fontId="11" fillId="21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3" borderId="0" xfId="0" applyFill="1"/>
    <xf numFmtId="0" fontId="0" fillId="23" borderId="19" xfId="0" applyFill="1" applyBorder="1" applyAlignment="1">
      <alignment vertical="center"/>
    </xf>
    <xf numFmtId="0" fontId="0" fillId="23" borderId="20" xfId="0" applyFill="1" applyBorder="1" applyAlignment="1">
      <alignment vertical="center"/>
    </xf>
    <xf numFmtId="0" fontId="25" fillId="25" borderId="18" xfId="0" applyFont="1" applyFill="1" applyBorder="1" applyAlignment="1">
      <alignment horizontal="center" vertical="center" wrapText="1"/>
    </xf>
    <xf numFmtId="0" fontId="26" fillId="26" borderId="18" xfId="0" applyFont="1" applyFill="1" applyBorder="1" applyAlignment="1">
      <alignment horizontal="left" vertical="top"/>
    </xf>
    <xf numFmtId="0" fontId="26" fillId="27" borderId="18" xfId="0" applyFont="1" applyFill="1" applyBorder="1" applyAlignment="1">
      <alignment horizontal="left" vertical="top"/>
    </xf>
    <xf numFmtId="0" fontId="22" fillId="24" borderId="27" xfId="0" applyFont="1" applyFill="1" applyBorder="1" applyAlignment="1">
      <alignment horizontal="center" vertical="center"/>
    </xf>
    <xf numFmtId="0" fontId="0" fillId="23" borderId="28" xfId="0" applyFill="1" applyBorder="1"/>
    <xf numFmtId="0" fontId="0" fillId="23" borderId="29" xfId="0" applyFill="1" applyBorder="1"/>
    <xf numFmtId="0" fontId="24" fillId="23" borderId="30" xfId="0" applyFont="1" applyFill="1" applyBorder="1" applyAlignment="1">
      <alignment horizontal="left" vertical="center" wrapText="1"/>
    </xf>
    <xf numFmtId="0" fontId="0" fillId="23" borderId="31" xfId="0" applyFill="1" applyBorder="1"/>
    <xf numFmtId="0" fontId="25" fillId="25" borderId="30" xfId="0" applyFont="1" applyFill="1" applyBorder="1" applyAlignment="1">
      <alignment horizontal="center" vertical="center" wrapText="1"/>
    </xf>
    <xf numFmtId="17" fontId="25" fillId="25" borderId="32" xfId="0" applyNumberFormat="1" applyFont="1" applyFill="1" applyBorder="1" applyAlignment="1">
      <alignment horizontal="center" vertical="center"/>
    </xf>
    <xf numFmtId="0" fontId="26" fillId="26" borderId="30" xfId="0" applyFont="1" applyFill="1" applyBorder="1" applyAlignment="1">
      <alignment horizontal="left" vertical="top"/>
    </xf>
    <xf numFmtId="0" fontId="27" fillId="26" borderId="32" xfId="7" applyFill="1" applyBorder="1" applyAlignment="1">
      <alignment horizontal="center" vertical="top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7" fillId="26" borderId="34" xfId="7" applyFill="1" applyBorder="1" applyAlignment="1">
      <alignment horizontal="center" vertical="top"/>
    </xf>
    <xf numFmtId="0" fontId="27" fillId="26" borderId="36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6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43" fontId="10" fillId="22" borderId="0" xfId="1" applyFont="1" applyFill="1"/>
    <xf numFmtId="43" fontId="0" fillId="19" borderId="0" xfId="0" applyNumberFormat="1" applyFill="1"/>
    <xf numFmtId="0" fontId="17" fillId="0" borderId="0" xfId="0" applyFont="1" applyAlignment="1">
      <alignment horizontal="right"/>
    </xf>
    <xf numFmtId="4" fontId="3" fillId="0" borderId="3" xfId="0" applyNumberFormat="1" applyFont="1" applyFill="1" applyBorder="1" applyAlignment="1">
      <alignment horizontal="right"/>
    </xf>
    <xf numFmtId="4" fontId="30" fillId="0" borderId="0" xfId="0" applyNumberFormat="1" applyFont="1" applyFill="1" applyAlignment="1">
      <alignment horizontal="right"/>
    </xf>
    <xf numFmtId="0" fontId="0" fillId="22" borderId="0" xfId="0" applyFill="1"/>
    <xf numFmtId="0" fontId="0" fillId="15" borderId="0" xfId="0" applyFill="1"/>
    <xf numFmtId="0" fontId="0" fillId="19" borderId="0" xfId="0" applyFill="1"/>
    <xf numFmtId="0" fontId="0" fillId="18" borderId="0" xfId="0" applyFill="1"/>
    <xf numFmtId="0" fontId="0" fillId="13" borderId="0" xfId="0" applyFill="1"/>
    <xf numFmtId="0" fontId="0" fillId="28" borderId="0" xfId="0" applyFill="1"/>
    <xf numFmtId="0" fontId="0" fillId="11" borderId="0" xfId="0" applyFill="1"/>
    <xf numFmtId="0" fontId="0" fillId="12" borderId="0" xfId="0" applyFill="1"/>
    <xf numFmtId="0" fontId="0" fillId="7" borderId="0" xfId="0" applyFill="1"/>
    <xf numFmtId="43" fontId="0" fillId="18" borderId="0" xfId="1" applyFont="1" applyFill="1"/>
    <xf numFmtId="0" fontId="0" fillId="29" borderId="0" xfId="0" applyFill="1"/>
    <xf numFmtId="43" fontId="0" fillId="29" borderId="0" xfId="1" applyFont="1" applyFill="1"/>
    <xf numFmtId="0" fontId="0" fillId="4" borderId="0" xfId="0" applyFill="1"/>
    <xf numFmtId="0" fontId="0" fillId="14" borderId="0" xfId="0" applyFill="1"/>
    <xf numFmtId="43" fontId="0" fillId="14" borderId="0" xfId="1" applyFont="1" applyFill="1"/>
    <xf numFmtId="43" fontId="0" fillId="13" borderId="0" xfId="1" applyFont="1" applyFill="1"/>
    <xf numFmtId="43" fontId="0" fillId="28" borderId="0" xfId="1" applyFont="1" applyFill="1"/>
    <xf numFmtId="43" fontId="1" fillId="19" borderId="0" xfId="1" applyFont="1" applyFill="1"/>
    <xf numFmtId="2" fontId="0" fillId="19" borderId="0" xfId="0" applyNumberFormat="1" applyFill="1"/>
    <xf numFmtId="43" fontId="1" fillId="11" borderId="0" xfId="1" applyFont="1" applyFill="1" applyAlignment="1">
      <alignment horizontal="center"/>
    </xf>
    <xf numFmtId="43" fontId="1" fillId="11" borderId="0" xfId="1" applyFont="1" applyFill="1"/>
    <xf numFmtId="43" fontId="1" fillId="12" borderId="0" xfId="1" applyFont="1" applyFill="1" applyAlignment="1">
      <alignment horizontal="center"/>
    </xf>
    <xf numFmtId="43" fontId="0" fillId="11" borderId="0" xfId="1" applyFont="1" applyFill="1" applyAlignment="1">
      <alignment horizontal="left"/>
    </xf>
    <xf numFmtId="43" fontId="0" fillId="12" borderId="0" xfId="1" applyFont="1" applyFill="1" applyAlignment="1">
      <alignment horizontal="left"/>
    </xf>
    <xf numFmtId="43" fontId="10" fillId="11" borderId="0" xfId="1" applyFont="1" applyFill="1"/>
    <xf numFmtId="43" fontId="10" fillId="12" borderId="0" xfId="1" applyFont="1" applyFill="1"/>
    <xf numFmtId="43" fontId="31" fillId="2" borderId="3" xfId="1" applyFont="1" applyFill="1" applyBorder="1"/>
    <xf numFmtId="43" fontId="17" fillId="0" borderId="3" xfId="1" applyFont="1" applyBorder="1" applyAlignment="1">
      <alignment horizontal="right"/>
    </xf>
    <xf numFmtId="187" fontId="17" fillId="0" borderId="3" xfId="1" applyNumberFormat="1" applyFont="1" applyBorder="1" applyAlignment="1">
      <alignment horizontal="right"/>
    </xf>
    <xf numFmtId="43" fontId="17" fillId="2" borderId="3" xfId="1" applyFont="1" applyFill="1" applyBorder="1" applyAlignment="1">
      <alignment horizontal="righ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6" fillId="26" borderId="19" xfId="0" applyFont="1" applyFill="1" applyBorder="1" applyAlignment="1">
      <alignment vertical="top" wrapText="1"/>
    </xf>
    <xf numFmtId="0" fontId="26" fillId="26" borderId="20" xfId="0" applyFont="1" applyFill="1" applyBorder="1" applyAlignment="1">
      <alignment vertical="top" wrapText="1"/>
    </xf>
    <xf numFmtId="0" fontId="24" fillId="23" borderId="19" xfId="0" applyFont="1" applyFill="1" applyBorder="1" applyAlignment="1">
      <alignment horizontal="left" vertical="center" wrapText="1"/>
    </xf>
    <xf numFmtId="0" fontId="24" fillId="23" borderId="20" xfId="0" applyFont="1" applyFill="1" applyBorder="1" applyAlignment="1">
      <alignment horizontal="left" vertical="center" wrapText="1"/>
    </xf>
    <xf numFmtId="0" fontId="25" fillId="25" borderId="19" xfId="0" applyFont="1" applyFill="1" applyBorder="1" applyAlignment="1">
      <alignment horizontal="center" vertical="center" wrapText="1"/>
    </xf>
    <xf numFmtId="0" fontId="25" fillId="25" borderId="20" xfId="0" applyFont="1" applyFill="1" applyBorder="1" applyAlignment="1">
      <alignment horizontal="center" vertical="center" wrapText="1"/>
    </xf>
    <xf numFmtId="0" fontId="23" fillId="23" borderId="42" xfId="0" applyFont="1" applyFill="1" applyBorder="1" applyAlignment="1">
      <alignment vertical="center" wrapText="1"/>
    </xf>
    <xf numFmtId="0" fontId="23" fillId="23" borderId="43" xfId="0" applyFont="1" applyFill="1" applyBorder="1" applyAlignment="1">
      <alignment vertical="center" wrapText="1"/>
    </xf>
    <xf numFmtId="0" fontId="23" fillId="23" borderId="44" xfId="0" applyFont="1" applyFill="1" applyBorder="1" applyAlignment="1">
      <alignment vertical="center" wrapText="1"/>
    </xf>
    <xf numFmtId="0" fontId="26" fillId="27" borderId="33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22" xfId="0" applyFont="1" applyFill="1" applyBorder="1" applyAlignment="1">
      <alignment horizontal="left" vertical="top"/>
    </xf>
    <xf numFmtId="0" fontId="26" fillId="26" borderId="33" xfId="0" applyFont="1" applyFill="1" applyBorder="1" applyAlignment="1">
      <alignment horizontal="left" vertical="top"/>
    </xf>
    <xf numFmtId="0" fontId="26" fillId="26" borderId="35" xfId="0" applyFont="1" applyFill="1" applyBorder="1" applyAlignment="1">
      <alignment horizontal="left" vertical="top"/>
    </xf>
    <xf numFmtId="0" fontId="26" fillId="26" borderId="23" xfId="0" applyFont="1" applyFill="1" applyBorder="1" applyAlignment="1">
      <alignment vertical="top" wrapText="1"/>
    </xf>
    <xf numFmtId="0" fontId="26" fillId="26" borderId="24" xfId="0" applyFont="1" applyFill="1" applyBorder="1" applyAlignment="1">
      <alignment vertical="top" wrapText="1"/>
    </xf>
    <xf numFmtId="0" fontId="26" fillId="26" borderId="25" xfId="0" applyFont="1" applyFill="1" applyBorder="1" applyAlignment="1">
      <alignment vertical="top" wrapText="1"/>
    </xf>
    <xf numFmtId="0" fontId="26" fillId="26" borderId="26" xfId="0" applyFont="1" applyFill="1" applyBorder="1" applyAlignment="1">
      <alignment vertical="top" wrapText="1"/>
    </xf>
    <xf numFmtId="0" fontId="26" fillId="26" borderId="21" xfId="0" applyFont="1" applyFill="1" applyBorder="1" applyAlignment="1">
      <alignment horizontal="left" vertical="top"/>
    </xf>
    <xf numFmtId="0" fontId="26" fillId="26" borderId="22" xfId="0" applyFont="1" applyFill="1" applyBorder="1" applyAlignment="1">
      <alignment horizontal="left" vertical="top"/>
    </xf>
    <xf numFmtId="0" fontId="26" fillId="26" borderId="37" xfId="0" applyFont="1" applyFill="1" applyBorder="1" applyAlignment="1">
      <alignment horizontal="left" vertical="top"/>
    </xf>
    <xf numFmtId="0" fontId="26" fillId="26" borderId="38" xfId="0" applyFont="1" applyFill="1" applyBorder="1" applyAlignment="1">
      <alignment vertical="top" wrapText="1"/>
    </xf>
    <xf numFmtId="0" fontId="26" fillId="26" borderId="39" xfId="0" applyFont="1" applyFill="1" applyBorder="1" applyAlignment="1">
      <alignment vertical="top" wrapText="1"/>
    </xf>
    <xf numFmtId="0" fontId="26" fillId="26" borderId="40" xfId="0" applyFont="1" applyFill="1" applyBorder="1" applyAlignment="1">
      <alignment horizontal="left" vertical="top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ธันวาคม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3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99.337748344370851</c:v>
                </c:pt>
                <c:pt idx="7">
                  <c:v>99.885583524027453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0.66225165562913912</c:v>
                </c:pt>
                <c:pt idx="7">
                  <c:v>0.11441647597254005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628054592"/>
        <c:axId val="-628045344"/>
      </c:barChart>
      <c:catAx>
        <c:axId val="-62805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-628045344"/>
        <c:crosses val="autoZero"/>
        <c:auto val="1"/>
        <c:lblAlgn val="ctr"/>
        <c:lblOffset val="100"/>
        <c:noMultiLvlLbl val="0"/>
      </c:catAx>
      <c:valAx>
        <c:axId val="-628045344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-62805459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5.emf"/><Relationship Id="rId1" Type="http://schemas.openxmlformats.org/officeDocument/2006/relationships/image" Target="../media/image6.emf"/><Relationship Id="rId6" Type="http://schemas.openxmlformats.org/officeDocument/2006/relationships/image" Target="../media/image1.emf"/><Relationship Id="rId5" Type="http://schemas.openxmlformats.org/officeDocument/2006/relationships/image" Target="../media/image2.emf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2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0"/>
  <sheetViews>
    <sheetView topLeftCell="H28" zoomScale="70" zoomScaleNormal="70" workbookViewId="0">
      <selection activeCell="B60" sqref="B60:AC60"/>
    </sheetView>
  </sheetViews>
  <sheetFormatPr defaultRowHeight="14.25" x14ac:dyDescent="0.2"/>
  <cols>
    <col min="1" max="1" width="25.25" customWidth="1"/>
    <col min="31" max="31" width="9.375" customWidth="1"/>
  </cols>
  <sheetData>
    <row r="1" spans="1:31" x14ac:dyDescent="0.2">
      <c r="A1" t="s">
        <v>2459</v>
      </c>
      <c r="B1" t="s">
        <v>2460</v>
      </c>
      <c r="C1" t="s">
        <v>2461</v>
      </c>
      <c r="D1" t="s">
        <v>2462</v>
      </c>
      <c r="E1" t="s">
        <v>2463</v>
      </c>
      <c r="F1" t="s">
        <v>2464</v>
      </c>
      <c r="G1" t="s">
        <v>2465</v>
      </c>
      <c r="H1" t="s">
        <v>2466</v>
      </c>
      <c r="I1" t="s">
        <v>2467</v>
      </c>
      <c r="J1" t="s">
        <v>2468</v>
      </c>
      <c r="K1" t="s">
        <v>2469</v>
      </c>
      <c r="L1" t="s">
        <v>2470</v>
      </c>
      <c r="M1" t="s">
        <v>2471</v>
      </c>
      <c r="N1" t="s">
        <v>2472</v>
      </c>
      <c r="O1" t="s">
        <v>2473</v>
      </c>
      <c r="P1" t="s">
        <v>2474</v>
      </c>
      <c r="Q1" t="s">
        <v>2475</v>
      </c>
      <c r="R1" t="s">
        <v>2476</v>
      </c>
      <c r="S1" t="s">
        <v>2477</v>
      </c>
      <c r="T1" t="s">
        <v>2478</v>
      </c>
      <c r="U1" t="s">
        <v>2479</v>
      </c>
      <c r="V1" t="s">
        <v>2480</v>
      </c>
      <c r="W1" t="s">
        <v>2481</v>
      </c>
      <c r="X1" t="s">
        <v>2482</v>
      </c>
      <c r="Y1" t="s">
        <v>2483</v>
      </c>
      <c r="Z1" t="s">
        <v>2484</v>
      </c>
      <c r="AA1" t="s">
        <v>2485</v>
      </c>
      <c r="AB1" t="s">
        <v>2486</v>
      </c>
      <c r="AC1" t="s">
        <v>2487</v>
      </c>
      <c r="AD1" t="s">
        <v>2488</v>
      </c>
      <c r="AE1" t="s">
        <v>2489</v>
      </c>
    </row>
    <row r="2" spans="1:31" x14ac:dyDescent="0.2">
      <c r="A2" t="s">
        <v>2490</v>
      </c>
      <c r="B2" t="s">
        <v>2491</v>
      </c>
      <c r="C2" t="s">
        <v>2492</v>
      </c>
      <c r="D2" t="s">
        <v>2493</v>
      </c>
      <c r="E2" t="s">
        <v>2494</v>
      </c>
      <c r="F2" t="s">
        <v>2495</v>
      </c>
      <c r="G2" t="s">
        <v>2496</v>
      </c>
      <c r="H2" t="s">
        <v>2497</v>
      </c>
      <c r="I2" t="s">
        <v>2498</v>
      </c>
      <c r="J2" t="s">
        <v>2499</v>
      </c>
      <c r="K2" t="s">
        <v>2500</v>
      </c>
      <c r="L2" t="s">
        <v>2501</v>
      </c>
      <c r="M2" t="s">
        <v>2502</v>
      </c>
      <c r="N2" t="s">
        <v>2503</v>
      </c>
      <c r="O2" t="s">
        <v>2504</v>
      </c>
      <c r="P2" t="s">
        <v>2505</v>
      </c>
      <c r="Q2" t="s">
        <v>2506</v>
      </c>
      <c r="R2" t="s">
        <v>2507</v>
      </c>
      <c r="S2" t="s">
        <v>2508</v>
      </c>
      <c r="T2" t="s">
        <v>2509</v>
      </c>
      <c r="U2" t="s">
        <v>2510</v>
      </c>
      <c r="V2" t="s">
        <v>2511</v>
      </c>
      <c r="W2" t="s">
        <v>2512</v>
      </c>
      <c r="X2" t="s">
        <v>2513</v>
      </c>
      <c r="Y2" t="s">
        <v>2514</v>
      </c>
      <c r="Z2" t="s">
        <v>2515</v>
      </c>
      <c r="AA2" t="s">
        <v>2516</v>
      </c>
      <c r="AB2" t="s">
        <v>2517</v>
      </c>
      <c r="AC2" t="s">
        <v>2518</v>
      </c>
      <c r="AD2" t="s">
        <v>2519</v>
      </c>
      <c r="AE2" t="s">
        <v>2520</v>
      </c>
    </row>
    <row r="3" spans="1:31" x14ac:dyDescent="0.2">
      <c r="A3" t="s">
        <v>2521</v>
      </c>
      <c r="B3">
        <v>34716683.670000002</v>
      </c>
      <c r="C3">
        <v>994819</v>
      </c>
      <c r="D3">
        <v>4222175.38</v>
      </c>
      <c r="E3">
        <v>68496432.709999993</v>
      </c>
      <c r="F3">
        <v>30146958.559999999</v>
      </c>
      <c r="G3">
        <v>74000</v>
      </c>
      <c r="H3">
        <v>66666</v>
      </c>
      <c r="I3">
        <v>1126135.25</v>
      </c>
      <c r="J3">
        <v>175560</v>
      </c>
      <c r="K3">
        <v>1902.4</v>
      </c>
      <c r="L3">
        <v>11591324.119999999</v>
      </c>
      <c r="M3">
        <v>7345235.8399999999</v>
      </c>
      <c r="N3">
        <v>-7500666.6100000003</v>
      </c>
      <c r="O3">
        <v>-12871011.289999999</v>
      </c>
      <c r="P3">
        <v>592688.94999999995</v>
      </c>
      <c r="Q3">
        <v>141090382.66999999</v>
      </c>
      <c r="R3">
        <v>529.17999999999995</v>
      </c>
      <c r="S3">
        <v>33661942.100000001</v>
      </c>
      <c r="T3">
        <v>592251.49</v>
      </c>
      <c r="U3">
        <v>5072.6499999999996</v>
      </c>
      <c r="V3">
        <v>15113683.800000001</v>
      </c>
      <c r="W3">
        <v>50000</v>
      </c>
      <c r="X3">
        <v>5323158.76</v>
      </c>
      <c r="Y3">
        <v>23056269.309999999</v>
      </c>
      <c r="Z3">
        <v>32263</v>
      </c>
      <c r="AA3">
        <v>95318.68</v>
      </c>
      <c r="AB3">
        <v>15180981.77</v>
      </c>
      <c r="AC3">
        <v>4175851.71</v>
      </c>
      <c r="AD3">
        <v>11600</v>
      </c>
      <c r="AE3">
        <v>1327322</v>
      </c>
    </row>
    <row r="4" spans="1:31" x14ac:dyDescent="0.2">
      <c r="A4" t="s">
        <v>2522</v>
      </c>
      <c r="E4">
        <v>507220.57</v>
      </c>
      <c r="F4">
        <v>4</v>
      </c>
      <c r="P4">
        <v>-5074713.2</v>
      </c>
      <c r="Q4">
        <v>5588934.4400000004</v>
      </c>
      <c r="V4">
        <v>151026.5</v>
      </c>
      <c r="Y4">
        <v>151026.5</v>
      </c>
      <c r="AC4">
        <v>6996.67</v>
      </c>
    </row>
    <row r="5" spans="1:31" x14ac:dyDescent="0.2">
      <c r="A5" t="s">
        <v>2523</v>
      </c>
      <c r="B5">
        <v>145177.44</v>
      </c>
      <c r="D5">
        <v>0</v>
      </c>
      <c r="E5">
        <v>1856981.03</v>
      </c>
      <c r="F5">
        <v>31506</v>
      </c>
      <c r="K5">
        <v>1902.4</v>
      </c>
      <c r="M5">
        <v>6378601.3099999996</v>
      </c>
      <c r="N5">
        <v>-7555825.6100000003</v>
      </c>
      <c r="O5">
        <v>-3885679.94</v>
      </c>
      <c r="Q5">
        <v>5133149</v>
      </c>
      <c r="S5">
        <v>2000</v>
      </c>
      <c r="V5">
        <v>426780</v>
      </c>
      <c r="X5">
        <v>353</v>
      </c>
      <c r="Y5">
        <v>481857</v>
      </c>
      <c r="AA5">
        <v>4974.5600000000004</v>
      </c>
      <c r="AB5">
        <v>357820</v>
      </c>
    </row>
    <row r="6" spans="1:31" x14ac:dyDescent="0.2">
      <c r="A6" t="s">
        <v>2524</v>
      </c>
      <c r="B6">
        <v>57826.59</v>
      </c>
      <c r="D6">
        <v>3640</v>
      </c>
      <c r="E6">
        <v>2650386.98</v>
      </c>
      <c r="F6">
        <v>28393.81</v>
      </c>
      <c r="M6">
        <v>16960</v>
      </c>
      <c r="P6">
        <v>1876562.09</v>
      </c>
      <c r="Q6">
        <v>840540.25</v>
      </c>
      <c r="V6">
        <v>1820750</v>
      </c>
      <c r="X6">
        <v>43760</v>
      </c>
      <c r="Y6">
        <v>1820750</v>
      </c>
      <c r="AA6">
        <v>2000</v>
      </c>
      <c r="AC6">
        <v>35574.959999999999</v>
      </c>
    </row>
    <row r="7" spans="1:31" x14ac:dyDescent="0.2">
      <c r="A7" t="s">
        <v>2525</v>
      </c>
      <c r="B7">
        <v>11656.28</v>
      </c>
      <c r="E7">
        <v>510430.78</v>
      </c>
      <c r="F7">
        <v>3</v>
      </c>
      <c r="L7">
        <v>13200</v>
      </c>
      <c r="P7">
        <v>-1596232.72</v>
      </c>
      <c r="Q7">
        <v>2129382.7599999998</v>
      </c>
      <c r="V7">
        <v>219829.98</v>
      </c>
      <c r="X7">
        <v>165107.5</v>
      </c>
      <c r="Y7">
        <v>337986.48</v>
      </c>
      <c r="AB7">
        <v>46951</v>
      </c>
      <c r="AC7">
        <v>24259.98</v>
      </c>
    </row>
    <row r="8" spans="1:31" x14ac:dyDescent="0.2">
      <c r="A8" t="s">
        <v>2526</v>
      </c>
      <c r="B8">
        <v>5120</v>
      </c>
      <c r="E8">
        <v>5217688.9000000004</v>
      </c>
      <c r="F8">
        <v>17135.09</v>
      </c>
      <c r="L8">
        <v>5120</v>
      </c>
      <c r="P8">
        <v>1669309.27</v>
      </c>
      <c r="V8">
        <v>567289.65</v>
      </c>
      <c r="X8">
        <v>63708</v>
      </c>
      <c r="Y8">
        <v>599249.65</v>
      </c>
      <c r="AA8">
        <v>6748</v>
      </c>
      <c r="AB8">
        <v>27160</v>
      </c>
      <c r="AC8">
        <v>53314.59</v>
      </c>
    </row>
    <row r="10" spans="1:31" x14ac:dyDescent="0.2">
      <c r="A10" t="s">
        <v>179</v>
      </c>
      <c r="B10">
        <v>1264592.54</v>
      </c>
      <c r="C10">
        <v>12200</v>
      </c>
      <c r="D10">
        <v>94617.61</v>
      </c>
      <c r="E10">
        <v>272704.37</v>
      </c>
      <c r="F10">
        <v>434254.79</v>
      </c>
      <c r="I10">
        <v>14327.18</v>
      </c>
      <c r="L10">
        <v>339918</v>
      </c>
      <c r="M10">
        <v>283.81</v>
      </c>
      <c r="P10">
        <v>-0.01</v>
      </c>
      <c r="Q10">
        <v>2551638.71</v>
      </c>
      <c r="S10">
        <v>945703.67</v>
      </c>
      <c r="V10">
        <v>307782.92</v>
      </c>
      <c r="X10">
        <v>10500</v>
      </c>
      <c r="Y10">
        <v>518538.92</v>
      </c>
      <c r="AB10">
        <v>573034.56999999995</v>
      </c>
      <c r="AC10">
        <v>98276.97</v>
      </c>
      <c r="AE10">
        <v>84770</v>
      </c>
    </row>
    <row r="11" spans="1:31" x14ac:dyDescent="0.2">
      <c r="A11" t="s">
        <v>181</v>
      </c>
      <c r="B11">
        <v>290184.45</v>
      </c>
      <c r="C11">
        <v>54058</v>
      </c>
      <c r="D11">
        <v>218394.73</v>
      </c>
      <c r="E11">
        <v>2173703.5299999998</v>
      </c>
      <c r="F11">
        <v>894710.72</v>
      </c>
      <c r="I11">
        <v>14500</v>
      </c>
      <c r="L11">
        <v>235400</v>
      </c>
      <c r="M11">
        <v>0</v>
      </c>
      <c r="P11">
        <v>98270.41</v>
      </c>
      <c r="Q11">
        <v>2241809.08</v>
      </c>
      <c r="S11">
        <v>326101.21000000002</v>
      </c>
      <c r="T11">
        <v>13300</v>
      </c>
      <c r="U11">
        <v>0.04</v>
      </c>
      <c r="V11">
        <v>227080</v>
      </c>
      <c r="X11">
        <v>527000</v>
      </c>
      <c r="Y11">
        <v>341794</v>
      </c>
      <c r="Z11">
        <v>580</v>
      </c>
      <c r="AB11">
        <v>206797.29</v>
      </c>
      <c r="AC11">
        <v>116642.22</v>
      </c>
      <c r="AE11">
        <v>48000</v>
      </c>
    </row>
    <row r="12" spans="1:31" x14ac:dyDescent="0.2">
      <c r="A12" t="s">
        <v>183</v>
      </c>
      <c r="B12">
        <v>364470.67</v>
      </c>
      <c r="C12">
        <v>51110</v>
      </c>
      <c r="D12">
        <v>30956.02</v>
      </c>
      <c r="E12">
        <v>1049194.28</v>
      </c>
      <c r="F12">
        <v>828086.75</v>
      </c>
      <c r="H12">
        <v>0</v>
      </c>
      <c r="I12">
        <v>19910.189999999999</v>
      </c>
      <c r="L12">
        <v>0</v>
      </c>
      <c r="M12">
        <v>233.64</v>
      </c>
      <c r="P12">
        <v>0.04</v>
      </c>
      <c r="Q12">
        <v>-1390481.55</v>
      </c>
      <c r="S12">
        <v>687831.45</v>
      </c>
      <c r="T12">
        <v>261.49</v>
      </c>
      <c r="U12">
        <v>63.17</v>
      </c>
      <c r="V12">
        <v>216790</v>
      </c>
      <c r="X12">
        <v>500</v>
      </c>
      <c r="Y12">
        <v>446287</v>
      </c>
      <c r="AA12">
        <v>28541</v>
      </c>
      <c r="AB12">
        <v>653614.09</v>
      </c>
      <c r="AC12">
        <v>84306.66</v>
      </c>
    </row>
    <row r="13" spans="1:31" x14ac:dyDescent="0.2">
      <c r="A13" t="s">
        <v>185</v>
      </c>
      <c r="B13">
        <v>1421676.42</v>
      </c>
      <c r="D13">
        <v>81910.02</v>
      </c>
      <c r="E13">
        <v>406349.58</v>
      </c>
      <c r="F13">
        <v>501257.36</v>
      </c>
      <c r="H13">
        <v>0</v>
      </c>
      <c r="I13">
        <v>56515</v>
      </c>
      <c r="P13">
        <v>691924.78</v>
      </c>
      <c r="Q13">
        <v>1997230.39</v>
      </c>
      <c r="S13">
        <v>341940.35</v>
      </c>
      <c r="V13">
        <v>184312.5</v>
      </c>
      <c r="Y13">
        <v>312622.5</v>
      </c>
      <c r="AB13">
        <v>199783.79</v>
      </c>
      <c r="AC13">
        <v>93152.53</v>
      </c>
    </row>
    <row r="14" spans="1:31" x14ac:dyDescent="0.2">
      <c r="A14" t="s">
        <v>187</v>
      </c>
      <c r="B14">
        <v>711999.16</v>
      </c>
      <c r="D14">
        <v>119869.19</v>
      </c>
      <c r="E14">
        <v>540288.42000000004</v>
      </c>
      <c r="F14">
        <v>390288.31</v>
      </c>
      <c r="H14">
        <v>0</v>
      </c>
      <c r="I14">
        <v>21650</v>
      </c>
      <c r="L14">
        <v>190200.42</v>
      </c>
      <c r="P14">
        <v>720238.89</v>
      </c>
      <c r="Q14">
        <v>2502473.91</v>
      </c>
      <c r="S14">
        <v>276065.28000000003</v>
      </c>
      <c r="T14">
        <v>119910</v>
      </c>
      <c r="V14">
        <v>376607.35</v>
      </c>
      <c r="Y14">
        <v>572792.35</v>
      </c>
      <c r="AB14">
        <v>527984.99</v>
      </c>
      <c r="AC14">
        <v>83997.28</v>
      </c>
    </row>
    <row r="15" spans="1:31" x14ac:dyDescent="0.2">
      <c r="A15" t="s">
        <v>189</v>
      </c>
      <c r="B15">
        <v>1022460.5</v>
      </c>
      <c r="D15">
        <v>288195.21999999997</v>
      </c>
      <c r="E15">
        <v>348922.87</v>
      </c>
      <c r="F15">
        <v>330038.87</v>
      </c>
      <c r="I15">
        <v>28996.880000000001</v>
      </c>
      <c r="L15">
        <v>192780</v>
      </c>
      <c r="M15">
        <v>0</v>
      </c>
      <c r="P15">
        <v>183369.69</v>
      </c>
      <c r="Q15">
        <v>2525004.41</v>
      </c>
      <c r="S15">
        <v>234352.2</v>
      </c>
      <c r="V15">
        <v>356798.1</v>
      </c>
      <c r="X15">
        <v>6000</v>
      </c>
      <c r="Y15">
        <v>455240.1</v>
      </c>
      <c r="AA15">
        <v>3000</v>
      </c>
      <c r="AB15">
        <v>187530.99</v>
      </c>
      <c r="AC15">
        <v>91536.48</v>
      </c>
    </row>
    <row r="16" spans="1:31" x14ac:dyDescent="0.2">
      <c r="A16" t="s">
        <v>191</v>
      </c>
      <c r="B16">
        <v>626132.52</v>
      </c>
      <c r="C16">
        <v>59800</v>
      </c>
      <c r="D16">
        <v>106059.26</v>
      </c>
      <c r="E16">
        <v>260289.05</v>
      </c>
      <c r="F16">
        <v>719143.31</v>
      </c>
      <c r="I16">
        <v>14300</v>
      </c>
      <c r="L16">
        <v>220000</v>
      </c>
      <c r="M16">
        <v>1257.8800000000001</v>
      </c>
      <c r="O16">
        <v>-3085696.91</v>
      </c>
      <c r="Q16">
        <v>4613167.97</v>
      </c>
      <c r="S16">
        <v>608377.56000000006</v>
      </c>
      <c r="V16">
        <v>188421</v>
      </c>
      <c r="X16">
        <v>4500</v>
      </c>
      <c r="Y16">
        <v>304173</v>
      </c>
      <c r="AB16">
        <v>310827.14</v>
      </c>
      <c r="AC16">
        <v>51989.22</v>
      </c>
    </row>
    <row r="17" spans="1:29" x14ac:dyDescent="0.2">
      <c r="A17" t="s">
        <v>193</v>
      </c>
      <c r="B17">
        <v>379197.2</v>
      </c>
      <c r="C17">
        <v>28424</v>
      </c>
      <c r="D17">
        <v>124263.69</v>
      </c>
      <c r="E17">
        <v>1739670.35</v>
      </c>
      <c r="F17">
        <v>743388.23</v>
      </c>
      <c r="I17">
        <v>31355.65</v>
      </c>
      <c r="L17">
        <v>424878.36</v>
      </c>
      <c r="P17">
        <v>-122842.59</v>
      </c>
      <c r="Q17">
        <v>2841083.43</v>
      </c>
      <c r="S17">
        <v>60060</v>
      </c>
      <c r="V17">
        <v>72560</v>
      </c>
      <c r="Y17">
        <v>116970</v>
      </c>
      <c r="AB17">
        <v>174589.53</v>
      </c>
      <c r="AC17">
        <v>12348.85</v>
      </c>
    </row>
    <row r="18" spans="1:29" x14ac:dyDescent="0.2">
      <c r="A18" t="s">
        <v>195</v>
      </c>
      <c r="B18">
        <v>560055.52</v>
      </c>
      <c r="D18">
        <v>43034.49</v>
      </c>
      <c r="E18">
        <v>2597497.6800000002</v>
      </c>
      <c r="F18">
        <v>218019.7</v>
      </c>
      <c r="H18">
        <v>8500</v>
      </c>
      <c r="I18">
        <v>12484.75</v>
      </c>
      <c r="L18">
        <v>59911</v>
      </c>
      <c r="M18">
        <v>4850</v>
      </c>
      <c r="P18">
        <v>182912.82</v>
      </c>
      <c r="Q18">
        <v>675062.61</v>
      </c>
      <c r="S18">
        <v>181437.5</v>
      </c>
      <c r="T18">
        <v>5000</v>
      </c>
      <c r="V18">
        <v>206154.84</v>
      </c>
      <c r="Y18">
        <v>271692.84000000003</v>
      </c>
      <c r="AB18">
        <v>126666.5</v>
      </c>
      <c r="AC18">
        <v>70124.88</v>
      </c>
    </row>
    <row r="19" spans="1:29" x14ac:dyDescent="0.2">
      <c r="A19" t="s">
        <v>197</v>
      </c>
      <c r="B19">
        <v>451457.89</v>
      </c>
      <c r="D19">
        <v>87456.6</v>
      </c>
      <c r="E19">
        <v>181425.77</v>
      </c>
      <c r="F19">
        <v>504440.64</v>
      </c>
      <c r="H19">
        <v>0</v>
      </c>
      <c r="I19">
        <v>-14494.81</v>
      </c>
      <c r="L19">
        <v>786240</v>
      </c>
      <c r="M19">
        <v>4322.13</v>
      </c>
      <c r="P19">
        <v>7300</v>
      </c>
      <c r="Q19">
        <v>1767990.24</v>
      </c>
      <c r="S19">
        <v>596558.52</v>
      </c>
      <c r="V19">
        <v>263610</v>
      </c>
      <c r="Y19">
        <v>356668</v>
      </c>
      <c r="AA19">
        <v>6978</v>
      </c>
      <c r="AB19">
        <v>514760.26</v>
      </c>
      <c r="AC19">
        <v>52077.72</v>
      </c>
    </row>
    <row r="20" spans="1:29" x14ac:dyDescent="0.2">
      <c r="A20" t="s">
        <v>199</v>
      </c>
      <c r="B20">
        <v>1197378.92</v>
      </c>
      <c r="C20">
        <v>48550</v>
      </c>
      <c r="D20">
        <v>64191.54</v>
      </c>
      <c r="E20">
        <v>3165995.63</v>
      </c>
      <c r="F20">
        <v>645116.68000000005</v>
      </c>
      <c r="H20">
        <v>7200</v>
      </c>
      <c r="I20">
        <v>10856.5</v>
      </c>
      <c r="L20">
        <v>371280</v>
      </c>
      <c r="M20">
        <v>80.28</v>
      </c>
      <c r="Q20">
        <v>938360.62</v>
      </c>
      <c r="S20">
        <v>893741.02</v>
      </c>
      <c r="U20">
        <v>2094.3200000000002</v>
      </c>
      <c r="V20">
        <v>413382</v>
      </c>
      <c r="Y20">
        <v>541774</v>
      </c>
      <c r="AA20">
        <v>720</v>
      </c>
      <c r="AB20">
        <v>428215.36</v>
      </c>
      <c r="AC20">
        <v>71217.149999999994</v>
      </c>
    </row>
    <row r="21" spans="1:29" x14ac:dyDescent="0.2">
      <c r="A21" t="s">
        <v>201</v>
      </c>
      <c r="B21">
        <v>282857.36</v>
      </c>
      <c r="D21">
        <v>25706.5</v>
      </c>
      <c r="E21">
        <v>309286.07</v>
      </c>
      <c r="F21">
        <v>731788.02</v>
      </c>
      <c r="I21">
        <v>0</v>
      </c>
      <c r="L21">
        <v>445357</v>
      </c>
      <c r="P21">
        <v>-1426.16</v>
      </c>
      <c r="Q21">
        <v>909939.73</v>
      </c>
      <c r="S21">
        <v>353907.41</v>
      </c>
      <c r="U21">
        <v>0.43</v>
      </c>
      <c r="V21">
        <v>386170</v>
      </c>
      <c r="Y21">
        <v>538990</v>
      </c>
      <c r="Z21">
        <v>8640</v>
      </c>
      <c r="AA21">
        <v>1200</v>
      </c>
      <c r="AB21">
        <v>269330.34999999998</v>
      </c>
      <c r="AC21">
        <v>48005.760000000002</v>
      </c>
    </row>
    <row r="22" spans="1:29" x14ac:dyDescent="0.2">
      <c r="A22" t="s">
        <v>203</v>
      </c>
      <c r="B22">
        <v>771556.64</v>
      </c>
      <c r="C22">
        <v>218928</v>
      </c>
      <c r="D22">
        <v>665377.23</v>
      </c>
      <c r="E22">
        <v>566265.26</v>
      </c>
      <c r="F22">
        <v>356645.51</v>
      </c>
      <c r="L22">
        <v>581085</v>
      </c>
      <c r="M22">
        <v>-48.6</v>
      </c>
      <c r="Q22">
        <v>1741975.93</v>
      </c>
      <c r="S22">
        <v>396591.69</v>
      </c>
      <c r="V22">
        <v>104070</v>
      </c>
      <c r="Y22">
        <v>179581</v>
      </c>
      <c r="AB22">
        <v>224169.82</v>
      </c>
      <c r="AC22">
        <v>43576.23</v>
      </c>
    </row>
    <row r="23" spans="1:29" x14ac:dyDescent="0.2">
      <c r="A23" t="s">
        <v>205</v>
      </c>
      <c r="B23">
        <v>484553.9</v>
      </c>
      <c r="C23">
        <v>11770</v>
      </c>
      <c r="D23">
        <v>106823.54</v>
      </c>
      <c r="E23">
        <v>1895520.44</v>
      </c>
      <c r="F23">
        <v>610747.14</v>
      </c>
      <c r="I23">
        <v>18600</v>
      </c>
      <c r="L23">
        <v>121930</v>
      </c>
      <c r="M23">
        <v>0.42</v>
      </c>
      <c r="P23">
        <v>13000</v>
      </c>
      <c r="Q23">
        <v>2083742</v>
      </c>
      <c r="S23">
        <v>459310.92</v>
      </c>
      <c r="U23">
        <v>900.92</v>
      </c>
      <c r="V23">
        <v>113370</v>
      </c>
      <c r="Y23">
        <v>256440</v>
      </c>
      <c r="AB23">
        <v>228876.69</v>
      </c>
      <c r="AC23">
        <v>54754.78</v>
      </c>
    </row>
    <row r="24" spans="1:29" x14ac:dyDescent="0.2">
      <c r="A24" t="s">
        <v>210</v>
      </c>
      <c r="B24">
        <v>436774.51</v>
      </c>
      <c r="C24">
        <v>12300</v>
      </c>
      <c r="D24">
        <v>15524.01</v>
      </c>
      <c r="E24">
        <v>109874.38</v>
      </c>
      <c r="F24">
        <v>143410.01999999999</v>
      </c>
      <c r="O24">
        <v>-1004325.38</v>
      </c>
      <c r="P24">
        <v>654578</v>
      </c>
      <c r="S24">
        <v>318582.53999999998</v>
      </c>
      <c r="V24">
        <v>117504</v>
      </c>
      <c r="X24">
        <v>1500</v>
      </c>
      <c r="Y24">
        <v>200144</v>
      </c>
      <c r="AB24">
        <v>68239</v>
      </c>
      <c r="AC24">
        <v>9417.75</v>
      </c>
    </row>
    <row r="25" spans="1:29" x14ac:dyDescent="0.2">
      <c r="A25" t="s">
        <v>211</v>
      </c>
      <c r="B25">
        <v>86957.97</v>
      </c>
      <c r="C25">
        <v>36220</v>
      </c>
      <c r="D25">
        <v>5957.92</v>
      </c>
      <c r="E25">
        <v>1070940.44</v>
      </c>
      <c r="F25">
        <v>1508763.84</v>
      </c>
      <c r="O25">
        <v>-160236.91</v>
      </c>
      <c r="Q25">
        <v>1812784.26</v>
      </c>
      <c r="S25">
        <v>330303.53000000003</v>
      </c>
      <c r="V25">
        <v>426495</v>
      </c>
      <c r="X25">
        <v>4500</v>
      </c>
      <c r="Y25">
        <v>587848</v>
      </c>
      <c r="AA25">
        <v>2544</v>
      </c>
      <c r="AB25">
        <v>240603.71</v>
      </c>
      <c r="AC25">
        <v>65776.259999999995</v>
      </c>
    </row>
    <row r="26" spans="1:29" x14ac:dyDescent="0.2">
      <c r="A26" t="s">
        <v>212</v>
      </c>
      <c r="B26">
        <v>38649.440000000002</v>
      </c>
      <c r="D26">
        <v>12823.97</v>
      </c>
      <c r="E26">
        <v>161081.79999999999</v>
      </c>
      <c r="F26">
        <v>544592.21</v>
      </c>
      <c r="I26">
        <v>3900</v>
      </c>
      <c r="L26">
        <v>232636</v>
      </c>
      <c r="M26">
        <v>28543.58</v>
      </c>
      <c r="N26">
        <v>30000</v>
      </c>
      <c r="P26">
        <v>1267</v>
      </c>
      <c r="Q26">
        <v>1839928.23</v>
      </c>
      <c r="R26">
        <v>529.17999999999995</v>
      </c>
      <c r="S26">
        <v>4044533.59</v>
      </c>
      <c r="V26">
        <v>158749.5</v>
      </c>
      <c r="Y26">
        <v>264009.5</v>
      </c>
      <c r="AA26">
        <v>3784</v>
      </c>
      <c r="AB26">
        <v>297029.01</v>
      </c>
      <c r="AC26">
        <v>25927.360000000001</v>
      </c>
    </row>
    <row r="27" spans="1:29" x14ac:dyDescent="0.2">
      <c r="A27" t="s">
        <v>213</v>
      </c>
      <c r="B27">
        <v>235908.66</v>
      </c>
      <c r="D27">
        <v>6553.1</v>
      </c>
      <c r="E27">
        <v>2188372.85</v>
      </c>
      <c r="F27">
        <v>711927.95</v>
      </c>
      <c r="L27">
        <v>14216</v>
      </c>
      <c r="Q27">
        <v>3263098.4</v>
      </c>
      <c r="S27">
        <v>339097.26</v>
      </c>
      <c r="V27">
        <v>360030</v>
      </c>
      <c r="Y27">
        <v>571300</v>
      </c>
      <c r="AB27">
        <v>146200.17000000001</v>
      </c>
      <c r="AC27">
        <v>53950.8</v>
      </c>
    </row>
    <row r="28" spans="1:29" x14ac:dyDescent="0.2">
      <c r="A28" t="s">
        <v>214</v>
      </c>
      <c r="B28">
        <v>147993.78</v>
      </c>
      <c r="D28">
        <v>27513.35</v>
      </c>
      <c r="E28">
        <v>2263987.36</v>
      </c>
      <c r="F28">
        <v>340423.38</v>
      </c>
      <c r="N28">
        <v>24608</v>
      </c>
      <c r="Q28">
        <v>3122820.6</v>
      </c>
      <c r="S28">
        <v>342828.15</v>
      </c>
      <c r="V28">
        <v>189636</v>
      </c>
      <c r="Y28">
        <v>306416</v>
      </c>
      <c r="AB28">
        <v>132721</v>
      </c>
      <c r="AC28">
        <v>78691.38</v>
      </c>
    </row>
    <row r="29" spans="1:29" x14ac:dyDescent="0.2">
      <c r="A29" t="s">
        <v>215</v>
      </c>
      <c r="B29">
        <v>224105.58</v>
      </c>
      <c r="D29">
        <v>6706.42</v>
      </c>
      <c r="E29">
        <v>1204742.78</v>
      </c>
      <c r="F29">
        <v>955121.65</v>
      </c>
      <c r="L29">
        <v>0</v>
      </c>
      <c r="P29">
        <v>-71572.44</v>
      </c>
      <c r="S29">
        <v>2822009.24</v>
      </c>
      <c r="V29">
        <v>52980</v>
      </c>
      <c r="X29">
        <v>5520</v>
      </c>
      <c r="Y29">
        <v>243095.99</v>
      </c>
      <c r="AB29">
        <v>141875.57</v>
      </c>
      <c r="AC29">
        <v>32535.81</v>
      </c>
    </row>
    <row r="30" spans="1:29" x14ac:dyDescent="0.2">
      <c r="A30" t="s">
        <v>216</v>
      </c>
      <c r="B30">
        <v>344534.94</v>
      </c>
      <c r="C30">
        <v>4000</v>
      </c>
      <c r="D30">
        <v>49231.47</v>
      </c>
      <c r="E30">
        <v>595523.93000000005</v>
      </c>
      <c r="F30">
        <v>91792.99</v>
      </c>
      <c r="L30">
        <v>231674</v>
      </c>
      <c r="O30">
        <v>-210876.62</v>
      </c>
      <c r="Q30">
        <v>1260515.6599999999</v>
      </c>
      <c r="S30">
        <v>378382.63</v>
      </c>
      <c r="V30">
        <v>92643.3</v>
      </c>
      <c r="Y30">
        <v>188349.32</v>
      </c>
      <c r="AB30">
        <v>75425.570000000007</v>
      </c>
      <c r="AC30">
        <v>60693.09</v>
      </c>
    </row>
    <row r="31" spans="1:29" x14ac:dyDescent="0.2">
      <c r="A31" t="s">
        <v>217</v>
      </c>
      <c r="B31">
        <v>189941.49</v>
      </c>
      <c r="C31">
        <v>2469</v>
      </c>
      <c r="D31">
        <v>3004.82</v>
      </c>
      <c r="E31">
        <v>275717</v>
      </c>
      <c r="F31">
        <v>470200.27</v>
      </c>
      <c r="L31">
        <v>198400</v>
      </c>
      <c r="M31">
        <v>20000</v>
      </c>
      <c r="N31">
        <v>551</v>
      </c>
      <c r="O31">
        <v>-2190280.75</v>
      </c>
      <c r="P31">
        <v>-173062.19</v>
      </c>
      <c r="Q31">
        <v>3095144.84</v>
      </c>
      <c r="S31">
        <v>305105.94</v>
      </c>
      <c r="V31">
        <v>365527</v>
      </c>
      <c r="X31">
        <v>5100</v>
      </c>
      <c r="Y31">
        <v>516719</v>
      </c>
      <c r="AB31">
        <v>104632.26</v>
      </c>
      <c r="AC31">
        <v>61518</v>
      </c>
    </row>
    <row r="32" spans="1:29" x14ac:dyDescent="0.2">
      <c r="A32" t="s">
        <v>218</v>
      </c>
      <c r="B32">
        <v>706847.43</v>
      </c>
      <c r="C32">
        <v>18670</v>
      </c>
      <c r="D32">
        <v>45553.98</v>
      </c>
      <c r="E32">
        <v>921102.39</v>
      </c>
      <c r="F32">
        <v>3323137.17</v>
      </c>
      <c r="I32">
        <v>171350</v>
      </c>
      <c r="Q32">
        <v>11903501.289999999</v>
      </c>
      <c r="S32">
        <v>949057.86</v>
      </c>
      <c r="V32">
        <v>384511.26</v>
      </c>
      <c r="Y32">
        <v>692453.26</v>
      </c>
      <c r="AB32">
        <v>481357.18</v>
      </c>
      <c r="AC32">
        <v>408964.08</v>
      </c>
    </row>
    <row r="33" spans="1:29" x14ac:dyDescent="0.2">
      <c r="A33" t="s">
        <v>219</v>
      </c>
      <c r="B33">
        <v>81866.789999999994</v>
      </c>
      <c r="D33">
        <v>16072.7</v>
      </c>
      <c r="E33">
        <v>1354572.69</v>
      </c>
      <c r="F33">
        <v>15</v>
      </c>
      <c r="Q33">
        <v>1455376.69</v>
      </c>
      <c r="S33">
        <v>325039.25</v>
      </c>
      <c r="V33">
        <v>18000</v>
      </c>
      <c r="Y33">
        <v>245250</v>
      </c>
      <c r="AB33">
        <v>70343.289999999994</v>
      </c>
      <c r="AC33">
        <v>28297.47</v>
      </c>
    </row>
    <row r="34" spans="1:29" x14ac:dyDescent="0.2">
      <c r="A34" t="s">
        <v>220</v>
      </c>
      <c r="B34">
        <v>292060.5</v>
      </c>
      <c r="D34">
        <v>261077.9</v>
      </c>
      <c r="E34">
        <v>644375.87</v>
      </c>
      <c r="F34">
        <v>510821.5</v>
      </c>
      <c r="P34">
        <v>264048.64000000001</v>
      </c>
      <c r="Q34">
        <v>1829621.52</v>
      </c>
      <c r="S34">
        <v>449005.08</v>
      </c>
      <c r="U34">
        <v>68.540000000000006</v>
      </c>
      <c r="Y34">
        <v>137018</v>
      </c>
      <c r="AB34">
        <v>149228.15</v>
      </c>
      <c r="AC34">
        <v>269519.86</v>
      </c>
    </row>
    <row r="35" spans="1:29" x14ac:dyDescent="0.2">
      <c r="A35" t="s">
        <v>221</v>
      </c>
      <c r="B35">
        <v>262773.56</v>
      </c>
      <c r="C35">
        <v>245788</v>
      </c>
      <c r="D35">
        <v>14999.45</v>
      </c>
      <c r="E35">
        <v>551498.85</v>
      </c>
      <c r="F35">
        <v>240179.54</v>
      </c>
      <c r="G35">
        <v>1</v>
      </c>
      <c r="L35">
        <v>283660</v>
      </c>
      <c r="Q35">
        <v>2563303.2200000002</v>
      </c>
      <c r="S35">
        <v>502505.87</v>
      </c>
      <c r="V35">
        <v>64000</v>
      </c>
      <c r="Y35">
        <v>195358</v>
      </c>
      <c r="AB35">
        <v>125952.26</v>
      </c>
      <c r="AC35">
        <v>77855.399999999994</v>
      </c>
    </row>
    <row r="36" spans="1:29" x14ac:dyDescent="0.2">
      <c r="A36" t="s">
        <v>225</v>
      </c>
      <c r="B36">
        <v>822495.11</v>
      </c>
      <c r="D36">
        <v>40355</v>
      </c>
      <c r="E36">
        <v>728215.62</v>
      </c>
      <c r="F36">
        <v>145148.66</v>
      </c>
      <c r="I36">
        <v>12500</v>
      </c>
      <c r="L36">
        <v>478976</v>
      </c>
      <c r="M36">
        <v>15.8</v>
      </c>
      <c r="P36">
        <v>-29380</v>
      </c>
      <c r="Q36">
        <v>3551030.77</v>
      </c>
      <c r="S36">
        <v>531753.78</v>
      </c>
      <c r="T36">
        <v>29380</v>
      </c>
      <c r="V36">
        <v>497608</v>
      </c>
      <c r="Y36">
        <v>684126</v>
      </c>
      <c r="AB36">
        <v>472554.32</v>
      </c>
      <c r="AC36">
        <v>36283.83</v>
      </c>
    </row>
    <row r="37" spans="1:29" x14ac:dyDescent="0.2">
      <c r="A37" t="s">
        <v>226</v>
      </c>
      <c r="B37">
        <v>793336.41</v>
      </c>
      <c r="C37">
        <v>16510</v>
      </c>
      <c r="D37">
        <v>5724.21</v>
      </c>
      <c r="E37">
        <v>337498.36</v>
      </c>
      <c r="F37">
        <v>184388.4</v>
      </c>
      <c r="I37">
        <v>16107.68</v>
      </c>
      <c r="L37">
        <v>62018</v>
      </c>
      <c r="M37">
        <v>1476</v>
      </c>
      <c r="Q37">
        <v>1997207.95</v>
      </c>
      <c r="S37">
        <v>484950.37</v>
      </c>
      <c r="V37">
        <v>233247</v>
      </c>
      <c r="Y37">
        <v>274935</v>
      </c>
      <c r="AB37">
        <v>303637.96999999997</v>
      </c>
      <c r="AC37">
        <v>78735.38</v>
      </c>
    </row>
    <row r="38" spans="1:29" x14ac:dyDescent="0.2">
      <c r="A38" t="s">
        <v>227</v>
      </c>
      <c r="B38">
        <v>243845.99</v>
      </c>
      <c r="C38">
        <v>0</v>
      </c>
      <c r="D38">
        <v>7833.65</v>
      </c>
      <c r="E38">
        <v>394641.87</v>
      </c>
      <c r="F38">
        <v>78121.850000000006</v>
      </c>
      <c r="I38">
        <v>28540.77</v>
      </c>
      <c r="L38">
        <v>60000</v>
      </c>
      <c r="M38">
        <v>4270.78</v>
      </c>
      <c r="P38">
        <v>69600</v>
      </c>
      <c r="Q38">
        <v>2854572.07</v>
      </c>
      <c r="S38">
        <v>485845.02</v>
      </c>
      <c r="V38">
        <v>90279</v>
      </c>
      <c r="Y38">
        <v>234385</v>
      </c>
      <c r="AA38">
        <v>3160</v>
      </c>
      <c r="AB38">
        <v>415466.26</v>
      </c>
      <c r="AC38">
        <v>42834.27</v>
      </c>
    </row>
    <row r="39" spans="1:29" x14ac:dyDescent="0.2">
      <c r="A39" t="s">
        <v>228</v>
      </c>
      <c r="B39">
        <v>712123.41</v>
      </c>
      <c r="D39">
        <v>23486.67</v>
      </c>
      <c r="E39">
        <v>466110.75</v>
      </c>
      <c r="F39">
        <v>233422.29</v>
      </c>
      <c r="H39">
        <v>0</v>
      </c>
      <c r="I39">
        <v>11265</v>
      </c>
      <c r="Q39">
        <v>1440362.48</v>
      </c>
      <c r="S39">
        <v>446455.34</v>
      </c>
      <c r="Y39">
        <v>59910</v>
      </c>
      <c r="AB39">
        <v>103698.77</v>
      </c>
      <c r="AC39">
        <v>41128.11</v>
      </c>
    </row>
    <row r="40" spans="1:29" x14ac:dyDescent="0.2">
      <c r="A40" t="s">
        <v>229</v>
      </c>
      <c r="B40">
        <v>533007.38</v>
      </c>
      <c r="D40">
        <v>14906.95</v>
      </c>
      <c r="E40">
        <v>2815264.37</v>
      </c>
      <c r="F40">
        <v>204382.36</v>
      </c>
      <c r="H40">
        <v>0</v>
      </c>
      <c r="I40">
        <v>11362.5</v>
      </c>
      <c r="M40">
        <v>0</v>
      </c>
      <c r="P40">
        <v>-14551.22</v>
      </c>
      <c r="Q40">
        <v>455164.99</v>
      </c>
      <c r="S40">
        <v>371346.2</v>
      </c>
      <c r="V40">
        <v>266199.59999999998</v>
      </c>
      <c r="Y40">
        <v>423659.6</v>
      </c>
      <c r="AB40">
        <v>109932.49</v>
      </c>
      <c r="AC40">
        <v>58971.81</v>
      </c>
    </row>
    <row r="41" spans="1:29" x14ac:dyDescent="0.2">
      <c r="A41" t="s">
        <v>230</v>
      </c>
      <c r="B41">
        <v>595225.11</v>
      </c>
      <c r="D41">
        <v>85622.32</v>
      </c>
      <c r="E41">
        <v>216587.5</v>
      </c>
      <c r="F41">
        <v>339993.37</v>
      </c>
      <c r="I41">
        <v>11216</v>
      </c>
      <c r="L41">
        <v>320006.2</v>
      </c>
      <c r="M41">
        <v>132.51</v>
      </c>
      <c r="P41">
        <v>1024.3800000000001</v>
      </c>
      <c r="Q41">
        <v>1976836.89</v>
      </c>
      <c r="S41">
        <v>336273.6</v>
      </c>
      <c r="V41">
        <v>227241</v>
      </c>
      <c r="Y41">
        <v>295811</v>
      </c>
      <c r="AA41">
        <v>800</v>
      </c>
      <c r="AB41">
        <v>107799.79</v>
      </c>
      <c r="AC41">
        <v>27735.63</v>
      </c>
    </row>
    <row r="42" spans="1:29" x14ac:dyDescent="0.2">
      <c r="A42" t="s">
        <v>231</v>
      </c>
      <c r="B42">
        <v>454166.82</v>
      </c>
      <c r="D42">
        <v>16007.58</v>
      </c>
      <c r="E42">
        <v>306845.62</v>
      </c>
      <c r="F42">
        <v>279093.09999999998</v>
      </c>
      <c r="I42">
        <v>16178.12</v>
      </c>
      <c r="L42">
        <v>9725</v>
      </c>
      <c r="P42">
        <v>240050.01</v>
      </c>
      <c r="Q42">
        <v>1732965.71</v>
      </c>
      <c r="S42">
        <v>471481.07</v>
      </c>
      <c r="T42">
        <v>123760</v>
      </c>
      <c r="V42">
        <v>176666.3</v>
      </c>
      <c r="Y42">
        <v>371388.3</v>
      </c>
      <c r="AA42">
        <v>7170</v>
      </c>
      <c r="AB42">
        <v>175558.02</v>
      </c>
      <c r="AC42">
        <v>38568.51</v>
      </c>
    </row>
    <row r="43" spans="1:29" x14ac:dyDescent="0.2">
      <c r="A43" t="s">
        <v>232</v>
      </c>
      <c r="B43">
        <v>657528.22</v>
      </c>
      <c r="D43">
        <v>189169.8</v>
      </c>
      <c r="E43">
        <v>383837.67</v>
      </c>
      <c r="F43">
        <v>107983.28</v>
      </c>
      <c r="H43">
        <v>2030</v>
      </c>
      <c r="I43">
        <v>13256.96</v>
      </c>
      <c r="L43">
        <v>143946.68</v>
      </c>
      <c r="Q43">
        <v>2083523.09</v>
      </c>
      <c r="S43">
        <v>374964.45</v>
      </c>
      <c r="V43">
        <v>185337</v>
      </c>
      <c r="Y43">
        <v>299691</v>
      </c>
      <c r="Z43">
        <v>580</v>
      </c>
      <c r="AB43">
        <v>96557.55</v>
      </c>
      <c r="AC43">
        <v>25239.19</v>
      </c>
    </row>
    <row r="44" spans="1:29" x14ac:dyDescent="0.2">
      <c r="A44" t="s">
        <v>233</v>
      </c>
      <c r="B44">
        <v>379828.66</v>
      </c>
      <c r="C44">
        <v>23350</v>
      </c>
      <c r="D44">
        <v>12999.93</v>
      </c>
      <c r="E44">
        <v>1074646.6599999999</v>
      </c>
      <c r="F44">
        <v>214545.48</v>
      </c>
      <c r="H44">
        <v>0</v>
      </c>
      <c r="I44">
        <v>14457.29</v>
      </c>
      <c r="M44">
        <v>119.96</v>
      </c>
      <c r="P44">
        <v>1921420.69</v>
      </c>
      <c r="S44">
        <v>181983.1</v>
      </c>
      <c r="U44">
        <v>0.73</v>
      </c>
      <c r="V44">
        <v>189535.5</v>
      </c>
      <c r="Y44">
        <v>356408.5</v>
      </c>
      <c r="AA44">
        <v>7840</v>
      </c>
      <c r="AB44">
        <v>178210.93</v>
      </c>
      <c r="AC44">
        <v>58663.11</v>
      </c>
    </row>
    <row r="45" spans="1:29" x14ac:dyDescent="0.2">
      <c r="A45" t="s">
        <v>234</v>
      </c>
      <c r="B45">
        <v>242940.43</v>
      </c>
      <c r="D45">
        <v>64054.02</v>
      </c>
      <c r="E45">
        <v>697642.25</v>
      </c>
      <c r="F45">
        <v>272548.24</v>
      </c>
      <c r="I45">
        <v>13966.19</v>
      </c>
      <c r="L45">
        <v>82809.89</v>
      </c>
      <c r="M45">
        <v>3209.04</v>
      </c>
      <c r="P45">
        <v>109737</v>
      </c>
      <c r="Q45">
        <v>1500565.11</v>
      </c>
      <c r="S45">
        <v>430121.93</v>
      </c>
      <c r="T45">
        <v>7500</v>
      </c>
      <c r="V45">
        <v>227114.5</v>
      </c>
      <c r="Y45">
        <v>367204.5</v>
      </c>
      <c r="AB45">
        <v>179066.86</v>
      </c>
      <c r="AC45">
        <v>52349.83</v>
      </c>
    </row>
    <row r="46" spans="1:29" x14ac:dyDescent="0.2">
      <c r="A46" t="s">
        <v>236</v>
      </c>
      <c r="B46">
        <v>284150.09000000003</v>
      </c>
      <c r="D46">
        <v>9803.26</v>
      </c>
      <c r="E46">
        <v>31060.74</v>
      </c>
      <c r="F46">
        <v>133247.65</v>
      </c>
      <c r="H46">
        <v>0</v>
      </c>
      <c r="I46">
        <v>15720</v>
      </c>
      <c r="Q46">
        <v>2280594.58</v>
      </c>
      <c r="S46">
        <v>430129.35</v>
      </c>
      <c r="V46">
        <v>415747.5</v>
      </c>
      <c r="Y46">
        <v>510424.5</v>
      </c>
      <c r="AB46">
        <v>115196.64</v>
      </c>
      <c r="AC46">
        <v>36402.699999999997</v>
      </c>
    </row>
    <row r="47" spans="1:29" x14ac:dyDescent="0.2">
      <c r="A47" t="s">
        <v>240</v>
      </c>
      <c r="B47">
        <v>505577.16</v>
      </c>
      <c r="D47">
        <v>54842.27</v>
      </c>
      <c r="E47">
        <v>5705428.5599999996</v>
      </c>
      <c r="F47">
        <v>1941232.33</v>
      </c>
      <c r="I47">
        <v>21088</v>
      </c>
      <c r="O47">
        <v>-1378318.91</v>
      </c>
      <c r="P47">
        <v>124306.58</v>
      </c>
      <c r="Q47">
        <v>2114009</v>
      </c>
      <c r="S47">
        <v>63016.98</v>
      </c>
      <c r="U47">
        <v>79.72</v>
      </c>
      <c r="V47">
        <v>218830.5</v>
      </c>
      <c r="Y47">
        <v>279700.5</v>
      </c>
      <c r="AB47">
        <v>163495.71</v>
      </c>
      <c r="AC47">
        <v>101229.75999999999</v>
      </c>
    </row>
    <row r="48" spans="1:29" x14ac:dyDescent="0.2">
      <c r="A48" t="s">
        <v>241</v>
      </c>
      <c r="B48">
        <v>208572.2</v>
      </c>
      <c r="C48">
        <v>0</v>
      </c>
      <c r="D48">
        <v>20540.29</v>
      </c>
      <c r="E48">
        <v>3429243.99</v>
      </c>
      <c r="F48">
        <v>122907.82</v>
      </c>
      <c r="H48">
        <v>0</v>
      </c>
      <c r="I48">
        <v>23884.63</v>
      </c>
      <c r="L48">
        <v>59500</v>
      </c>
      <c r="M48">
        <v>0</v>
      </c>
      <c r="P48">
        <v>-191475.85</v>
      </c>
      <c r="Q48">
        <v>1646714.98</v>
      </c>
      <c r="S48">
        <v>716751.41</v>
      </c>
      <c r="V48">
        <v>107950.5</v>
      </c>
      <c r="Y48">
        <v>209860.5</v>
      </c>
      <c r="AA48">
        <v>4082.12</v>
      </c>
      <c r="AB48">
        <v>160912.62</v>
      </c>
      <c r="AC48">
        <v>61523.73</v>
      </c>
    </row>
    <row r="49" spans="1:31" x14ac:dyDescent="0.2">
      <c r="A49" t="s">
        <v>242</v>
      </c>
      <c r="B49">
        <v>994884.28</v>
      </c>
      <c r="D49">
        <v>13368.04</v>
      </c>
      <c r="E49">
        <v>1587900.26</v>
      </c>
      <c r="F49">
        <v>2036360.86</v>
      </c>
      <c r="G49">
        <v>73999</v>
      </c>
      <c r="H49">
        <v>0</v>
      </c>
      <c r="I49">
        <v>12190</v>
      </c>
      <c r="M49">
        <v>0</v>
      </c>
      <c r="P49">
        <v>-44462.47</v>
      </c>
      <c r="Q49">
        <v>2273364.33</v>
      </c>
      <c r="S49">
        <v>30418.43</v>
      </c>
      <c r="U49">
        <v>1559.48</v>
      </c>
      <c r="V49">
        <v>170610</v>
      </c>
      <c r="Y49">
        <v>262640</v>
      </c>
      <c r="AB49">
        <v>75756.91</v>
      </c>
      <c r="AC49">
        <v>62952.3</v>
      </c>
    </row>
    <row r="50" spans="1:31" x14ac:dyDescent="0.2">
      <c r="A50" t="s">
        <v>246</v>
      </c>
      <c r="B50">
        <v>633470.54</v>
      </c>
      <c r="D50">
        <v>8192.86</v>
      </c>
      <c r="E50">
        <v>76428.63</v>
      </c>
      <c r="F50">
        <v>664761.86</v>
      </c>
      <c r="H50">
        <v>0</v>
      </c>
      <c r="I50">
        <v>0</v>
      </c>
      <c r="L50">
        <v>147794</v>
      </c>
      <c r="M50">
        <v>2525.3000000000002</v>
      </c>
      <c r="Q50">
        <v>2191305.25</v>
      </c>
      <c r="S50">
        <v>314874.23</v>
      </c>
      <c r="V50">
        <v>248539.2</v>
      </c>
      <c r="Y50">
        <v>341167.2</v>
      </c>
      <c r="AB50">
        <v>158277.21</v>
      </c>
      <c r="AC50">
        <v>63283.32</v>
      </c>
      <c r="AD50">
        <v>11600</v>
      </c>
    </row>
    <row r="51" spans="1:31" x14ac:dyDescent="0.2">
      <c r="A51" t="s">
        <v>247</v>
      </c>
      <c r="B51">
        <v>1746636.82</v>
      </c>
      <c r="D51">
        <v>81092.53</v>
      </c>
      <c r="E51">
        <v>998255.28</v>
      </c>
      <c r="F51">
        <v>223523.65</v>
      </c>
      <c r="H51">
        <v>0</v>
      </c>
      <c r="I51">
        <v>0</v>
      </c>
      <c r="L51">
        <v>214674.55</v>
      </c>
      <c r="M51">
        <v>296.75</v>
      </c>
      <c r="Q51">
        <v>2281491.52</v>
      </c>
      <c r="S51">
        <v>819373.41</v>
      </c>
      <c r="V51">
        <v>551730.30000000005</v>
      </c>
      <c r="Y51">
        <v>683656.3</v>
      </c>
      <c r="Z51">
        <v>6990</v>
      </c>
      <c r="AB51">
        <v>559537.85</v>
      </c>
      <c r="AC51">
        <v>65783.17</v>
      </c>
    </row>
    <row r="52" spans="1:31" x14ac:dyDescent="0.2">
      <c r="A52" t="s">
        <v>248</v>
      </c>
      <c r="B52">
        <v>112516.5</v>
      </c>
      <c r="C52">
        <v>3280</v>
      </c>
      <c r="D52">
        <v>31134.74</v>
      </c>
      <c r="E52">
        <v>73944.070000000007</v>
      </c>
      <c r="F52">
        <v>1496587.43</v>
      </c>
      <c r="H52">
        <v>0</v>
      </c>
      <c r="I52">
        <v>0</v>
      </c>
      <c r="L52">
        <v>16560</v>
      </c>
      <c r="M52">
        <v>767.95</v>
      </c>
      <c r="Q52">
        <v>2647377.69</v>
      </c>
      <c r="S52">
        <v>528090.93999999994</v>
      </c>
      <c r="V52">
        <v>360725.1</v>
      </c>
      <c r="W52">
        <v>50000</v>
      </c>
      <c r="Y52">
        <v>452492.1</v>
      </c>
      <c r="AB52">
        <v>351601.89</v>
      </c>
      <c r="AC52">
        <v>48734.91</v>
      </c>
    </row>
    <row r="53" spans="1:31" x14ac:dyDescent="0.2">
      <c r="A53" t="s">
        <v>249</v>
      </c>
      <c r="B53">
        <v>1290956.28</v>
      </c>
      <c r="C53">
        <v>0</v>
      </c>
      <c r="D53">
        <v>31378.59</v>
      </c>
      <c r="E53">
        <v>197292.66</v>
      </c>
      <c r="F53">
        <v>354194.17</v>
      </c>
      <c r="H53">
        <v>0</v>
      </c>
      <c r="I53">
        <v>-27800</v>
      </c>
      <c r="J53">
        <v>175560</v>
      </c>
      <c r="L53">
        <v>654999.64</v>
      </c>
      <c r="M53">
        <v>-46078.94</v>
      </c>
      <c r="Q53">
        <v>4706462.17</v>
      </c>
      <c r="S53">
        <v>787223.63</v>
      </c>
      <c r="V53">
        <v>442285.1</v>
      </c>
      <c r="Y53">
        <v>568514.1</v>
      </c>
      <c r="AB53">
        <v>477703.79</v>
      </c>
      <c r="AC53">
        <v>46820.94</v>
      </c>
    </row>
    <row r="54" spans="1:31" x14ac:dyDescent="0.2">
      <c r="A54" t="s">
        <v>253</v>
      </c>
      <c r="B54">
        <v>1537862.49</v>
      </c>
      <c r="C54">
        <v>3448</v>
      </c>
      <c r="D54">
        <v>51906.28</v>
      </c>
      <c r="E54">
        <v>1110725.8500000001</v>
      </c>
      <c r="F54">
        <v>707009.54</v>
      </c>
      <c r="L54">
        <v>175150</v>
      </c>
      <c r="M54">
        <v>75</v>
      </c>
      <c r="Q54">
        <v>954921</v>
      </c>
      <c r="S54">
        <v>96143.42</v>
      </c>
      <c r="X54">
        <v>1487786.24</v>
      </c>
      <c r="Y54">
        <v>88929</v>
      </c>
      <c r="AA54">
        <v>2161</v>
      </c>
      <c r="AB54">
        <v>158225.79</v>
      </c>
      <c r="AC54">
        <v>74299.649999999994</v>
      </c>
    </row>
    <row r="55" spans="1:31" x14ac:dyDescent="0.2">
      <c r="A55" t="s">
        <v>254</v>
      </c>
      <c r="B55">
        <v>1097038.97</v>
      </c>
      <c r="C55">
        <v>0</v>
      </c>
      <c r="D55">
        <v>22904.04</v>
      </c>
      <c r="E55">
        <v>1906826.05</v>
      </c>
      <c r="F55">
        <v>408999.9</v>
      </c>
      <c r="L55">
        <v>1806019.86</v>
      </c>
      <c r="M55">
        <v>-16040</v>
      </c>
      <c r="Q55">
        <v>2528782.23</v>
      </c>
      <c r="S55">
        <v>125929.89</v>
      </c>
      <c r="X55">
        <v>622835.21</v>
      </c>
      <c r="Y55">
        <v>187308</v>
      </c>
      <c r="AA55">
        <v>944</v>
      </c>
      <c r="AB55">
        <v>239034.29</v>
      </c>
      <c r="AC55">
        <v>85247.83</v>
      </c>
      <c r="AE55">
        <v>1121850</v>
      </c>
    </row>
    <row r="56" spans="1:31" x14ac:dyDescent="0.2">
      <c r="A56" t="s">
        <v>255</v>
      </c>
      <c r="B56">
        <v>523806.78</v>
      </c>
      <c r="C56">
        <v>3504</v>
      </c>
      <c r="D56">
        <v>81323.210000000006</v>
      </c>
      <c r="E56">
        <v>909228.58</v>
      </c>
      <c r="F56">
        <v>185305.66</v>
      </c>
      <c r="L56">
        <v>-369273</v>
      </c>
      <c r="M56">
        <v>568.27</v>
      </c>
      <c r="Q56">
        <v>2500517.0699999998</v>
      </c>
      <c r="S56">
        <v>92280.58</v>
      </c>
      <c r="X56">
        <v>656815.03</v>
      </c>
      <c r="Y56">
        <v>94596</v>
      </c>
      <c r="Z56">
        <v>3160</v>
      </c>
      <c r="AB56">
        <v>108032.02</v>
      </c>
      <c r="AC56">
        <v>55028.87</v>
      </c>
    </row>
    <row r="57" spans="1:31" x14ac:dyDescent="0.2">
      <c r="A57" t="s">
        <v>256</v>
      </c>
      <c r="B57">
        <v>913090.62</v>
      </c>
      <c r="D57">
        <v>40074.75</v>
      </c>
      <c r="E57">
        <v>528456.28</v>
      </c>
      <c r="F57">
        <v>466521.88</v>
      </c>
      <c r="L57">
        <v>758568</v>
      </c>
      <c r="M57">
        <v>-7717.5</v>
      </c>
      <c r="Q57">
        <v>1946573.94</v>
      </c>
      <c r="S57">
        <v>515866.94</v>
      </c>
      <c r="X57">
        <v>858150</v>
      </c>
      <c r="Y57">
        <v>183559</v>
      </c>
      <c r="Z57">
        <v>11833</v>
      </c>
      <c r="AB57">
        <v>467686.15</v>
      </c>
      <c r="AC57">
        <v>67507.02</v>
      </c>
    </row>
    <row r="58" spans="1:31" x14ac:dyDescent="0.2">
      <c r="A58" t="s">
        <v>257</v>
      </c>
      <c r="B58">
        <v>584176.44999999995</v>
      </c>
      <c r="D58">
        <v>25171.58</v>
      </c>
      <c r="E58">
        <v>340190.64</v>
      </c>
      <c r="F58">
        <v>193148.15</v>
      </c>
      <c r="L58">
        <v>163735.51999999999</v>
      </c>
      <c r="M58">
        <v>6963</v>
      </c>
      <c r="Q58">
        <v>-980950.37</v>
      </c>
      <c r="S58">
        <v>67027.820000000007</v>
      </c>
      <c r="X58">
        <v>604322.26</v>
      </c>
      <c r="Y58">
        <v>41427</v>
      </c>
      <c r="AB58">
        <v>112133.84</v>
      </c>
      <c r="AC58">
        <v>13976.86</v>
      </c>
    </row>
    <row r="59" spans="1:31" x14ac:dyDescent="0.2">
      <c r="A59" t="s">
        <v>258</v>
      </c>
      <c r="B59">
        <v>405072.18</v>
      </c>
      <c r="D59">
        <v>9279.07</v>
      </c>
      <c r="E59">
        <v>941396.78</v>
      </c>
      <c r="F59">
        <v>113014.09</v>
      </c>
      <c r="G59">
        <v>0</v>
      </c>
      <c r="L59">
        <v>170945</v>
      </c>
      <c r="M59">
        <v>466</v>
      </c>
      <c r="Q59">
        <v>1692734</v>
      </c>
      <c r="S59">
        <v>67748.740000000005</v>
      </c>
      <c r="X59">
        <v>186836.12</v>
      </c>
      <c r="Y59">
        <v>33492</v>
      </c>
      <c r="Z59">
        <v>480</v>
      </c>
      <c r="AB59">
        <v>71986.490000000005</v>
      </c>
      <c r="AC59">
        <v>42373.11</v>
      </c>
      <c r="AE59">
        <v>20952</v>
      </c>
    </row>
    <row r="60" spans="1:31" x14ac:dyDescent="0.2">
      <c r="A60" t="s">
        <v>266</v>
      </c>
      <c r="B60">
        <v>260009.93</v>
      </c>
      <c r="D60">
        <v>8768.69</v>
      </c>
      <c r="E60">
        <v>503128.53</v>
      </c>
      <c r="F60">
        <v>190351.57</v>
      </c>
      <c r="H60">
        <v>0</v>
      </c>
      <c r="I60">
        <v>45150</v>
      </c>
      <c r="L60">
        <v>38700</v>
      </c>
      <c r="M60">
        <v>21600</v>
      </c>
      <c r="Q60">
        <v>1290095.46</v>
      </c>
      <c r="S60">
        <v>449009</v>
      </c>
      <c r="T60">
        <v>15000</v>
      </c>
      <c r="V60">
        <v>268641.59999999998</v>
      </c>
      <c r="X60">
        <v>25526.93</v>
      </c>
      <c r="Y60">
        <v>387603.6</v>
      </c>
      <c r="AB60">
        <v>143139.44</v>
      </c>
      <c r="AC60">
        <v>39001.379999999997</v>
      </c>
    </row>
    <row r="61" spans="1:31" x14ac:dyDescent="0.2">
      <c r="A61" t="s">
        <v>263</v>
      </c>
      <c r="B61">
        <v>446798.1</v>
      </c>
      <c r="D61">
        <v>331564.28999999998</v>
      </c>
      <c r="E61">
        <v>486577.03</v>
      </c>
      <c r="F61">
        <v>166731.29999999999</v>
      </c>
      <c r="H61">
        <v>6260</v>
      </c>
      <c r="I61">
        <v>13650</v>
      </c>
      <c r="L61">
        <v>52219</v>
      </c>
      <c r="P61">
        <v>201457.99</v>
      </c>
      <c r="Q61">
        <v>1549075.07</v>
      </c>
      <c r="S61">
        <v>632810.34</v>
      </c>
      <c r="T61">
        <v>29840</v>
      </c>
      <c r="U61">
        <v>27.41</v>
      </c>
      <c r="V61">
        <v>276618.7</v>
      </c>
      <c r="Y61">
        <v>407066.7</v>
      </c>
      <c r="AB61">
        <v>183588.37</v>
      </c>
      <c r="AC61">
        <v>85696.45</v>
      </c>
    </row>
    <row r="62" spans="1:31" x14ac:dyDescent="0.2">
      <c r="A62" t="s">
        <v>264</v>
      </c>
      <c r="B62">
        <v>293208.94</v>
      </c>
      <c r="C62">
        <v>140440</v>
      </c>
      <c r="D62">
        <v>136050.48000000001</v>
      </c>
      <c r="E62">
        <v>45256.52</v>
      </c>
      <c r="F62">
        <v>260745.94</v>
      </c>
      <c r="I62">
        <v>23837.55</v>
      </c>
      <c r="L62">
        <v>89000</v>
      </c>
      <c r="M62">
        <v>895001.68</v>
      </c>
      <c r="P62">
        <v>67100</v>
      </c>
      <c r="Q62">
        <v>3406179.86</v>
      </c>
      <c r="S62">
        <v>907599.22</v>
      </c>
      <c r="T62">
        <v>200000</v>
      </c>
      <c r="V62">
        <v>477630.5</v>
      </c>
      <c r="X62">
        <v>21026.71</v>
      </c>
      <c r="Y62">
        <v>585320.5</v>
      </c>
      <c r="AB62">
        <v>296563.92</v>
      </c>
      <c r="AC62">
        <v>25072.080000000002</v>
      </c>
    </row>
    <row r="63" spans="1:31" x14ac:dyDescent="0.2">
      <c r="A63" t="s">
        <v>265</v>
      </c>
      <c r="B63">
        <v>363197.46</v>
      </c>
      <c r="D63">
        <v>9710.51</v>
      </c>
      <c r="E63">
        <v>184510.64</v>
      </c>
      <c r="F63">
        <v>239840.22</v>
      </c>
      <c r="H63">
        <v>-1130</v>
      </c>
      <c r="I63">
        <v>95645</v>
      </c>
      <c r="L63">
        <v>308618</v>
      </c>
      <c r="M63">
        <v>-112.53</v>
      </c>
      <c r="Q63">
        <v>1679166.57</v>
      </c>
      <c r="S63">
        <v>871310.23</v>
      </c>
      <c r="V63">
        <v>84039.3</v>
      </c>
      <c r="Y63">
        <v>215856.3</v>
      </c>
      <c r="AB63">
        <v>229457.63</v>
      </c>
      <c r="AC63">
        <v>11326.25</v>
      </c>
    </row>
    <row r="64" spans="1:31" x14ac:dyDescent="0.2">
      <c r="A64" t="s">
        <v>266</v>
      </c>
      <c r="B64">
        <v>260009.93</v>
      </c>
      <c r="D64">
        <v>8768.69</v>
      </c>
      <c r="E64">
        <v>503128.53</v>
      </c>
      <c r="F64">
        <v>190351.57</v>
      </c>
      <c r="H64">
        <v>0</v>
      </c>
      <c r="I64">
        <v>45150</v>
      </c>
      <c r="L64">
        <v>38700</v>
      </c>
      <c r="M64">
        <v>21600</v>
      </c>
      <c r="Q64">
        <v>1290095.46</v>
      </c>
      <c r="S64">
        <v>449009</v>
      </c>
      <c r="T64">
        <v>15000</v>
      </c>
      <c r="V64">
        <v>268641.59999999998</v>
      </c>
      <c r="X64">
        <v>25526.93</v>
      </c>
      <c r="Y64">
        <v>387603.6</v>
      </c>
      <c r="AB64">
        <v>143139.44</v>
      </c>
      <c r="AC64">
        <v>39001.379999999997</v>
      </c>
    </row>
    <row r="65" spans="1:31" x14ac:dyDescent="0.2">
      <c r="A65" t="s">
        <v>267</v>
      </c>
      <c r="B65">
        <v>741664.09</v>
      </c>
      <c r="D65">
        <v>35847.58</v>
      </c>
      <c r="E65">
        <v>49618.3</v>
      </c>
      <c r="F65">
        <v>37274.75</v>
      </c>
      <c r="H65">
        <v>0</v>
      </c>
      <c r="I65">
        <v>257580</v>
      </c>
      <c r="L65">
        <v>183824</v>
      </c>
      <c r="P65">
        <v>86809.7</v>
      </c>
      <c r="Q65">
        <v>2056145.55</v>
      </c>
      <c r="S65">
        <v>577503.61</v>
      </c>
      <c r="V65">
        <v>314819.20000000001</v>
      </c>
      <c r="Y65">
        <v>490915.2</v>
      </c>
      <c r="AA65">
        <v>8672</v>
      </c>
      <c r="AB65">
        <v>194758</v>
      </c>
      <c r="AC65">
        <v>24742.41</v>
      </c>
    </row>
    <row r="66" spans="1:31" x14ac:dyDescent="0.2">
      <c r="A66" t="s">
        <v>271</v>
      </c>
      <c r="B66">
        <v>770031.57</v>
      </c>
      <c r="D66">
        <v>93113.49</v>
      </c>
      <c r="E66">
        <v>605475.29</v>
      </c>
      <c r="F66">
        <v>396681.81</v>
      </c>
      <c r="H66">
        <v>16531</v>
      </c>
      <c r="I66">
        <v>15486.98</v>
      </c>
      <c r="M66">
        <v>18649</v>
      </c>
      <c r="P66">
        <v>-1271880.18</v>
      </c>
      <c r="Q66">
        <v>2912713.08</v>
      </c>
      <c r="S66">
        <v>1046087.04</v>
      </c>
      <c r="Y66">
        <v>143528</v>
      </c>
      <c r="AB66">
        <v>593955.27</v>
      </c>
      <c r="AC66">
        <v>79565.490000000005</v>
      </c>
      <c r="AE66">
        <v>51750</v>
      </c>
    </row>
    <row r="67" spans="1:31" x14ac:dyDescent="0.2">
      <c r="A67" t="s">
        <v>272</v>
      </c>
      <c r="B67">
        <v>740056.92</v>
      </c>
      <c r="D67">
        <v>44092.69</v>
      </c>
      <c r="E67">
        <v>844548.65</v>
      </c>
      <c r="F67">
        <v>368716.64</v>
      </c>
      <c r="H67">
        <v>8040</v>
      </c>
      <c r="I67">
        <v>12320.35</v>
      </c>
      <c r="L67">
        <v>131200</v>
      </c>
      <c r="M67">
        <v>1750</v>
      </c>
      <c r="Q67">
        <v>1364480.05</v>
      </c>
      <c r="S67">
        <v>493552.49</v>
      </c>
      <c r="T67">
        <v>12500</v>
      </c>
      <c r="Y67">
        <v>115666</v>
      </c>
      <c r="AB67">
        <v>183706.79</v>
      </c>
      <c r="AC67">
        <v>52824.65</v>
      </c>
    </row>
    <row r="68" spans="1:31" x14ac:dyDescent="0.2">
      <c r="A68" t="s">
        <v>273</v>
      </c>
      <c r="B68">
        <v>389485.55</v>
      </c>
      <c r="D68">
        <v>11120.11</v>
      </c>
      <c r="E68">
        <v>696651.18</v>
      </c>
      <c r="F68">
        <v>207582.69</v>
      </c>
      <c r="H68">
        <v>19235</v>
      </c>
      <c r="I68">
        <v>19157.59</v>
      </c>
      <c r="M68">
        <v>1750</v>
      </c>
      <c r="O68">
        <v>-955595.87</v>
      </c>
      <c r="Q68">
        <v>2067672.51</v>
      </c>
      <c r="S68">
        <v>444798.84</v>
      </c>
      <c r="T68">
        <v>35800</v>
      </c>
      <c r="U68">
        <v>277.89</v>
      </c>
      <c r="Y68">
        <v>58266</v>
      </c>
      <c r="AB68">
        <v>193348.24</v>
      </c>
      <c r="AC68">
        <v>63283.19</v>
      </c>
    </row>
    <row r="69" spans="1:31" x14ac:dyDescent="0.2">
      <c r="A69" t="s">
        <v>274</v>
      </c>
      <c r="B69">
        <v>498782</v>
      </c>
      <c r="D69">
        <v>14403.24</v>
      </c>
      <c r="E69">
        <v>1155848.22</v>
      </c>
      <c r="F69">
        <v>375280.08</v>
      </c>
      <c r="H69">
        <v>0</v>
      </c>
      <c r="I69">
        <v>-10350.700000000001</v>
      </c>
      <c r="M69">
        <v>-975</v>
      </c>
      <c r="Q69">
        <v>2226508.67</v>
      </c>
      <c r="S69">
        <v>922466.17</v>
      </c>
      <c r="Y69">
        <v>89320</v>
      </c>
      <c r="AB69">
        <v>170293.7</v>
      </c>
      <c r="AC69">
        <v>70936.14</v>
      </c>
    </row>
    <row r="70" spans="1:31" x14ac:dyDescent="0.2">
      <c r="A70" t="s">
        <v>275</v>
      </c>
      <c r="B70">
        <v>537255.09</v>
      </c>
      <c r="C70">
        <v>0</v>
      </c>
      <c r="D70">
        <v>62521.8</v>
      </c>
      <c r="E70">
        <v>385805.07</v>
      </c>
      <c r="F70">
        <v>538612.49</v>
      </c>
      <c r="H70">
        <v>0</v>
      </c>
      <c r="I70">
        <v>55474</v>
      </c>
      <c r="L70">
        <v>156440</v>
      </c>
      <c r="Q70">
        <v>2114406.96</v>
      </c>
      <c r="S70">
        <v>685856.33</v>
      </c>
      <c r="Y70">
        <v>163514</v>
      </c>
      <c r="AB70">
        <v>414870.67</v>
      </c>
      <c r="AC70">
        <v>58203.14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L123"/>
  <sheetViews>
    <sheetView topLeftCell="A70" zoomScale="77" zoomScaleNormal="77" workbookViewId="0">
      <selection activeCell="AK12" sqref="AK12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54" bestFit="1" customWidth="1"/>
    <col min="4" max="4" width="26.875" style="54" customWidth="1"/>
    <col min="5" max="5" width="42.375" style="234" bestFit="1" customWidth="1"/>
    <col min="6" max="6" width="34.875" style="62" bestFit="1" customWidth="1"/>
    <col min="7" max="7" width="33.875" style="62" bestFit="1" customWidth="1"/>
    <col min="8" max="8" width="25.5" style="62" bestFit="1" customWidth="1"/>
    <col min="9" max="9" width="24.875" style="75" bestFit="1" customWidth="1"/>
    <col min="10" max="11" width="17" style="234" bestFit="1" customWidth="1"/>
    <col min="12" max="12" width="19.125" style="76" bestFit="1" customWidth="1"/>
    <col min="13" max="13" width="21" style="76" bestFit="1" customWidth="1"/>
    <col min="14" max="14" width="20.5" style="76" bestFit="1" customWidth="1"/>
    <col min="15" max="15" width="22.875" style="76" bestFit="1" customWidth="1"/>
    <col min="16" max="16" width="24.875" style="234" bestFit="1" customWidth="1"/>
    <col min="17" max="18" width="28.625" style="234" bestFit="1" customWidth="1"/>
    <col min="19" max="19" width="17" style="234" bestFit="1" customWidth="1"/>
    <col min="20" max="20" width="28.875" style="15" bestFit="1" customWidth="1"/>
    <col min="21" max="21" width="46" style="15" bestFit="1" customWidth="1"/>
    <col min="22" max="22" width="46.625" style="15" bestFit="1" customWidth="1"/>
    <col min="23" max="23" width="30.125" style="15" bestFit="1" customWidth="1"/>
    <col min="24" max="24" width="57" style="15" bestFit="1" customWidth="1"/>
    <col min="25" max="25" width="17" style="331" bestFit="1" customWidth="1"/>
    <col min="26" max="26" width="21.625" style="331" bestFit="1" customWidth="1"/>
    <col min="27" max="27" width="28" style="331" bestFit="1" customWidth="1"/>
    <col min="28" max="28" width="26.375" style="331" bestFit="1" customWidth="1"/>
    <col min="29" max="29" width="44.875" style="331" bestFit="1" customWidth="1"/>
    <col min="30" max="30" width="32.375" style="331" bestFit="1" customWidth="1"/>
    <col min="31" max="31" width="32.875" style="331" bestFit="1" customWidth="1"/>
    <col min="32" max="32" width="34.25" style="331" bestFit="1" customWidth="1"/>
    <col min="33" max="33" width="17.25" style="30" bestFit="1" customWidth="1"/>
    <col min="34" max="34" width="14.5" style="333" bestFit="1" customWidth="1"/>
    <col min="35" max="35" width="15.125" style="18" bestFit="1" customWidth="1"/>
    <col min="36" max="36" width="16.125" style="25" bestFit="1" customWidth="1"/>
    <col min="37" max="37" width="16.125" style="21" bestFit="1" customWidth="1"/>
    <col min="38" max="38" width="15.75" style="19" bestFit="1" customWidth="1"/>
    <col min="39" max="16384" width="9" style="1"/>
  </cols>
  <sheetData>
    <row r="1" spans="1:38" x14ac:dyDescent="0.2">
      <c r="E1" t="s">
        <v>2459</v>
      </c>
      <c r="F1" s="316" t="s">
        <v>2460</v>
      </c>
      <c r="G1" s="316" t="s">
        <v>2461</v>
      </c>
      <c r="H1" s="316" t="s">
        <v>2462</v>
      </c>
      <c r="I1" t="s">
        <v>2610</v>
      </c>
      <c r="J1" t="s">
        <v>2463</v>
      </c>
      <c r="K1" t="s">
        <v>2464</v>
      </c>
      <c r="L1" s="317" t="s">
        <v>2466</v>
      </c>
      <c r="M1" s="317" t="s">
        <v>2467</v>
      </c>
      <c r="N1" s="317" t="s">
        <v>2470</v>
      </c>
      <c r="O1" s="317" t="s">
        <v>2471</v>
      </c>
      <c r="P1" t="s">
        <v>2472</v>
      </c>
      <c r="Q1" t="s">
        <v>2473</v>
      </c>
      <c r="R1" t="s">
        <v>2474</v>
      </c>
      <c r="S1" t="s">
        <v>2475</v>
      </c>
      <c r="T1" s="321" t="s">
        <v>2477</v>
      </c>
      <c r="U1" s="321" t="s">
        <v>2478</v>
      </c>
      <c r="V1" s="321" t="s">
        <v>2479</v>
      </c>
      <c r="W1" s="321" t="s">
        <v>2480</v>
      </c>
      <c r="X1" s="321" t="s">
        <v>2482</v>
      </c>
      <c r="Y1" s="320" t="s">
        <v>2483</v>
      </c>
      <c r="Z1" s="320" t="s">
        <v>2484</v>
      </c>
      <c r="AA1" s="320" t="s">
        <v>2485</v>
      </c>
      <c r="AB1" s="320" t="s">
        <v>2486</v>
      </c>
      <c r="AC1" s="320" t="s">
        <v>2487</v>
      </c>
      <c r="AD1" s="320" t="s">
        <v>2488</v>
      </c>
      <c r="AE1" s="320" t="s">
        <v>2489</v>
      </c>
      <c r="AF1" s="320" t="s">
        <v>2946</v>
      </c>
      <c r="AG1" s="29" t="s">
        <v>6</v>
      </c>
      <c r="AH1" s="332" t="s">
        <v>7</v>
      </c>
      <c r="AI1" s="14" t="s">
        <v>8</v>
      </c>
      <c r="AJ1" s="334" t="s">
        <v>9</v>
      </c>
      <c r="AK1" s="336" t="s">
        <v>10</v>
      </c>
      <c r="AL1" s="46" t="s">
        <v>11</v>
      </c>
    </row>
    <row r="2" spans="1:38" x14ac:dyDescent="0.2">
      <c r="E2" t="s">
        <v>2490</v>
      </c>
      <c r="F2" s="316" t="s">
        <v>2491</v>
      </c>
      <c r="G2" s="316" t="s">
        <v>2492</v>
      </c>
      <c r="H2" s="316" t="s">
        <v>2493</v>
      </c>
      <c r="I2" t="s">
        <v>2615</v>
      </c>
      <c r="J2" t="s">
        <v>2494</v>
      </c>
      <c r="K2" t="s">
        <v>2495</v>
      </c>
      <c r="L2" s="317" t="s">
        <v>2497</v>
      </c>
      <c r="M2" s="317" t="s">
        <v>2498</v>
      </c>
      <c r="N2" s="317" t="s">
        <v>2501</v>
      </c>
      <c r="O2" s="317" t="s">
        <v>2502</v>
      </c>
      <c r="P2" t="s">
        <v>2503</v>
      </c>
      <c r="Q2" t="s">
        <v>2504</v>
      </c>
      <c r="R2" t="s">
        <v>2505</v>
      </c>
      <c r="S2" t="s">
        <v>2506</v>
      </c>
      <c r="T2" s="321" t="s">
        <v>2508</v>
      </c>
      <c r="U2" s="321" t="s">
        <v>2509</v>
      </c>
      <c r="V2" s="321" t="s">
        <v>2510</v>
      </c>
      <c r="W2" s="321" t="s">
        <v>2511</v>
      </c>
      <c r="X2" s="321" t="s">
        <v>2513</v>
      </c>
      <c r="Y2" s="320" t="s">
        <v>2514</v>
      </c>
      <c r="Z2" s="320" t="s">
        <v>2515</v>
      </c>
      <c r="AA2" s="320" t="s">
        <v>2516</v>
      </c>
      <c r="AB2" s="320" t="s">
        <v>2517</v>
      </c>
      <c r="AC2" s="320" t="s">
        <v>2518</v>
      </c>
      <c r="AD2" s="320" t="s">
        <v>2519</v>
      </c>
      <c r="AE2" s="320" t="s">
        <v>2520</v>
      </c>
      <c r="AF2" s="320" t="s">
        <v>2947</v>
      </c>
      <c r="AG2" s="29"/>
      <c r="AH2" s="332"/>
      <c r="AI2" s="14"/>
      <c r="AJ2" s="335"/>
      <c r="AK2" s="20"/>
      <c r="AL2" s="14"/>
    </row>
    <row r="3" spans="1:38" x14ac:dyDescent="0.2">
      <c r="C3" s="54" t="s">
        <v>810</v>
      </c>
      <c r="E3" t="s">
        <v>2521</v>
      </c>
      <c r="F3" s="316">
        <v>50928264.439999998</v>
      </c>
      <c r="G3" s="316">
        <v>401421</v>
      </c>
      <c r="H3" s="316">
        <v>2868730.23</v>
      </c>
      <c r="I3">
        <v>-8176.61</v>
      </c>
      <c r="J3">
        <v>80888592.689999998</v>
      </c>
      <c r="K3">
        <v>30223613.41</v>
      </c>
      <c r="L3" s="317">
        <v>303729.14</v>
      </c>
      <c r="M3" s="317">
        <v>1137002.93</v>
      </c>
      <c r="N3" s="317">
        <v>49040</v>
      </c>
      <c r="O3" s="317">
        <v>1126965.8400000001</v>
      </c>
      <c r="P3">
        <v>427690.85</v>
      </c>
      <c r="Q3">
        <v>18733517.449999999</v>
      </c>
      <c r="R3">
        <v>10384942.17</v>
      </c>
      <c r="S3">
        <v>134793577.41999999</v>
      </c>
      <c r="T3" s="321">
        <v>36814190.079999998</v>
      </c>
      <c r="U3" s="321">
        <v>421355.44</v>
      </c>
      <c r="V3" s="321">
        <v>10105.58</v>
      </c>
      <c r="W3" s="321">
        <v>36717206.380000003</v>
      </c>
      <c r="X3" s="321">
        <v>672693.59</v>
      </c>
      <c r="Y3" s="320">
        <v>45628498.439999998</v>
      </c>
      <c r="Z3" s="320">
        <v>1324</v>
      </c>
      <c r="AA3" s="320">
        <v>21293</v>
      </c>
      <c r="AB3" s="320">
        <v>13269867.43</v>
      </c>
      <c r="AC3" s="320">
        <v>6565282.0199999996</v>
      </c>
      <c r="AD3" s="320">
        <v>19550</v>
      </c>
      <c r="AE3" s="320">
        <v>307632</v>
      </c>
      <c r="AF3" s="320">
        <v>625.95000000000005</v>
      </c>
      <c r="AG3" s="62">
        <f t="shared" ref="AG3:AL3" si="0">SUM(AG4:AG123)</f>
        <v>54171130.860000014</v>
      </c>
      <c r="AH3" s="76">
        <f t="shared" si="0"/>
        <v>2600252.9100000006</v>
      </c>
      <c r="AI3" s="17">
        <f t="shared" si="0"/>
        <v>51570877.950000003</v>
      </c>
      <c r="AJ3" s="15">
        <f t="shared" si="0"/>
        <v>77224104.540000007</v>
      </c>
      <c r="AK3" s="64">
        <f t="shared" si="0"/>
        <v>62635531.280000001</v>
      </c>
      <c r="AL3" s="19">
        <f t="shared" si="0"/>
        <v>14588573.26</v>
      </c>
    </row>
    <row r="4" spans="1:38" x14ac:dyDescent="0.2">
      <c r="E4" t="s">
        <v>2948</v>
      </c>
      <c r="F4" s="316">
        <v>1101857.19</v>
      </c>
      <c r="G4" s="316"/>
      <c r="H4" s="316">
        <v>35460</v>
      </c>
      <c r="I4">
        <v>0</v>
      </c>
      <c r="J4">
        <v>8</v>
      </c>
      <c r="K4">
        <v>355146.61</v>
      </c>
      <c r="L4" s="317"/>
      <c r="M4" s="317"/>
      <c r="N4" s="317">
        <v>8000</v>
      </c>
      <c r="O4" s="317">
        <v>481560.04</v>
      </c>
      <c r="P4"/>
      <c r="Q4">
        <v>571683.59</v>
      </c>
      <c r="R4">
        <v>-7.18</v>
      </c>
      <c r="S4">
        <v>560321.12</v>
      </c>
      <c r="T4" s="321"/>
      <c r="U4" s="321"/>
      <c r="V4" s="321"/>
      <c r="W4" s="321">
        <v>719263.65</v>
      </c>
      <c r="X4" s="321">
        <v>27316.41</v>
      </c>
      <c r="Y4" s="320">
        <v>732953.65</v>
      </c>
      <c r="Z4" s="320"/>
      <c r="AA4" s="320">
        <v>4165</v>
      </c>
      <c r="AB4" s="320">
        <v>99052.54</v>
      </c>
      <c r="AC4" s="320">
        <v>39494.639999999999</v>
      </c>
      <c r="AD4" s="320"/>
      <c r="AE4" s="320"/>
      <c r="AF4" s="320"/>
      <c r="AG4" s="62">
        <f t="shared" ref="AG4:AG11" si="1">SUM(F4:I4)</f>
        <v>1137317.19</v>
      </c>
      <c r="AH4" s="76">
        <f t="shared" ref="AH4:AH12" si="2">SUM(L4:O4)</f>
        <v>489560.04</v>
      </c>
      <c r="AI4" s="17">
        <f>AG4-AH4</f>
        <v>647757.14999999991</v>
      </c>
      <c r="AJ4" s="15">
        <f t="shared" ref="AJ4:AJ11" si="3">SUM(T4:Y4)</f>
        <v>1479533.71</v>
      </c>
      <c r="AK4" s="64">
        <f t="shared" ref="AK4:AK11" si="4">SUM(Z4:AF4)</f>
        <v>142712.18</v>
      </c>
      <c r="AL4" s="19">
        <f>AJ4-AK4</f>
        <v>1336821.53</v>
      </c>
    </row>
    <row r="5" spans="1:38" x14ac:dyDescent="0.2">
      <c r="E5" t="s">
        <v>2949</v>
      </c>
      <c r="F5" s="316">
        <v>34725.79</v>
      </c>
      <c r="G5" s="316"/>
      <c r="H5" s="316">
        <v>16245</v>
      </c>
      <c r="I5">
        <v>53.86</v>
      </c>
      <c r="J5">
        <v>263907.03999999998</v>
      </c>
      <c r="K5">
        <v>299527.38</v>
      </c>
      <c r="L5" s="317">
        <v>27840</v>
      </c>
      <c r="M5" s="317"/>
      <c r="N5" s="317"/>
      <c r="O5" s="317">
        <v>28000</v>
      </c>
      <c r="P5"/>
      <c r="Q5">
        <v>-1240421.3600000001</v>
      </c>
      <c r="R5">
        <v>-1974.32</v>
      </c>
      <c r="S5">
        <v>2026803.02</v>
      </c>
      <c r="T5" s="321"/>
      <c r="U5" s="321"/>
      <c r="V5" s="321"/>
      <c r="W5" s="321">
        <v>244636</v>
      </c>
      <c r="X5" s="321">
        <v>16739.97</v>
      </c>
      <c r="Y5" s="320">
        <v>244636</v>
      </c>
      <c r="Z5" s="320"/>
      <c r="AA5" s="320"/>
      <c r="AB5" s="320">
        <v>94616</v>
      </c>
      <c r="AC5" s="320">
        <v>147912.24</v>
      </c>
      <c r="AD5" s="320"/>
      <c r="AE5" s="320"/>
      <c r="AF5" s="320"/>
      <c r="AG5" s="62">
        <f t="shared" si="1"/>
        <v>51024.65</v>
      </c>
      <c r="AH5" s="76">
        <f t="shared" si="2"/>
        <v>55840</v>
      </c>
      <c r="AI5" s="17">
        <f t="shared" ref="AI5:AI68" si="5">AG5-AH5</f>
        <v>-4815.3499999999985</v>
      </c>
      <c r="AJ5" s="15">
        <f t="shared" si="3"/>
        <v>506011.97</v>
      </c>
      <c r="AK5" s="64">
        <f t="shared" si="4"/>
        <v>242528.24</v>
      </c>
      <c r="AL5" s="19">
        <f t="shared" ref="AL5:AL68" si="6">AJ5-AK5</f>
        <v>263483.73</v>
      </c>
    </row>
    <row r="6" spans="1:38" x14ac:dyDescent="0.2">
      <c r="E6" t="s">
        <v>2950</v>
      </c>
      <c r="F6" s="316">
        <v>0</v>
      </c>
      <c r="G6" s="316"/>
      <c r="H6" s="316">
        <v>39247</v>
      </c>
      <c r="I6"/>
      <c r="J6">
        <v>2552761.11</v>
      </c>
      <c r="K6">
        <v>12</v>
      </c>
      <c r="L6" s="317">
        <v>25200</v>
      </c>
      <c r="M6" s="317">
        <v>10436.19</v>
      </c>
      <c r="N6" s="317">
        <v>8000</v>
      </c>
      <c r="O6" s="317">
        <v>0</v>
      </c>
      <c r="P6"/>
      <c r="Q6">
        <v>1942921.35</v>
      </c>
      <c r="R6"/>
      <c r="S6">
        <v>716949.66</v>
      </c>
      <c r="T6" s="321"/>
      <c r="U6" s="321">
        <v>2000</v>
      </c>
      <c r="V6" s="321"/>
      <c r="W6" s="321">
        <v>634929.6</v>
      </c>
      <c r="X6" s="321">
        <v>12000</v>
      </c>
      <c r="Y6" s="320">
        <v>634929.6</v>
      </c>
      <c r="Z6" s="320"/>
      <c r="AA6" s="320"/>
      <c r="AB6" s="320">
        <v>77171.19</v>
      </c>
      <c r="AC6" s="320">
        <v>48315.9</v>
      </c>
      <c r="AD6" s="320"/>
      <c r="AE6" s="320"/>
      <c r="AF6" s="320"/>
      <c r="AG6" s="62">
        <f t="shared" si="1"/>
        <v>39247</v>
      </c>
      <c r="AH6" s="76">
        <f t="shared" si="2"/>
        <v>43636.19</v>
      </c>
      <c r="AI6" s="17">
        <f t="shared" si="5"/>
        <v>-4389.1900000000023</v>
      </c>
      <c r="AJ6" s="15">
        <f t="shared" si="3"/>
        <v>1283859.2</v>
      </c>
      <c r="AK6" s="64">
        <f t="shared" si="4"/>
        <v>125487.09</v>
      </c>
      <c r="AL6" s="19">
        <f t="shared" si="6"/>
        <v>1158372.1099999999</v>
      </c>
    </row>
    <row r="7" spans="1:38" x14ac:dyDescent="0.2">
      <c r="A7" s="1" t="s">
        <v>588</v>
      </c>
      <c r="E7" t="s">
        <v>2951</v>
      </c>
      <c r="F7" s="316">
        <v>369257.19</v>
      </c>
      <c r="G7" s="316"/>
      <c r="H7" s="316">
        <v>43199.94</v>
      </c>
      <c r="I7"/>
      <c r="J7">
        <v>3226100.6</v>
      </c>
      <c r="K7">
        <v>279605.62</v>
      </c>
      <c r="L7" s="317">
        <v>1190</v>
      </c>
      <c r="M7" s="317">
        <v>5653.81</v>
      </c>
      <c r="N7" s="317">
        <v>10000</v>
      </c>
      <c r="O7" s="317">
        <v>367200</v>
      </c>
      <c r="P7"/>
      <c r="Q7">
        <v>3083546.99</v>
      </c>
      <c r="R7"/>
      <c r="S7">
        <v>550717.67000000004</v>
      </c>
      <c r="T7" s="321"/>
      <c r="U7" s="321"/>
      <c r="V7" s="321"/>
      <c r="W7" s="321">
        <v>373159.5</v>
      </c>
      <c r="X7" s="321">
        <v>30800</v>
      </c>
      <c r="Y7" s="320">
        <v>403959.5</v>
      </c>
      <c r="Z7" s="320"/>
      <c r="AA7" s="320"/>
      <c r="AB7" s="320">
        <v>25410.2</v>
      </c>
      <c r="AC7" s="320">
        <v>74734.92</v>
      </c>
      <c r="AD7" s="320"/>
      <c r="AE7" s="320"/>
      <c r="AF7" s="320"/>
      <c r="AG7" s="62">
        <f t="shared" si="1"/>
        <v>412457.13</v>
      </c>
      <c r="AH7" s="76">
        <f t="shared" si="2"/>
        <v>384043.81</v>
      </c>
      <c r="AI7" s="17">
        <f t="shared" si="5"/>
        <v>28413.320000000007</v>
      </c>
      <c r="AJ7" s="15">
        <f t="shared" si="3"/>
        <v>807919</v>
      </c>
      <c r="AK7" s="64">
        <f t="shared" si="4"/>
        <v>100145.12</v>
      </c>
      <c r="AL7" s="19">
        <f t="shared" si="6"/>
        <v>707773.88</v>
      </c>
    </row>
    <row r="8" spans="1:38" x14ac:dyDescent="0.2">
      <c r="E8" t="s">
        <v>2952</v>
      </c>
      <c r="F8" s="316">
        <v>166049.03</v>
      </c>
      <c r="G8" s="316">
        <v>6250</v>
      </c>
      <c r="H8" s="316">
        <v>2350</v>
      </c>
      <c r="I8">
        <v>0</v>
      </c>
      <c r="J8">
        <v>286180.83</v>
      </c>
      <c r="K8">
        <v>28758.66</v>
      </c>
      <c r="L8" s="317">
        <v>33436.74</v>
      </c>
      <c r="M8" s="317">
        <v>16929.310000000001</v>
      </c>
      <c r="N8" s="317">
        <v>8000</v>
      </c>
      <c r="O8" s="317">
        <v>0</v>
      </c>
      <c r="P8"/>
      <c r="Q8"/>
      <c r="R8">
        <v>-1794285.8</v>
      </c>
      <c r="S8">
        <v>2257089.6800000002</v>
      </c>
      <c r="T8" s="321"/>
      <c r="U8" s="321">
        <v>196750</v>
      </c>
      <c r="V8" s="321"/>
      <c r="W8" s="321">
        <v>391348.5</v>
      </c>
      <c r="X8" s="321">
        <v>2000</v>
      </c>
      <c r="Y8" s="320">
        <v>391348.5</v>
      </c>
      <c r="Z8" s="320"/>
      <c r="AA8" s="320">
        <v>17128</v>
      </c>
      <c r="AB8" s="320">
        <v>152241.24</v>
      </c>
      <c r="AC8" s="320">
        <v>60962.17</v>
      </c>
      <c r="AD8" s="320"/>
      <c r="AE8" s="320"/>
      <c r="AF8" s="320"/>
      <c r="AG8" s="62">
        <f t="shared" si="1"/>
        <v>174649.03</v>
      </c>
      <c r="AH8" s="76">
        <f t="shared" si="2"/>
        <v>58366.05</v>
      </c>
      <c r="AI8" s="17">
        <f t="shared" si="5"/>
        <v>116282.98</v>
      </c>
      <c r="AJ8" s="15">
        <f t="shared" si="3"/>
        <v>981447</v>
      </c>
      <c r="AK8" s="64">
        <f t="shared" si="4"/>
        <v>230331.40999999997</v>
      </c>
      <c r="AL8" s="19">
        <f t="shared" si="6"/>
        <v>751115.59000000008</v>
      </c>
    </row>
    <row r="9" spans="1:38" x14ac:dyDescent="0.2">
      <c r="E9" t="s">
        <v>2953</v>
      </c>
      <c r="F9" s="316">
        <v>28370</v>
      </c>
      <c r="G9" s="316"/>
      <c r="H9" s="316">
        <v>0</v>
      </c>
      <c r="I9"/>
      <c r="J9">
        <v>3790837.05</v>
      </c>
      <c r="K9">
        <v>220659.73</v>
      </c>
      <c r="L9" s="317">
        <v>33610</v>
      </c>
      <c r="M9" s="317">
        <v>316.13</v>
      </c>
      <c r="N9" s="317"/>
      <c r="O9" s="317">
        <v>28370</v>
      </c>
      <c r="P9"/>
      <c r="Q9">
        <v>3848274.32</v>
      </c>
      <c r="R9">
        <v>2230</v>
      </c>
      <c r="S9">
        <v>253201</v>
      </c>
      <c r="T9" s="321"/>
      <c r="U9" s="321"/>
      <c r="V9" s="321"/>
      <c r="W9" s="321">
        <v>221160</v>
      </c>
      <c r="X9" s="321">
        <v>721.8</v>
      </c>
      <c r="Y9" s="320">
        <v>221160</v>
      </c>
      <c r="Z9" s="320"/>
      <c r="AA9" s="320"/>
      <c r="AB9" s="320">
        <v>34647.93</v>
      </c>
      <c r="AC9" s="320">
        <v>92208.54</v>
      </c>
      <c r="AD9" s="320"/>
      <c r="AE9" s="320"/>
      <c r="AF9" s="320"/>
      <c r="AG9" s="62">
        <f t="shared" si="1"/>
        <v>28370</v>
      </c>
      <c r="AH9" s="76">
        <f t="shared" si="2"/>
        <v>62296.13</v>
      </c>
      <c r="AI9" s="17">
        <f t="shared" si="5"/>
        <v>-33926.129999999997</v>
      </c>
      <c r="AJ9" s="15">
        <f t="shared" si="3"/>
        <v>443041.8</v>
      </c>
      <c r="AK9" s="64">
        <f t="shared" si="4"/>
        <v>126856.47</v>
      </c>
      <c r="AL9" s="19">
        <f t="shared" si="6"/>
        <v>316185.32999999996</v>
      </c>
    </row>
    <row r="10" spans="1:38" x14ac:dyDescent="0.2">
      <c r="E10" t="s">
        <v>2954</v>
      </c>
      <c r="F10" s="316">
        <v>2802.14</v>
      </c>
      <c r="G10" s="316"/>
      <c r="H10" s="316">
        <v>4350</v>
      </c>
      <c r="I10">
        <v>0</v>
      </c>
      <c r="J10">
        <v>3313055.46</v>
      </c>
      <c r="K10">
        <v>3</v>
      </c>
      <c r="L10" s="317">
        <v>13850</v>
      </c>
      <c r="M10" s="317">
        <v>1409.68</v>
      </c>
      <c r="N10" s="317">
        <v>2040</v>
      </c>
      <c r="O10" s="317">
        <v>0</v>
      </c>
      <c r="P10"/>
      <c r="Q10">
        <v>3264132.34</v>
      </c>
      <c r="R10">
        <v>200</v>
      </c>
      <c r="S10"/>
      <c r="T10" s="321"/>
      <c r="U10" s="321"/>
      <c r="V10" s="321"/>
      <c r="W10" s="321">
        <v>96503.4</v>
      </c>
      <c r="X10" s="321">
        <v>112366.28</v>
      </c>
      <c r="Y10" s="320">
        <v>96503.4</v>
      </c>
      <c r="Z10" s="320"/>
      <c r="AA10" s="320"/>
      <c r="AB10" s="320">
        <v>31988.720000000001</v>
      </c>
      <c r="AC10" s="320">
        <v>41798.980000000003</v>
      </c>
      <c r="AD10" s="320"/>
      <c r="AE10" s="320"/>
      <c r="AF10" s="320"/>
      <c r="AG10" s="62">
        <f t="shared" si="1"/>
        <v>7152.1399999999994</v>
      </c>
      <c r="AH10" s="76">
        <f t="shared" si="2"/>
        <v>17299.68</v>
      </c>
      <c r="AI10" s="17">
        <f t="shared" si="5"/>
        <v>-10147.540000000001</v>
      </c>
      <c r="AJ10" s="15">
        <f t="shared" si="3"/>
        <v>305373.07999999996</v>
      </c>
      <c r="AK10" s="64">
        <f t="shared" si="4"/>
        <v>73787.700000000012</v>
      </c>
      <c r="AL10" s="19">
        <f t="shared" si="6"/>
        <v>231585.37999999995</v>
      </c>
    </row>
    <row r="11" spans="1:38" x14ac:dyDescent="0.2">
      <c r="E11" t="s">
        <v>2955</v>
      </c>
      <c r="F11" s="316">
        <v>20791.66</v>
      </c>
      <c r="G11" s="316"/>
      <c r="H11" s="316"/>
      <c r="I11">
        <v>26.79</v>
      </c>
      <c r="J11">
        <v>3615040.05</v>
      </c>
      <c r="K11">
        <v>23238.11</v>
      </c>
      <c r="L11" s="317"/>
      <c r="M11" s="317"/>
      <c r="N11" s="317"/>
      <c r="O11" s="317">
        <v>15300</v>
      </c>
      <c r="P11"/>
      <c r="Q11">
        <v>3583834.57</v>
      </c>
      <c r="R11"/>
      <c r="S11">
        <v>99610.62</v>
      </c>
      <c r="T11" s="321"/>
      <c r="U11" s="321"/>
      <c r="V11" s="321"/>
      <c r="W11" s="321">
        <v>140710.5</v>
      </c>
      <c r="X11" s="321">
        <v>5518.45</v>
      </c>
      <c r="Y11" s="320">
        <v>140710.5</v>
      </c>
      <c r="Z11" s="320"/>
      <c r="AA11" s="320"/>
      <c r="AB11" s="320"/>
      <c r="AC11" s="320">
        <v>45167.03</v>
      </c>
      <c r="AD11" s="320"/>
      <c r="AE11" s="320"/>
      <c r="AF11" s="320"/>
      <c r="AG11" s="62">
        <f t="shared" si="1"/>
        <v>20818.45</v>
      </c>
      <c r="AH11" s="76">
        <f t="shared" si="2"/>
        <v>15300</v>
      </c>
      <c r="AI11" s="17">
        <f t="shared" si="5"/>
        <v>5518.4500000000007</v>
      </c>
      <c r="AJ11" s="15">
        <f t="shared" si="3"/>
        <v>286939.45</v>
      </c>
      <c r="AK11" s="64">
        <f t="shared" si="4"/>
        <v>45167.03</v>
      </c>
      <c r="AL11" s="19">
        <f t="shared" si="6"/>
        <v>241772.42</v>
      </c>
    </row>
    <row r="12" spans="1:38" x14ac:dyDescent="0.2">
      <c r="A12" s="1" t="s">
        <v>421</v>
      </c>
      <c r="B12" s="1" t="s">
        <v>423</v>
      </c>
      <c r="C12" s="54">
        <v>4017</v>
      </c>
      <c r="D12" s="54" t="s">
        <v>1022</v>
      </c>
      <c r="E12" t="s">
        <v>2956</v>
      </c>
      <c r="F12" s="316">
        <v>367069.63</v>
      </c>
      <c r="G12" s="316"/>
      <c r="H12" s="316">
        <v>45168.84</v>
      </c>
      <c r="I12"/>
      <c r="J12">
        <v>1218990.76</v>
      </c>
      <c r="K12">
        <v>371057.48</v>
      </c>
      <c r="L12" s="317">
        <v>0</v>
      </c>
      <c r="M12" s="317">
        <v>8940</v>
      </c>
      <c r="N12" s="317"/>
      <c r="O12" s="317"/>
      <c r="P12"/>
      <c r="Q12"/>
      <c r="R12">
        <v>173028.28</v>
      </c>
      <c r="S12">
        <v>685585.33</v>
      </c>
      <c r="T12" s="321">
        <v>208367.81</v>
      </c>
      <c r="U12" s="321"/>
      <c r="V12" s="321"/>
      <c r="W12" s="321">
        <v>799766</v>
      </c>
      <c r="X12" s="321"/>
      <c r="Y12" s="320">
        <v>830610.8</v>
      </c>
      <c r="Z12" s="320"/>
      <c r="AA12" s="320"/>
      <c r="AB12" s="320">
        <v>87659.51</v>
      </c>
      <c r="AC12" s="320">
        <v>106261.6</v>
      </c>
      <c r="AD12" s="320"/>
      <c r="AE12" s="320"/>
      <c r="AF12" s="320"/>
      <c r="AG12" s="62">
        <f>SUM(F12:H12)</f>
        <v>412238.47</v>
      </c>
      <c r="AH12" s="76">
        <f t="shared" si="2"/>
        <v>8940</v>
      </c>
      <c r="AI12" s="17">
        <f t="shared" si="5"/>
        <v>403298.47</v>
      </c>
      <c r="AJ12" s="15">
        <f>SUM(T12:X12)</f>
        <v>1008133.81</v>
      </c>
      <c r="AK12" s="64">
        <f>SUM(Y12:AF12)</f>
        <v>1024531.91</v>
      </c>
      <c r="AL12" s="19">
        <f t="shared" si="6"/>
        <v>-16398.099999999977</v>
      </c>
    </row>
    <row r="13" spans="1:38" x14ac:dyDescent="0.2">
      <c r="A13" s="1" t="s">
        <v>421</v>
      </c>
      <c r="B13" s="1" t="s">
        <v>423</v>
      </c>
      <c r="C13" s="54">
        <v>4254</v>
      </c>
      <c r="D13" s="54" t="s">
        <v>1023</v>
      </c>
      <c r="E13" t="s">
        <v>2957</v>
      </c>
      <c r="F13" s="316">
        <v>391850.73</v>
      </c>
      <c r="G13" s="316"/>
      <c r="H13" s="316">
        <v>196597.48</v>
      </c>
      <c r="I13"/>
      <c r="J13">
        <v>311384</v>
      </c>
      <c r="K13">
        <v>279538.63</v>
      </c>
      <c r="L13" s="317">
        <v>0</v>
      </c>
      <c r="M13" s="317"/>
      <c r="N13" s="317"/>
      <c r="O13" s="317"/>
      <c r="P13"/>
      <c r="Q13"/>
      <c r="R13">
        <v>209935.17</v>
      </c>
      <c r="S13">
        <v>1517319.83</v>
      </c>
      <c r="T13" s="321">
        <v>283336.56</v>
      </c>
      <c r="U13" s="321"/>
      <c r="V13" s="321"/>
      <c r="W13" s="321">
        <v>601625.5</v>
      </c>
      <c r="X13" s="321">
        <v>14000</v>
      </c>
      <c r="Y13" s="320">
        <v>705660.5</v>
      </c>
      <c r="Z13" s="320"/>
      <c r="AA13" s="320"/>
      <c r="AB13" s="320">
        <v>65630.33</v>
      </c>
      <c r="AC13" s="320">
        <v>66456.460000000006</v>
      </c>
      <c r="AD13" s="320"/>
      <c r="AE13" s="320"/>
      <c r="AF13" s="320"/>
      <c r="AG13" s="62">
        <f t="shared" ref="AG13:AG76" si="7">SUM(F13:H13)</f>
        <v>588448.21</v>
      </c>
      <c r="AH13" s="76">
        <f t="shared" ref="AH13:AH76" si="8">SUM(L13:O13)</f>
        <v>0</v>
      </c>
      <c r="AI13" s="17">
        <f t="shared" si="5"/>
        <v>588448.21</v>
      </c>
      <c r="AJ13" s="15">
        <f t="shared" ref="AJ13:AJ76" si="9">SUM(T13:X13)</f>
        <v>898962.06</v>
      </c>
      <c r="AK13" s="64">
        <f t="shared" ref="AK13:AK76" si="10">SUM(Y13:AF13)</f>
        <v>837747.28999999992</v>
      </c>
      <c r="AL13" s="19">
        <f t="shared" si="6"/>
        <v>61214.770000000135</v>
      </c>
    </row>
    <row r="14" spans="1:38" x14ac:dyDescent="0.2">
      <c r="A14" s="1" t="s">
        <v>421</v>
      </c>
      <c r="B14" s="1" t="s">
        <v>423</v>
      </c>
      <c r="C14" s="54">
        <v>2828</v>
      </c>
      <c r="D14" s="54" t="s">
        <v>1024</v>
      </c>
      <c r="E14" t="s">
        <v>2958</v>
      </c>
      <c r="F14" s="316">
        <v>109873.38</v>
      </c>
      <c r="G14" s="316"/>
      <c r="H14" s="316">
        <v>18583.95</v>
      </c>
      <c r="I14"/>
      <c r="J14">
        <v>932861.88</v>
      </c>
      <c r="K14">
        <v>388633.54</v>
      </c>
      <c r="L14" s="317">
        <v>0</v>
      </c>
      <c r="M14" s="317"/>
      <c r="N14" s="317"/>
      <c r="O14" s="317"/>
      <c r="P14"/>
      <c r="Q14"/>
      <c r="R14">
        <v>146081.68</v>
      </c>
      <c r="S14">
        <v>1326846.8</v>
      </c>
      <c r="T14" s="321">
        <v>188531.53</v>
      </c>
      <c r="U14" s="321"/>
      <c r="V14" s="321"/>
      <c r="W14" s="321">
        <v>365655</v>
      </c>
      <c r="X14" s="321"/>
      <c r="Y14" s="320">
        <v>403395</v>
      </c>
      <c r="Z14" s="320"/>
      <c r="AA14" s="320"/>
      <c r="AB14" s="320">
        <v>165228.81</v>
      </c>
      <c r="AC14" s="320">
        <v>96315.48</v>
      </c>
      <c r="AD14" s="320"/>
      <c r="AE14" s="320"/>
      <c r="AF14" s="320"/>
      <c r="AG14" s="62">
        <f t="shared" si="7"/>
        <v>128457.33</v>
      </c>
      <c r="AH14" s="76">
        <f t="shared" si="8"/>
        <v>0</v>
      </c>
      <c r="AI14" s="17">
        <f t="shared" si="5"/>
        <v>128457.33</v>
      </c>
      <c r="AJ14" s="15">
        <f t="shared" si="9"/>
        <v>554186.53</v>
      </c>
      <c r="AK14" s="64">
        <f t="shared" si="10"/>
        <v>664939.29</v>
      </c>
      <c r="AL14" s="19">
        <f t="shared" si="6"/>
        <v>-110752.76000000001</v>
      </c>
    </row>
    <row r="15" spans="1:38" x14ac:dyDescent="0.2">
      <c r="A15" s="1" t="s">
        <v>421</v>
      </c>
      <c r="B15" s="1" t="s">
        <v>423</v>
      </c>
      <c r="C15" s="54">
        <v>4184</v>
      </c>
      <c r="D15" s="54" t="s">
        <v>1025</v>
      </c>
      <c r="E15" t="s">
        <v>2959</v>
      </c>
      <c r="F15" s="316">
        <v>359622.14</v>
      </c>
      <c r="G15" s="316"/>
      <c r="H15" s="316">
        <v>85096.47</v>
      </c>
      <c r="I15"/>
      <c r="J15">
        <v>34822.800000000003</v>
      </c>
      <c r="K15">
        <v>243318.08</v>
      </c>
      <c r="L15" s="317">
        <v>0</v>
      </c>
      <c r="M15" s="317">
        <v>9750</v>
      </c>
      <c r="N15" s="317"/>
      <c r="O15" s="317"/>
      <c r="P15"/>
      <c r="Q15"/>
      <c r="R15">
        <v>135112.06</v>
      </c>
      <c r="S15">
        <v>1336486.2</v>
      </c>
      <c r="T15" s="321">
        <v>393647</v>
      </c>
      <c r="U15" s="321"/>
      <c r="V15" s="321"/>
      <c r="W15" s="321">
        <v>747876</v>
      </c>
      <c r="X15" s="321">
        <v>2500</v>
      </c>
      <c r="Y15" s="320">
        <v>808553.8</v>
      </c>
      <c r="Z15" s="320"/>
      <c r="AA15" s="320"/>
      <c r="AB15" s="320">
        <v>130066.55</v>
      </c>
      <c r="AC15" s="320">
        <v>62653.37</v>
      </c>
      <c r="AD15" s="320"/>
      <c r="AE15" s="320"/>
      <c r="AF15" s="320"/>
      <c r="AG15" s="62">
        <f t="shared" si="7"/>
        <v>444718.61</v>
      </c>
      <c r="AH15" s="76">
        <f t="shared" si="8"/>
        <v>9750</v>
      </c>
      <c r="AI15" s="17">
        <f t="shared" si="5"/>
        <v>434968.61</v>
      </c>
      <c r="AJ15" s="15">
        <f t="shared" si="9"/>
        <v>1144023</v>
      </c>
      <c r="AK15" s="64">
        <f t="shared" si="10"/>
        <v>1001273.7200000001</v>
      </c>
      <c r="AL15" s="19">
        <f t="shared" si="6"/>
        <v>142749.27999999991</v>
      </c>
    </row>
    <row r="16" spans="1:38" x14ac:dyDescent="0.2">
      <c r="A16" s="1" t="s">
        <v>421</v>
      </c>
      <c r="B16" s="1" t="s">
        <v>423</v>
      </c>
      <c r="C16" s="54">
        <v>7069</v>
      </c>
      <c r="D16" s="54" t="s">
        <v>1026</v>
      </c>
      <c r="E16" t="s">
        <v>2960</v>
      </c>
      <c r="F16" s="316">
        <v>899459.21</v>
      </c>
      <c r="G16" s="316"/>
      <c r="H16" s="316">
        <v>64192.14</v>
      </c>
      <c r="I16"/>
      <c r="J16">
        <v>992051.44</v>
      </c>
      <c r="K16">
        <v>381034.43</v>
      </c>
      <c r="L16" s="317">
        <v>0</v>
      </c>
      <c r="M16" s="317">
        <v>9400</v>
      </c>
      <c r="N16" s="317"/>
      <c r="O16" s="317">
        <v>0</v>
      </c>
      <c r="P16"/>
      <c r="Q16"/>
      <c r="R16">
        <v>257348.9</v>
      </c>
      <c r="S16">
        <v>2146839.4900000002</v>
      </c>
      <c r="T16" s="321">
        <v>559315.56000000006</v>
      </c>
      <c r="U16" s="321"/>
      <c r="V16" s="321"/>
      <c r="W16" s="321">
        <v>737225.7</v>
      </c>
      <c r="X16" s="321"/>
      <c r="Y16" s="320">
        <v>894676.22</v>
      </c>
      <c r="Z16" s="320"/>
      <c r="AA16" s="320"/>
      <c r="AB16" s="320">
        <v>150837.43</v>
      </c>
      <c r="AC16" s="320">
        <v>112721.37</v>
      </c>
      <c r="AD16" s="320"/>
      <c r="AE16" s="320"/>
      <c r="AF16" s="320"/>
      <c r="AG16" s="62">
        <f t="shared" si="7"/>
        <v>963651.35</v>
      </c>
      <c r="AH16" s="76">
        <f t="shared" si="8"/>
        <v>9400</v>
      </c>
      <c r="AI16" s="17">
        <f t="shared" si="5"/>
        <v>954251.35</v>
      </c>
      <c r="AJ16" s="15">
        <f t="shared" si="9"/>
        <v>1296541.26</v>
      </c>
      <c r="AK16" s="64">
        <f t="shared" si="10"/>
        <v>1158235.02</v>
      </c>
      <c r="AL16" s="19">
        <f t="shared" si="6"/>
        <v>138306.23999999999</v>
      </c>
    </row>
    <row r="17" spans="1:38" x14ac:dyDescent="0.2">
      <c r="A17" s="1" t="s">
        <v>421</v>
      </c>
      <c r="B17" s="1" t="s">
        <v>423</v>
      </c>
      <c r="C17" s="54">
        <v>6198</v>
      </c>
      <c r="D17" s="54" t="s">
        <v>1027</v>
      </c>
      <c r="E17" t="s">
        <v>2961</v>
      </c>
      <c r="F17" s="316">
        <v>773649.89</v>
      </c>
      <c r="G17" s="316"/>
      <c r="H17" s="316">
        <v>74002.22</v>
      </c>
      <c r="I17"/>
      <c r="J17">
        <v>130340.57</v>
      </c>
      <c r="K17">
        <v>227049.49</v>
      </c>
      <c r="L17" s="317">
        <v>-200</v>
      </c>
      <c r="M17" s="317"/>
      <c r="N17" s="317"/>
      <c r="O17" s="317">
        <v>0</v>
      </c>
      <c r="P17"/>
      <c r="Q17"/>
      <c r="R17">
        <v>221641.92</v>
      </c>
      <c r="S17">
        <v>1602780.76</v>
      </c>
      <c r="T17" s="321">
        <v>501812.95</v>
      </c>
      <c r="U17" s="321"/>
      <c r="V17" s="321"/>
      <c r="W17" s="321">
        <v>606112.5</v>
      </c>
      <c r="X17" s="321"/>
      <c r="Y17" s="320">
        <v>792128.62</v>
      </c>
      <c r="Z17" s="320"/>
      <c r="AA17" s="320"/>
      <c r="AB17" s="320">
        <v>154506.85</v>
      </c>
      <c r="AC17" s="320">
        <v>57216.33</v>
      </c>
      <c r="AD17" s="320"/>
      <c r="AE17" s="320"/>
      <c r="AF17" s="320"/>
      <c r="AG17" s="62">
        <f t="shared" si="7"/>
        <v>847652.11</v>
      </c>
      <c r="AH17" s="76">
        <f t="shared" si="8"/>
        <v>-200</v>
      </c>
      <c r="AI17" s="17">
        <f t="shared" si="5"/>
        <v>847852.11</v>
      </c>
      <c r="AJ17" s="15">
        <f t="shared" si="9"/>
        <v>1107925.45</v>
      </c>
      <c r="AK17" s="64">
        <f t="shared" si="10"/>
        <v>1003851.7999999999</v>
      </c>
      <c r="AL17" s="19">
        <f t="shared" si="6"/>
        <v>104073.65000000002</v>
      </c>
    </row>
    <row r="18" spans="1:38" x14ac:dyDescent="0.2">
      <c r="A18" s="1" t="s">
        <v>421</v>
      </c>
      <c r="B18" s="1" t="s">
        <v>423</v>
      </c>
      <c r="C18" s="54">
        <v>2120</v>
      </c>
      <c r="D18" s="54" t="s">
        <v>1028</v>
      </c>
      <c r="E18" t="s">
        <v>2962</v>
      </c>
      <c r="F18" s="316">
        <v>652885.72</v>
      </c>
      <c r="G18" s="316"/>
      <c r="H18" s="316">
        <v>6273.75</v>
      </c>
      <c r="I18"/>
      <c r="J18">
        <v>419540.28</v>
      </c>
      <c r="K18">
        <v>2051660.6</v>
      </c>
      <c r="L18" s="317">
        <v>-8000</v>
      </c>
      <c r="M18" s="317"/>
      <c r="N18" s="317"/>
      <c r="O18" s="317"/>
      <c r="P18"/>
      <c r="Q18"/>
      <c r="R18">
        <v>61975</v>
      </c>
      <c r="S18">
        <v>2036704.82</v>
      </c>
      <c r="T18" s="321">
        <v>499994.79</v>
      </c>
      <c r="U18" s="321"/>
      <c r="V18" s="321"/>
      <c r="W18" s="321">
        <v>245602.5</v>
      </c>
      <c r="X18" s="321"/>
      <c r="Y18" s="320">
        <v>245602.5</v>
      </c>
      <c r="Z18" s="320"/>
      <c r="AA18" s="320"/>
      <c r="AB18" s="320">
        <v>94323.47</v>
      </c>
      <c r="AC18" s="320">
        <v>215878.39</v>
      </c>
      <c r="AD18" s="320"/>
      <c r="AE18" s="320"/>
      <c r="AF18" s="320"/>
      <c r="AG18" s="62">
        <f t="shared" si="7"/>
        <v>659159.47</v>
      </c>
      <c r="AH18" s="76">
        <f t="shared" si="8"/>
        <v>-8000</v>
      </c>
      <c r="AI18" s="17">
        <f t="shared" si="5"/>
        <v>667159.47</v>
      </c>
      <c r="AJ18" s="15">
        <f t="shared" si="9"/>
        <v>745597.29</v>
      </c>
      <c r="AK18" s="64">
        <f t="shared" si="10"/>
        <v>555804.36</v>
      </c>
      <c r="AL18" s="19">
        <f t="shared" si="6"/>
        <v>189792.93000000005</v>
      </c>
    </row>
    <row r="19" spans="1:38" x14ac:dyDescent="0.2">
      <c r="A19" s="1" t="s">
        <v>421</v>
      </c>
      <c r="B19" s="1" t="s">
        <v>423</v>
      </c>
      <c r="C19" s="54">
        <v>808</v>
      </c>
      <c r="D19" s="54" t="s">
        <v>1029</v>
      </c>
      <c r="E19" t="s">
        <v>2963</v>
      </c>
      <c r="F19" s="316">
        <v>409151.29</v>
      </c>
      <c r="G19" s="316"/>
      <c r="H19" s="316">
        <v>81476.31</v>
      </c>
      <c r="I19"/>
      <c r="J19">
        <v>1130701.3500000001</v>
      </c>
      <c r="K19">
        <v>597631.27</v>
      </c>
      <c r="L19" s="317">
        <v>0</v>
      </c>
      <c r="M19" s="317">
        <v>0</v>
      </c>
      <c r="N19" s="317"/>
      <c r="O19" s="317"/>
      <c r="P19"/>
      <c r="Q19"/>
      <c r="R19">
        <v>101571.14</v>
      </c>
      <c r="S19">
        <v>118427.08</v>
      </c>
      <c r="T19" s="321">
        <v>190736.65</v>
      </c>
      <c r="U19" s="321"/>
      <c r="V19" s="321"/>
      <c r="W19" s="321">
        <v>300540</v>
      </c>
      <c r="X19" s="321"/>
      <c r="Y19" s="320">
        <v>300540</v>
      </c>
      <c r="Z19" s="320"/>
      <c r="AA19" s="320"/>
      <c r="AB19" s="320">
        <v>105080.88</v>
      </c>
      <c r="AC19" s="320">
        <v>115974.32</v>
      </c>
      <c r="AD19" s="320"/>
      <c r="AE19" s="320"/>
      <c r="AF19" s="320"/>
      <c r="AG19" s="62">
        <f t="shared" si="7"/>
        <v>490627.6</v>
      </c>
      <c r="AH19" s="76">
        <f t="shared" si="8"/>
        <v>0</v>
      </c>
      <c r="AI19" s="17">
        <f t="shared" si="5"/>
        <v>490627.6</v>
      </c>
      <c r="AJ19" s="15">
        <f t="shared" si="9"/>
        <v>491276.65</v>
      </c>
      <c r="AK19" s="64">
        <f t="shared" si="10"/>
        <v>521595.2</v>
      </c>
      <c r="AL19" s="19">
        <f t="shared" si="6"/>
        <v>-30318.549999999988</v>
      </c>
    </row>
    <row r="20" spans="1:38" x14ac:dyDescent="0.2">
      <c r="A20" s="1" t="s">
        <v>421</v>
      </c>
      <c r="B20" s="1" t="s">
        <v>423</v>
      </c>
      <c r="C20" s="54">
        <v>5257</v>
      </c>
      <c r="D20" s="54" t="s">
        <v>1030</v>
      </c>
      <c r="E20" t="s">
        <v>2964</v>
      </c>
      <c r="F20" s="316">
        <v>725606.33</v>
      </c>
      <c r="G20" s="316"/>
      <c r="H20" s="316">
        <v>46354.82</v>
      </c>
      <c r="I20"/>
      <c r="J20">
        <v>104522.74</v>
      </c>
      <c r="K20">
        <v>328721</v>
      </c>
      <c r="L20" s="317">
        <v>0</v>
      </c>
      <c r="M20" s="317">
        <v>11400</v>
      </c>
      <c r="N20" s="317"/>
      <c r="O20" s="317">
        <v>0</v>
      </c>
      <c r="P20"/>
      <c r="Q20"/>
      <c r="R20">
        <v>172553.48</v>
      </c>
      <c r="S20">
        <v>1863971.92</v>
      </c>
      <c r="T20" s="321">
        <v>537739.28</v>
      </c>
      <c r="U20" s="321"/>
      <c r="V20" s="321"/>
      <c r="W20" s="321">
        <v>242141</v>
      </c>
      <c r="X20" s="321"/>
      <c r="Y20" s="320">
        <v>373074.84</v>
      </c>
      <c r="Z20" s="320"/>
      <c r="AA20" s="320"/>
      <c r="AB20" s="320">
        <v>172803.44</v>
      </c>
      <c r="AC20" s="320">
        <v>71079.850000000006</v>
      </c>
      <c r="AD20" s="320"/>
      <c r="AE20" s="320"/>
      <c r="AF20" s="320"/>
      <c r="AG20" s="62">
        <f t="shared" si="7"/>
        <v>771961.14999999991</v>
      </c>
      <c r="AH20" s="76">
        <f t="shared" si="8"/>
        <v>11400</v>
      </c>
      <c r="AI20" s="17">
        <f t="shared" si="5"/>
        <v>760561.14999999991</v>
      </c>
      <c r="AJ20" s="15">
        <f t="shared" si="9"/>
        <v>779880.28</v>
      </c>
      <c r="AK20" s="64">
        <f t="shared" si="10"/>
        <v>616958.13</v>
      </c>
      <c r="AL20" s="19">
        <f t="shared" si="6"/>
        <v>162922.15000000002</v>
      </c>
    </row>
    <row r="21" spans="1:38" x14ac:dyDescent="0.2">
      <c r="A21" s="1" t="s">
        <v>421</v>
      </c>
      <c r="B21" s="1" t="s">
        <v>423</v>
      </c>
      <c r="C21" s="54">
        <v>5547</v>
      </c>
      <c r="D21" s="54" t="s">
        <v>1031</v>
      </c>
      <c r="E21" t="s">
        <v>2965</v>
      </c>
      <c r="F21" s="316">
        <v>867070.37</v>
      </c>
      <c r="G21" s="316"/>
      <c r="H21" s="316">
        <v>82062.05</v>
      </c>
      <c r="I21"/>
      <c r="J21">
        <v>687211.38</v>
      </c>
      <c r="K21">
        <v>1701287.56</v>
      </c>
      <c r="L21" s="317">
        <v>0</v>
      </c>
      <c r="M21" s="317">
        <v>7000</v>
      </c>
      <c r="N21" s="317"/>
      <c r="O21" s="317">
        <v>0</v>
      </c>
      <c r="P21"/>
      <c r="Q21"/>
      <c r="R21">
        <v>389727.18</v>
      </c>
      <c r="S21">
        <v>2519990.75</v>
      </c>
      <c r="T21" s="321">
        <v>413014.3</v>
      </c>
      <c r="U21" s="321"/>
      <c r="V21" s="321"/>
      <c r="W21" s="321">
        <v>558915</v>
      </c>
      <c r="X21" s="321"/>
      <c r="Y21" s="320">
        <v>682695</v>
      </c>
      <c r="Z21" s="320"/>
      <c r="AA21" s="320"/>
      <c r="AB21" s="320">
        <v>373567.69</v>
      </c>
      <c r="AC21" s="320">
        <v>194639.93</v>
      </c>
      <c r="AD21" s="320"/>
      <c r="AE21" s="320"/>
      <c r="AF21" s="320"/>
      <c r="AG21" s="62">
        <f t="shared" si="7"/>
        <v>949132.42</v>
      </c>
      <c r="AH21" s="76">
        <f t="shared" si="8"/>
        <v>7000</v>
      </c>
      <c r="AI21" s="17">
        <f t="shared" si="5"/>
        <v>942132.42</v>
      </c>
      <c r="AJ21" s="15">
        <f t="shared" si="9"/>
        <v>971929.3</v>
      </c>
      <c r="AK21" s="64">
        <f t="shared" si="10"/>
        <v>1250902.6199999999</v>
      </c>
      <c r="AL21" s="19">
        <f t="shared" si="6"/>
        <v>-278973.31999999983</v>
      </c>
    </row>
    <row r="22" spans="1:38" x14ac:dyDescent="0.2">
      <c r="A22" s="1" t="s">
        <v>421</v>
      </c>
      <c r="B22" s="1" t="s">
        <v>423</v>
      </c>
      <c r="C22" s="54">
        <v>4817</v>
      </c>
      <c r="D22" s="54" t="s">
        <v>1032</v>
      </c>
      <c r="E22" t="s">
        <v>2966</v>
      </c>
      <c r="F22" s="316">
        <v>462280.7</v>
      </c>
      <c r="G22" s="316"/>
      <c r="H22" s="316">
        <v>-248</v>
      </c>
      <c r="I22"/>
      <c r="J22">
        <v>591631.34</v>
      </c>
      <c r="K22">
        <v>467420.72</v>
      </c>
      <c r="L22" s="317">
        <v>0</v>
      </c>
      <c r="M22" s="317">
        <v>-13825</v>
      </c>
      <c r="N22" s="317"/>
      <c r="O22" s="317"/>
      <c r="P22"/>
      <c r="Q22"/>
      <c r="R22">
        <v>167697.26</v>
      </c>
      <c r="S22">
        <v>4994895.4800000004</v>
      </c>
      <c r="T22" s="321">
        <v>415595.08</v>
      </c>
      <c r="U22" s="321"/>
      <c r="V22" s="321"/>
      <c r="W22" s="321">
        <v>510796.5</v>
      </c>
      <c r="X22" s="321"/>
      <c r="Y22" s="320">
        <v>560209.5</v>
      </c>
      <c r="Z22" s="320"/>
      <c r="AA22" s="320"/>
      <c r="AB22" s="320">
        <v>277971.03999999998</v>
      </c>
      <c r="AC22" s="320">
        <v>150137.32</v>
      </c>
      <c r="AD22" s="320"/>
      <c r="AE22" s="320"/>
      <c r="AF22" s="320"/>
      <c r="AG22" s="62">
        <f t="shared" si="7"/>
        <v>462032.7</v>
      </c>
      <c r="AH22" s="76">
        <f t="shared" si="8"/>
        <v>-13825</v>
      </c>
      <c r="AI22" s="17">
        <f t="shared" si="5"/>
        <v>475857.7</v>
      </c>
      <c r="AJ22" s="15">
        <f t="shared" si="9"/>
        <v>926391.58000000007</v>
      </c>
      <c r="AK22" s="64">
        <f t="shared" si="10"/>
        <v>988317.8600000001</v>
      </c>
      <c r="AL22" s="19">
        <f t="shared" si="6"/>
        <v>-61926.280000000028</v>
      </c>
    </row>
    <row r="23" spans="1:38" x14ac:dyDescent="0.2">
      <c r="A23" s="1" t="s">
        <v>421</v>
      </c>
      <c r="B23" s="1" t="s">
        <v>423</v>
      </c>
      <c r="C23" s="54">
        <v>4661</v>
      </c>
      <c r="D23" s="54" t="s">
        <v>1033</v>
      </c>
      <c r="E23" t="s">
        <v>2967</v>
      </c>
      <c r="F23" s="316">
        <v>228453.16</v>
      </c>
      <c r="G23" s="316"/>
      <c r="H23" s="316">
        <v>73773.62</v>
      </c>
      <c r="I23"/>
      <c r="J23">
        <v>870760.02</v>
      </c>
      <c r="K23">
        <v>368308.19</v>
      </c>
      <c r="L23" s="317">
        <v>22785</v>
      </c>
      <c r="M23" s="317">
        <v>12300</v>
      </c>
      <c r="N23" s="317"/>
      <c r="O23" s="317">
        <v>6.9</v>
      </c>
      <c r="P23"/>
      <c r="Q23"/>
      <c r="R23">
        <v>202547.41</v>
      </c>
      <c r="S23">
        <v>1550129.81</v>
      </c>
      <c r="T23" s="321">
        <v>241439.95</v>
      </c>
      <c r="U23" s="321"/>
      <c r="V23" s="321"/>
      <c r="W23" s="321">
        <v>635080.5</v>
      </c>
      <c r="X23" s="321"/>
      <c r="Y23" s="320">
        <v>668556.9</v>
      </c>
      <c r="Z23" s="320"/>
      <c r="AA23" s="320"/>
      <c r="AB23" s="320">
        <v>148130.92000000001</v>
      </c>
      <c r="AC23" s="320">
        <v>94502.79</v>
      </c>
      <c r="AD23" s="320"/>
      <c r="AE23" s="320"/>
      <c r="AF23" s="320"/>
      <c r="AG23" s="62">
        <f t="shared" si="7"/>
        <v>302226.78000000003</v>
      </c>
      <c r="AH23" s="76">
        <f t="shared" si="8"/>
        <v>35091.9</v>
      </c>
      <c r="AI23" s="17">
        <f t="shared" si="5"/>
        <v>267134.88</v>
      </c>
      <c r="AJ23" s="15">
        <f t="shared" si="9"/>
        <v>876520.45</v>
      </c>
      <c r="AK23" s="64">
        <f t="shared" si="10"/>
        <v>911190.6100000001</v>
      </c>
      <c r="AL23" s="19">
        <f t="shared" si="6"/>
        <v>-34670.160000000149</v>
      </c>
    </row>
    <row r="24" spans="1:38" x14ac:dyDescent="0.2">
      <c r="A24" s="1" t="s">
        <v>421</v>
      </c>
      <c r="B24" s="1" t="s">
        <v>423</v>
      </c>
      <c r="C24" s="54">
        <v>7585</v>
      </c>
      <c r="D24" s="54" t="s">
        <v>1034</v>
      </c>
      <c r="E24" t="s">
        <v>2968</v>
      </c>
      <c r="F24" s="316">
        <v>2414496.89</v>
      </c>
      <c r="G24" s="316"/>
      <c r="H24" s="316">
        <v>2428.48</v>
      </c>
      <c r="I24"/>
      <c r="J24">
        <v>93778.44</v>
      </c>
      <c r="K24">
        <v>645411.61</v>
      </c>
      <c r="L24" s="317">
        <v>0</v>
      </c>
      <c r="M24" s="317">
        <v>15420</v>
      </c>
      <c r="N24" s="317"/>
      <c r="O24" s="317">
        <v>0</v>
      </c>
      <c r="P24"/>
      <c r="Q24"/>
      <c r="R24">
        <v>347219.17</v>
      </c>
      <c r="S24">
        <v>2878887.21</v>
      </c>
      <c r="T24" s="321">
        <v>548097.87</v>
      </c>
      <c r="U24" s="321"/>
      <c r="V24" s="321"/>
      <c r="W24" s="321">
        <v>991279.8</v>
      </c>
      <c r="X24" s="321"/>
      <c r="Y24" s="320">
        <v>1074709.8</v>
      </c>
      <c r="Z24" s="320"/>
      <c r="AA24" s="320"/>
      <c r="AB24" s="320">
        <v>285244.78000000003</v>
      </c>
      <c r="AC24" s="320">
        <v>108706.8</v>
      </c>
      <c r="AD24" s="320"/>
      <c r="AE24" s="320"/>
      <c r="AF24" s="320"/>
      <c r="AG24" s="62">
        <f t="shared" si="7"/>
        <v>2416925.37</v>
      </c>
      <c r="AH24" s="76">
        <f t="shared" si="8"/>
        <v>15420</v>
      </c>
      <c r="AI24" s="17">
        <f t="shared" si="5"/>
        <v>2401505.37</v>
      </c>
      <c r="AJ24" s="15">
        <f t="shared" si="9"/>
        <v>1539377.67</v>
      </c>
      <c r="AK24" s="64">
        <f t="shared" si="10"/>
        <v>1468661.3800000001</v>
      </c>
      <c r="AL24" s="19">
        <f t="shared" si="6"/>
        <v>70716.289999999804</v>
      </c>
    </row>
    <row r="25" spans="1:38" x14ac:dyDescent="0.2">
      <c r="A25" s="1" t="s">
        <v>421</v>
      </c>
      <c r="B25" s="1" t="s">
        <v>423</v>
      </c>
      <c r="C25" s="54">
        <v>6519</v>
      </c>
      <c r="D25" s="54" t="s">
        <v>1035</v>
      </c>
      <c r="E25" t="s">
        <v>2969</v>
      </c>
      <c r="F25" s="316">
        <v>356271.2</v>
      </c>
      <c r="G25" s="316"/>
      <c r="H25" s="316">
        <v>7965.57</v>
      </c>
      <c r="I25"/>
      <c r="J25">
        <v>424100.15</v>
      </c>
      <c r="K25">
        <v>391116.84</v>
      </c>
      <c r="L25" s="317">
        <v>0</v>
      </c>
      <c r="M25" s="317"/>
      <c r="N25" s="317"/>
      <c r="O25" s="317"/>
      <c r="P25"/>
      <c r="Q25"/>
      <c r="R25">
        <v>225488.08</v>
      </c>
      <c r="S25">
        <v>2079998.65</v>
      </c>
      <c r="T25" s="321">
        <v>237102.45</v>
      </c>
      <c r="U25" s="321"/>
      <c r="V25" s="321"/>
      <c r="W25" s="321">
        <v>685428</v>
      </c>
      <c r="X25" s="321"/>
      <c r="Y25" s="320">
        <v>736104.8</v>
      </c>
      <c r="Z25" s="320"/>
      <c r="AA25" s="320"/>
      <c r="AB25" s="320">
        <v>92441.26</v>
      </c>
      <c r="AC25" s="320">
        <v>83971.36</v>
      </c>
      <c r="AD25" s="320"/>
      <c r="AE25" s="320"/>
      <c r="AF25" s="320"/>
      <c r="AG25" s="62">
        <f t="shared" si="7"/>
        <v>364236.77</v>
      </c>
      <c r="AH25" s="76">
        <f t="shared" si="8"/>
        <v>0</v>
      </c>
      <c r="AI25" s="17">
        <f t="shared" si="5"/>
        <v>364236.77</v>
      </c>
      <c r="AJ25" s="15">
        <f t="shared" si="9"/>
        <v>922530.45</v>
      </c>
      <c r="AK25" s="64">
        <f t="shared" si="10"/>
        <v>912517.42</v>
      </c>
      <c r="AL25" s="19">
        <f t="shared" si="6"/>
        <v>10013.029999999912</v>
      </c>
    </row>
    <row r="26" spans="1:38" x14ac:dyDescent="0.2">
      <c r="A26" s="1" t="s">
        <v>421</v>
      </c>
      <c r="B26" s="1" t="s">
        <v>423</v>
      </c>
      <c r="C26" s="54">
        <v>4531</v>
      </c>
      <c r="D26" s="54" t="s">
        <v>1036</v>
      </c>
      <c r="E26" t="s">
        <v>2970</v>
      </c>
      <c r="F26" s="316">
        <v>621122.9</v>
      </c>
      <c r="G26" s="316"/>
      <c r="H26" s="316">
        <v>12804.24</v>
      </c>
      <c r="I26"/>
      <c r="J26">
        <v>1108482.3999999999</v>
      </c>
      <c r="K26">
        <v>193597.82</v>
      </c>
      <c r="L26" s="317">
        <v>3650</v>
      </c>
      <c r="M26" s="317">
        <v>8800</v>
      </c>
      <c r="N26" s="317"/>
      <c r="O26" s="317">
        <v>0</v>
      </c>
      <c r="P26"/>
      <c r="Q26"/>
      <c r="R26">
        <v>198056.86</v>
      </c>
      <c r="S26">
        <v>413083.29</v>
      </c>
      <c r="T26" s="321">
        <v>205425.92000000001</v>
      </c>
      <c r="U26" s="321"/>
      <c r="V26" s="321"/>
      <c r="W26" s="321">
        <v>593937</v>
      </c>
      <c r="X26" s="321"/>
      <c r="Y26" s="320">
        <v>660720.6</v>
      </c>
      <c r="Z26" s="320"/>
      <c r="AA26" s="320"/>
      <c r="AB26" s="320">
        <v>103049.55</v>
      </c>
      <c r="AC26" s="320">
        <v>64585.42</v>
      </c>
      <c r="AD26" s="320"/>
      <c r="AE26" s="320"/>
      <c r="AF26" s="320"/>
      <c r="AG26" s="62">
        <f t="shared" si="7"/>
        <v>633927.14</v>
      </c>
      <c r="AH26" s="76">
        <f t="shared" si="8"/>
        <v>12450</v>
      </c>
      <c r="AI26" s="17">
        <f t="shared" si="5"/>
        <v>621477.14</v>
      </c>
      <c r="AJ26" s="15">
        <f t="shared" si="9"/>
        <v>799362.92</v>
      </c>
      <c r="AK26" s="64">
        <f t="shared" si="10"/>
        <v>828355.57000000007</v>
      </c>
      <c r="AL26" s="19">
        <f t="shared" si="6"/>
        <v>-28992.650000000023</v>
      </c>
    </row>
    <row r="27" spans="1:38" x14ac:dyDescent="0.2">
      <c r="A27" s="1" t="s">
        <v>421</v>
      </c>
      <c r="B27" s="1" t="s">
        <v>423</v>
      </c>
      <c r="C27" s="54">
        <v>2937</v>
      </c>
      <c r="D27" s="54" t="s">
        <v>1037</v>
      </c>
      <c r="E27" t="s">
        <v>2971</v>
      </c>
      <c r="F27" s="316">
        <v>538262.93999999994</v>
      </c>
      <c r="G27" s="316"/>
      <c r="H27" s="316">
        <v>14945.69</v>
      </c>
      <c r="I27"/>
      <c r="J27">
        <v>660286.62</v>
      </c>
      <c r="K27">
        <v>268226.15000000002</v>
      </c>
      <c r="L27" s="317">
        <v>0</v>
      </c>
      <c r="M27" s="317"/>
      <c r="N27" s="317"/>
      <c r="O27" s="317"/>
      <c r="P27"/>
      <c r="Q27"/>
      <c r="R27">
        <v>154705.94</v>
      </c>
      <c r="S27">
        <v>2337378.21</v>
      </c>
      <c r="T27" s="321">
        <v>309089.01</v>
      </c>
      <c r="U27" s="321"/>
      <c r="V27" s="321"/>
      <c r="W27" s="321">
        <v>422470.40000000002</v>
      </c>
      <c r="X27" s="321"/>
      <c r="Y27" s="320">
        <v>457060.64</v>
      </c>
      <c r="Z27" s="320"/>
      <c r="AA27" s="320"/>
      <c r="AB27" s="320">
        <v>124894.61</v>
      </c>
      <c r="AC27" s="320">
        <v>90861.58</v>
      </c>
      <c r="AD27" s="320"/>
      <c r="AE27" s="320"/>
      <c r="AF27" s="320"/>
      <c r="AG27" s="62">
        <f t="shared" si="7"/>
        <v>553208.62999999989</v>
      </c>
      <c r="AH27" s="76">
        <f t="shared" si="8"/>
        <v>0</v>
      </c>
      <c r="AI27" s="17">
        <f t="shared" si="5"/>
        <v>553208.62999999989</v>
      </c>
      <c r="AJ27" s="15">
        <f t="shared" si="9"/>
        <v>731559.41</v>
      </c>
      <c r="AK27" s="64">
        <f t="shared" si="10"/>
        <v>672816.83</v>
      </c>
      <c r="AL27" s="19">
        <f t="shared" si="6"/>
        <v>58742.580000000075</v>
      </c>
    </row>
    <row r="28" spans="1:38" x14ac:dyDescent="0.2">
      <c r="A28" s="1" t="s">
        <v>421</v>
      </c>
      <c r="B28" s="1" t="s">
        <v>423</v>
      </c>
      <c r="C28" s="54">
        <v>2576</v>
      </c>
      <c r="D28" s="54" t="s">
        <v>1038</v>
      </c>
      <c r="E28" t="s">
        <v>2972</v>
      </c>
      <c r="F28" s="316">
        <v>620036.42000000004</v>
      </c>
      <c r="G28" s="316"/>
      <c r="H28" s="316">
        <v>15251.54</v>
      </c>
      <c r="I28"/>
      <c r="J28">
        <v>390277.93</v>
      </c>
      <c r="K28">
        <v>460354.24</v>
      </c>
      <c r="L28" s="317">
        <v>11500</v>
      </c>
      <c r="M28" s="317">
        <v>15019.35</v>
      </c>
      <c r="N28" s="317"/>
      <c r="O28" s="317"/>
      <c r="P28"/>
      <c r="Q28"/>
      <c r="R28">
        <v>198895.11</v>
      </c>
      <c r="S28">
        <v>2446216.73</v>
      </c>
      <c r="T28" s="321">
        <v>190914.13</v>
      </c>
      <c r="U28" s="321">
        <v>151970</v>
      </c>
      <c r="V28" s="321"/>
      <c r="W28" s="321">
        <v>138358.5</v>
      </c>
      <c r="X28" s="321"/>
      <c r="Y28" s="320">
        <v>196738.5</v>
      </c>
      <c r="Z28" s="320"/>
      <c r="AA28" s="320"/>
      <c r="AB28" s="320">
        <v>99295.58</v>
      </c>
      <c r="AC28" s="320">
        <v>85919.42</v>
      </c>
      <c r="AD28" s="320"/>
      <c r="AE28" s="320"/>
      <c r="AF28" s="320"/>
      <c r="AG28" s="62">
        <f t="shared" si="7"/>
        <v>635287.96000000008</v>
      </c>
      <c r="AH28" s="76">
        <f t="shared" si="8"/>
        <v>26519.35</v>
      </c>
      <c r="AI28" s="17">
        <f t="shared" si="5"/>
        <v>608768.6100000001</v>
      </c>
      <c r="AJ28" s="15">
        <f t="shared" si="9"/>
        <v>481242.63</v>
      </c>
      <c r="AK28" s="64">
        <f t="shared" si="10"/>
        <v>381953.5</v>
      </c>
      <c r="AL28" s="19">
        <f t="shared" si="6"/>
        <v>99289.13</v>
      </c>
    </row>
    <row r="29" spans="1:38" x14ac:dyDescent="0.2">
      <c r="A29" s="1" t="s">
        <v>426</v>
      </c>
      <c r="B29" s="1" t="s">
        <v>427</v>
      </c>
      <c r="C29" s="54">
        <v>3880</v>
      </c>
      <c r="D29" s="54" t="s">
        <v>1039</v>
      </c>
      <c r="E29" t="s">
        <v>2973</v>
      </c>
      <c r="F29" s="316">
        <v>561283.47</v>
      </c>
      <c r="G29" s="316"/>
      <c r="H29" s="316">
        <v>7400.8</v>
      </c>
      <c r="I29"/>
      <c r="J29">
        <v>663710.25</v>
      </c>
      <c r="K29">
        <v>527617.31999999995</v>
      </c>
      <c r="L29" s="317"/>
      <c r="M29" s="317"/>
      <c r="N29" s="317"/>
      <c r="O29" s="317">
        <v>8700</v>
      </c>
      <c r="P29"/>
      <c r="Q29"/>
      <c r="R29"/>
      <c r="S29">
        <v>1940194.37</v>
      </c>
      <c r="T29" s="321">
        <v>229660.16</v>
      </c>
      <c r="U29" s="321">
        <v>2500</v>
      </c>
      <c r="V29" s="321"/>
      <c r="W29" s="321">
        <v>766838.5</v>
      </c>
      <c r="X29" s="321"/>
      <c r="Y29" s="320">
        <v>848388.5</v>
      </c>
      <c r="Z29" s="320"/>
      <c r="AA29" s="320"/>
      <c r="AB29" s="320">
        <v>106533.12</v>
      </c>
      <c r="AC29" s="320">
        <v>80147.78</v>
      </c>
      <c r="AD29" s="320"/>
      <c r="AE29" s="320"/>
      <c r="AF29" s="320"/>
      <c r="AG29" s="62">
        <f t="shared" si="7"/>
        <v>568684.27</v>
      </c>
      <c r="AH29" s="76">
        <f t="shared" si="8"/>
        <v>8700</v>
      </c>
      <c r="AI29" s="17">
        <f t="shared" si="5"/>
        <v>559984.27</v>
      </c>
      <c r="AJ29" s="15">
        <f t="shared" si="9"/>
        <v>998998.66</v>
      </c>
      <c r="AK29" s="64">
        <f t="shared" si="10"/>
        <v>1035069.4</v>
      </c>
      <c r="AL29" s="19">
        <f t="shared" si="6"/>
        <v>-36070.739999999991</v>
      </c>
    </row>
    <row r="30" spans="1:38" x14ac:dyDescent="0.2">
      <c r="A30" s="1" t="s">
        <v>426</v>
      </c>
      <c r="B30" s="1" t="s">
        <v>427</v>
      </c>
      <c r="C30" s="54">
        <v>3169</v>
      </c>
      <c r="D30" s="54" t="s">
        <v>1040</v>
      </c>
      <c r="E30" t="s">
        <v>2974</v>
      </c>
      <c r="F30" s="316">
        <v>571847.81999999995</v>
      </c>
      <c r="G30" s="316"/>
      <c r="H30" s="316">
        <v>22425.279999999999</v>
      </c>
      <c r="I30"/>
      <c r="J30">
        <v>1704955.69</v>
      </c>
      <c r="K30">
        <v>977471.82</v>
      </c>
      <c r="L30" s="317"/>
      <c r="M30" s="317"/>
      <c r="N30" s="317"/>
      <c r="O30" s="317"/>
      <c r="P30"/>
      <c r="Q30"/>
      <c r="R30"/>
      <c r="S30">
        <v>225942.27</v>
      </c>
      <c r="T30" s="321">
        <v>188201.55</v>
      </c>
      <c r="U30" s="321"/>
      <c r="V30" s="321">
        <v>286.04000000000002</v>
      </c>
      <c r="W30" s="321">
        <v>532277.19999999995</v>
      </c>
      <c r="X30" s="321"/>
      <c r="Y30" s="320">
        <v>642487.19999999995</v>
      </c>
      <c r="Z30" s="320"/>
      <c r="AA30" s="320"/>
      <c r="AB30" s="320">
        <v>197400.79</v>
      </c>
      <c r="AC30" s="320">
        <v>109775.58</v>
      </c>
      <c r="AD30" s="320"/>
      <c r="AE30" s="320"/>
      <c r="AF30" s="320"/>
      <c r="AG30" s="62">
        <f t="shared" si="7"/>
        <v>594273.1</v>
      </c>
      <c r="AH30" s="76">
        <f t="shared" si="8"/>
        <v>0</v>
      </c>
      <c r="AI30" s="17">
        <f t="shared" si="5"/>
        <v>594273.1</v>
      </c>
      <c r="AJ30" s="15">
        <f t="shared" si="9"/>
        <v>720764.78999999992</v>
      </c>
      <c r="AK30" s="64">
        <f t="shared" si="10"/>
        <v>949663.57</v>
      </c>
      <c r="AL30" s="19">
        <f t="shared" si="6"/>
        <v>-228898.78000000003</v>
      </c>
    </row>
    <row r="31" spans="1:38" x14ac:dyDescent="0.2">
      <c r="A31" s="1" t="s">
        <v>426</v>
      </c>
      <c r="B31" s="1" t="s">
        <v>427</v>
      </c>
      <c r="C31" s="54">
        <v>7059</v>
      </c>
      <c r="D31" s="54" t="s">
        <v>1041</v>
      </c>
      <c r="E31" t="s">
        <v>2975</v>
      </c>
      <c r="F31" s="316">
        <v>1343615.6</v>
      </c>
      <c r="G31" s="316"/>
      <c r="H31" s="316">
        <v>19092.36</v>
      </c>
      <c r="I31"/>
      <c r="J31">
        <v>937585.27</v>
      </c>
      <c r="K31">
        <v>307573.12</v>
      </c>
      <c r="L31" s="317">
        <v>2690</v>
      </c>
      <c r="M31" s="317"/>
      <c r="N31" s="317"/>
      <c r="O31" s="317"/>
      <c r="P31"/>
      <c r="Q31"/>
      <c r="R31"/>
      <c r="S31">
        <v>519805.36</v>
      </c>
      <c r="T31" s="321">
        <v>274797.59000000003</v>
      </c>
      <c r="U31" s="321"/>
      <c r="V31" s="321"/>
      <c r="W31" s="321">
        <v>827085.3</v>
      </c>
      <c r="X31" s="321"/>
      <c r="Y31" s="320">
        <v>1052776.3</v>
      </c>
      <c r="Z31" s="320"/>
      <c r="AA31" s="320"/>
      <c r="AB31" s="320">
        <v>252550.86</v>
      </c>
      <c r="AC31" s="320">
        <v>42541.62</v>
      </c>
      <c r="AD31" s="320"/>
      <c r="AE31" s="320"/>
      <c r="AF31" s="320"/>
      <c r="AG31" s="62">
        <f t="shared" si="7"/>
        <v>1362707.9600000002</v>
      </c>
      <c r="AH31" s="76">
        <f t="shared" si="8"/>
        <v>2690</v>
      </c>
      <c r="AI31" s="17">
        <f t="shared" si="5"/>
        <v>1360017.9600000002</v>
      </c>
      <c r="AJ31" s="15">
        <f t="shared" si="9"/>
        <v>1101882.8900000001</v>
      </c>
      <c r="AK31" s="64">
        <f t="shared" si="10"/>
        <v>1347868.7800000003</v>
      </c>
      <c r="AL31" s="19">
        <f t="shared" si="6"/>
        <v>-245985.89000000013</v>
      </c>
    </row>
    <row r="32" spans="1:38" x14ac:dyDescent="0.2">
      <c r="A32" s="1" t="s">
        <v>426</v>
      </c>
      <c r="B32" s="1" t="s">
        <v>427</v>
      </c>
      <c r="C32" s="54">
        <v>4668</v>
      </c>
      <c r="D32" s="54" t="s">
        <v>1042</v>
      </c>
      <c r="E32" t="s">
        <v>2976</v>
      </c>
      <c r="F32" s="316">
        <v>942115.02</v>
      </c>
      <c r="G32" s="316"/>
      <c r="H32" s="316">
        <v>40831.980000000003</v>
      </c>
      <c r="I32"/>
      <c r="J32">
        <v>2256123.64</v>
      </c>
      <c r="K32">
        <v>814394.03</v>
      </c>
      <c r="L32" s="317"/>
      <c r="M32" s="317"/>
      <c r="N32" s="317"/>
      <c r="O32" s="317"/>
      <c r="P32"/>
      <c r="Q32"/>
      <c r="R32"/>
      <c r="S32">
        <v>164243.42000000001</v>
      </c>
      <c r="T32" s="321">
        <v>152268.32</v>
      </c>
      <c r="U32" s="321"/>
      <c r="V32" s="321"/>
      <c r="W32" s="321">
        <v>412906.3</v>
      </c>
      <c r="X32" s="321">
        <v>100000</v>
      </c>
      <c r="Y32" s="320">
        <v>563642.30000000005</v>
      </c>
      <c r="Z32" s="320"/>
      <c r="AA32" s="320"/>
      <c r="AB32" s="320">
        <v>152547.23000000001</v>
      </c>
      <c r="AC32" s="320">
        <v>104940.06</v>
      </c>
      <c r="AD32" s="320"/>
      <c r="AE32" s="320"/>
      <c r="AF32" s="320"/>
      <c r="AG32" s="62">
        <f t="shared" si="7"/>
        <v>982947</v>
      </c>
      <c r="AH32" s="76">
        <f t="shared" si="8"/>
        <v>0</v>
      </c>
      <c r="AI32" s="17">
        <f t="shared" si="5"/>
        <v>982947</v>
      </c>
      <c r="AJ32" s="15">
        <f t="shared" si="9"/>
        <v>665174.62</v>
      </c>
      <c r="AK32" s="64">
        <f t="shared" si="10"/>
        <v>821129.59000000008</v>
      </c>
      <c r="AL32" s="19">
        <f t="shared" si="6"/>
        <v>-155954.97000000009</v>
      </c>
    </row>
    <row r="33" spans="1:38" x14ac:dyDescent="0.2">
      <c r="A33" s="1" t="s">
        <v>426</v>
      </c>
      <c r="B33" s="1" t="s">
        <v>427</v>
      </c>
      <c r="C33" s="54">
        <v>5951</v>
      </c>
      <c r="D33" s="54" t="s">
        <v>1043</v>
      </c>
      <c r="E33" t="s">
        <v>2977</v>
      </c>
      <c r="F33" s="316">
        <v>648659.34</v>
      </c>
      <c r="G33" s="316">
        <v>29100</v>
      </c>
      <c r="H33" s="316">
        <v>584.79</v>
      </c>
      <c r="I33"/>
      <c r="J33">
        <v>429209.24</v>
      </c>
      <c r="K33">
        <v>409575.47</v>
      </c>
      <c r="L33" s="317"/>
      <c r="M33" s="317"/>
      <c r="N33" s="317"/>
      <c r="O33" s="317"/>
      <c r="P33"/>
      <c r="Q33"/>
      <c r="R33">
        <v>-3900</v>
      </c>
      <c r="S33">
        <v>3631737.05</v>
      </c>
      <c r="T33" s="321">
        <v>654101.74</v>
      </c>
      <c r="U33" s="321"/>
      <c r="V33" s="321"/>
      <c r="W33" s="321">
        <v>631860.9</v>
      </c>
      <c r="X33" s="321"/>
      <c r="Y33" s="320">
        <v>749322.9</v>
      </c>
      <c r="Z33" s="320"/>
      <c r="AA33" s="320"/>
      <c r="AB33" s="320">
        <v>227635.03</v>
      </c>
      <c r="AC33" s="320">
        <v>87630.71</v>
      </c>
      <c r="AD33" s="320"/>
      <c r="AE33" s="320"/>
      <c r="AF33" s="320"/>
      <c r="AG33" s="62">
        <f t="shared" si="7"/>
        <v>678344.13</v>
      </c>
      <c r="AH33" s="76">
        <f t="shared" si="8"/>
        <v>0</v>
      </c>
      <c r="AI33" s="17">
        <f t="shared" si="5"/>
        <v>678344.13</v>
      </c>
      <c r="AJ33" s="15">
        <f t="shared" si="9"/>
        <v>1285962.6400000001</v>
      </c>
      <c r="AK33" s="64">
        <f t="shared" si="10"/>
        <v>1064588.6400000001</v>
      </c>
      <c r="AL33" s="19">
        <f t="shared" si="6"/>
        <v>221374</v>
      </c>
    </row>
    <row r="34" spans="1:38" x14ac:dyDescent="0.2">
      <c r="A34" s="1" t="s">
        <v>426</v>
      </c>
      <c r="B34" s="1" t="s">
        <v>427</v>
      </c>
      <c r="C34" s="54">
        <v>4528</v>
      </c>
      <c r="D34" s="54" t="s">
        <v>1044</v>
      </c>
      <c r="E34" t="s">
        <v>2978</v>
      </c>
      <c r="F34" s="316">
        <v>614102.22</v>
      </c>
      <c r="G34" s="316"/>
      <c r="H34" s="316">
        <v>50614.84</v>
      </c>
      <c r="I34"/>
      <c r="J34">
        <v>315118.63</v>
      </c>
      <c r="K34">
        <v>406474.36</v>
      </c>
      <c r="L34" s="317"/>
      <c r="M34" s="317"/>
      <c r="N34" s="317"/>
      <c r="O34" s="317"/>
      <c r="P34"/>
      <c r="Q34"/>
      <c r="R34"/>
      <c r="S34">
        <v>669957.9</v>
      </c>
      <c r="T34" s="321">
        <v>232217.9</v>
      </c>
      <c r="U34" s="321"/>
      <c r="V34" s="321">
        <v>601.25</v>
      </c>
      <c r="W34" s="321">
        <v>131796</v>
      </c>
      <c r="X34" s="321"/>
      <c r="Y34" s="320">
        <v>270971</v>
      </c>
      <c r="Z34" s="320"/>
      <c r="AA34" s="320"/>
      <c r="AB34" s="320">
        <v>196539.16</v>
      </c>
      <c r="AC34" s="320">
        <v>69619.12</v>
      </c>
      <c r="AD34" s="320"/>
      <c r="AE34" s="320"/>
      <c r="AF34" s="320"/>
      <c r="AG34" s="62">
        <f t="shared" si="7"/>
        <v>664717.05999999994</v>
      </c>
      <c r="AH34" s="76">
        <f t="shared" si="8"/>
        <v>0</v>
      </c>
      <c r="AI34" s="17">
        <f t="shared" si="5"/>
        <v>664717.05999999994</v>
      </c>
      <c r="AJ34" s="15">
        <f t="shared" si="9"/>
        <v>364615.15</v>
      </c>
      <c r="AK34" s="64">
        <f t="shared" si="10"/>
        <v>537129.28</v>
      </c>
      <c r="AL34" s="19">
        <f t="shared" si="6"/>
        <v>-172514.13</v>
      </c>
    </row>
    <row r="35" spans="1:38" x14ac:dyDescent="0.2">
      <c r="A35" s="1" t="s">
        <v>426</v>
      </c>
      <c r="B35" s="1" t="s">
        <v>427</v>
      </c>
      <c r="C35" s="54">
        <v>5805</v>
      </c>
      <c r="D35" s="54" t="s">
        <v>1045</v>
      </c>
      <c r="E35" t="s">
        <v>2979</v>
      </c>
      <c r="F35" s="316">
        <v>1139908.51</v>
      </c>
      <c r="G35" s="316">
        <v>94475</v>
      </c>
      <c r="H35" s="316">
        <v>11391.34</v>
      </c>
      <c r="I35"/>
      <c r="J35">
        <v>596872.84</v>
      </c>
      <c r="K35">
        <v>268331.57</v>
      </c>
      <c r="L35" s="317"/>
      <c r="M35" s="317"/>
      <c r="N35" s="317"/>
      <c r="O35" s="317"/>
      <c r="P35"/>
      <c r="Q35"/>
      <c r="R35">
        <v>75</v>
      </c>
      <c r="S35">
        <v>2501284.2200000002</v>
      </c>
      <c r="T35" s="321">
        <v>207386.87</v>
      </c>
      <c r="U35" s="321"/>
      <c r="V35" s="321">
        <v>292.36</v>
      </c>
      <c r="W35" s="321">
        <v>502533</v>
      </c>
      <c r="X35" s="321"/>
      <c r="Y35" s="320">
        <v>631720.86</v>
      </c>
      <c r="Z35" s="320"/>
      <c r="AA35" s="320"/>
      <c r="AB35" s="320">
        <v>106349.75</v>
      </c>
      <c r="AC35" s="320">
        <v>53646.9</v>
      </c>
      <c r="AD35" s="320"/>
      <c r="AE35" s="320"/>
      <c r="AF35" s="320"/>
      <c r="AG35" s="62">
        <f t="shared" si="7"/>
        <v>1245774.8500000001</v>
      </c>
      <c r="AH35" s="76">
        <f t="shared" si="8"/>
        <v>0</v>
      </c>
      <c r="AI35" s="17">
        <f t="shared" si="5"/>
        <v>1245774.8500000001</v>
      </c>
      <c r="AJ35" s="15">
        <f t="shared" si="9"/>
        <v>710212.23</v>
      </c>
      <c r="AK35" s="64">
        <f t="shared" si="10"/>
        <v>791717.51</v>
      </c>
      <c r="AL35" s="19">
        <f t="shared" si="6"/>
        <v>-81505.280000000028</v>
      </c>
    </row>
    <row r="36" spans="1:38" x14ac:dyDescent="0.2">
      <c r="A36" s="1" t="s">
        <v>426</v>
      </c>
      <c r="B36" s="1" t="s">
        <v>427</v>
      </c>
      <c r="C36" s="54">
        <v>3290</v>
      </c>
      <c r="D36" s="54" t="s">
        <v>1046</v>
      </c>
      <c r="E36" t="s">
        <v>2980</v>
      </c>
      <c r="F36" s="316">
        <v>270679.71999999997</v>
      </c>
      <c r="G36" s="316"/>
      <c r="H36" s="316">
        <v>3669</v>
      </c>
      <c r="I36"/>
      <c r="J36">
        <v>2328463.8199999998</v>
      </c>
      <c r="K36">
        <v>768173</v>
      </c>
      <c r="L36" s="317"/>
      <c r="M36" s="317">
        <v>31920</v>
      </c>
      <c r="N36" s="317"/>
      <c r="O36" s="317">
        <v>53355</v>
      </c>
      <c r="P36"/>
      <c r="Q36"/>
      <c r="R36"/>
      <c r="S36">
        <v>1692932.58</v>
      </c>
      <c r="T36" s="321">
        <v>182240.86</v>
      </c>
      <c r="U36" s="321"/>
      <c r="V36" s="321"/>
      <c r="W36" s="321">
        <v>300369</v>
      </c>
      <c r="X36" s="321"/>
      <c r="Y36" s="320">
        <v>483820</v>
      </c>
      <c r="Z36" s="320"/>
      <c r="AA36" s="320"/>
      <c r="AB36" s="320">
        <v>154848.1</v>
      </c>
      <c r="AC36" s="320">
        <v>215240.38</v>
      </c>
      <c r="AD36" s="320"/>
      <c r="AE36" s="320"/>
      <c r="AF36" s="320"/>
      <c r="AG36" s="62">
        <f t="shared" si="7"/>
        <v>274348.71999999997</v>
      </c>
      <c r="AH36" s="76">
        <f t="shared" si="8"/>
        <v>85275</v>
      </c>
      <c r="AI36" s="17">
        <f t="shared" si="5"/>
        <v>189073.71999999997</v>
      </c>
      <c r="AJ36" s="15">
        <f t="shared" si="9"/>
        <v>482609.86</v>
      </c>
      <c r="AK36" s="64">
        <f t="shared" si="10"/>
        <v>853908.47999999998</v>
      </c>
      <c r="AL36" s="19">
        <f t="shared" si="6"/>
        <v>-371298.62</v>
      </c>
    </row>
    <row r="37" spans="1:38" x14ac:dyDescent="0.2">
      <c r="A37" s="1" t="s">
        <v>426</v>
      </c>
      <c r="B37" s="1" t="s">
        <v>427</v>
      </c>
      <c r="C37" s="54">
        <v>5014</v>
      </c>
      <c r="D37" s="54" t="s">
        <v>1047</v>
      </c>
      <c r="E37" t="s">
        <v>2981</v>
      </c>
      <c r="F37" s="316">
        <v>185418.17</v>
      </c>
      <c r="G37" s="316"/>
      <c r="H37" s="316">
        <v>42359.39</v>
      </c>
      <c r="I37"/>
      <c r="J37">
        <v>1285668.31</v>
      </c>
      <c r="K37">
        <v>457579.35</v>
      </c>
      <c r="L37" s="317"/>
      <c r="M37" s="317"/>
      <c r="N37" s="317"/>
      <c r="O37" s="317">
        <v>70930</v>
      </c>
      <c r="P37"/>
      <c r="Q37"/>
      <c r="R37">
        <v>-6</v>
      </c>
      <c r="S37"/>
      <c r="T37" s="321">
        <v>204602.72</v>
      </c>
      <c r="U37" s="321"/>
      <c r="V37" s="321"/>
      <c r="W37" s="321">
        <v>437114.4</v>
      </c>
      <c r="X37" s="321"/>
      <c r="Y37" s="320">
        <v>514294.4</v>
      </c>
      <c r="Z37" s="320"/>
      <c r="AA37" s="320"/>
      <c r="AB37" s="320">
        <v>175537.25</v>
      </c>
      <c r="AC37" s="320">
        <v>82810.740000000005</v>
      </c>
      <c r="AD37" s="320"/>
      <c r="AE37" s="320">
        <v>100000</v>
      </c>
      <c r="AF37" s="320"/>
      <c r="AG37" s="62">
        <f t="shared" si="7"/>
        <v>227777.56</v>
      </c>
      <c r="AH37" s="76">
        <f t="shared" si="8"/>
        <v>70930</v>
      </c>
      <c r="AI37" s="17">
        <f t="shared" si="5"/>
        <v>156847.56</v>
      </c>
      <c r="AJ37" s="15">
        <f t="shared" si="9"/>
        <v>641717.12</v>
      </c>
      <c r="AK37" s="64">
        <f t="shared" si="10"/>
        <v>872642.39</v>
      </c>
      <c r="AL37" s="19">
        <f t="shared" si="6"/>
        <v>-230925.27000000002</v>
      </c>
    </row>
    <row r="38" spans="1:38" x14ac:dyDescent="0.2">
      <c r="A38" s="1" t="s">
        <v>426</v>
      </c>
      <c r="B38" s="1" t="s">
        <v>427</v>
      </c>
      <c r="C38" s="54">
        <v>4611</v>
      </c>
      <c r="D38" s="54" t="s">
        <v>1048</v>
      </c>
      <c r="E38" t="s">
        <v>2982</v>
      </c>
      <c r="F38" s="316">
        <v>575144.29</v>
      </c>
      <c r="G38" s="316"/>
      <c r="H38" s="316">
        <v>7175.29</v>
      </c>
      <c r="I38">
        <v>-8279.76</v>
      </c>
      <c r="J38">
        <v>964354.08</v>
      </c>
      <c r="K38">
        <v>325273.83</v>
      </c>
      <c r="L38" s="317"/>
      <c r="M38" s="317">
        <v>8450</v>
      </c>
      <c r="N38" s="317"/>
      <c r="O38" s="317"/>
      <c r="P38"/>
      <c r="Q38"/>
      <c r="R38">
        <v>-96933.42</v>
      </c>
      <c r="S38"/>
      <c r="T38" s="321">
        <v>221619.41</v>
      </c>
      <c r="U38" s="321"/>
      <c r="V38" s="321">
        <v>131.31</v>
      </c>
      <c r="W38" s="321">
        <v>816152.1</v>
      </c>
      <c r="X38" s="321"/>
      <c r="Y38" s="320">
        <v>968842.1</v>
      </c>
      <c r="Z38" s="320"/>
      <c r="AA38" s="320"/>
      <c r="AB38" s="320">
        <v>171960.42</v>
      </c>
      <c r="AC38" s="320">
        <v>43172.46</v>
      </c>
      <c r="AD38" s="320"/>
      <c r="AE38" s="320"/>
      <c r="AF38" s="320"/>
      <c r="AG38" s="62">
        <f t="shared" si="7"/>
        <v>582319.58000000007</v>
      </c>
      <c r="AH38" s="76">
        <f t="shared" si="8"/>
        <v>8450</v>
      </c>
      <c r="AI38" s="17">
        <f t="shared" si="5"/>
        <v>573869.58000000007</v>
      </c>
      <c r="AJ38" s="15">
        <f t="shared" si="9"/>
        <v>1037902.82</v>
      </c>
      <c r="AK38" s="64">
        <f t="shared" si="10"/>
        <v>1183974.98</v>
      </c>
      <c r="AL38" s="19">
        <f t="shared" si="6"/>
        <v>-146072.16000000003</v>
      </c>
    </row>
    <row r="39" spans="1:38" x14ac:dyDescent="0.2">
      <c r="A39" s="1" t="s">
        <v>430</v>
      </c>
      <c r="B39" s="1" t="s">
        <v>431</v>
      </c>
      <c r="C39" s="54">
        <v>2051</v>
      </c>
      <c r="D39" s="54" t="s">
        <v>1049</v>
      </c>
      <c r="E39" t="s">
        <v>2983</v>
      </c>
      <c r="F39" s="316">
        <v>1130018.8999999999</v>
      </c>
      <c r="G39" s="316"/>
      <c r="H39" s="316">
        <v>75415.070000000007</v>
      </c>
      <c r="I39"/>
      <c r="J39">
        <v>481954.7</v>
      </c>
      <c r="K39">
        <v>202063.3</v>
      </c>
      <c r="L39" s="317">
        <v>1665</v>
      </c>
      <c r="M39" s="317">
        <v>7700</v>
      </c>
      <c r="N39" s="317"/>
      <c r="O39" s="317">
        <v>100.78</v>
      </c>
      <c r="P39">
        <v>54236.13</v>
      </c>
      <c r="Q39"/>
      <c r="R39">
        <v>-206169.07</v>
      </c>
      <c r="S39">
        <v>1814650.86</v>
      </c>
      <c r="T39" s="321">
        <v>499300.92</v>
      </c>
      <c r="U39" s="321">
        <v>1234.5</v>
      </c>
      <c r="V39" s="321">
        <v>1533.33</v>
      </c>
      <c r="W39" s="321">
        <v>643057.80000000005</v>
      </c>
      <c r="X39" s="321">
        <v>6600</v>
      </c>
      <c r="Y39" s="320">
        <v>728617.8</v>
      </c>
      <c r="Z39" s="320"/>
      <c r="AA39" s="320"/>
      <c r="AB39" s="320">
        <v>128520.66</v>
      </c>
      <c r="AC39" s="320">
        <v>41536.44</v>
      </c>
      <c r="AD39" s="320"/>
      <c r="AE39" s="320"/>
      <c r="AF39" s="320"/>
      <c r="AG39" s="62">
        <f t="shared" si="7"/>
        <v>1205433.97</v>
      </c>
      <c r="AH39" s="76">
        <f t="shared" si="8"/>
        <v>9465.7800000000007</v>
      </c>
      <c r="AI39" s="17">
        <f t="shared" si="5"/>
        <v>1195968.19</v>
      </c>
      <c r="AJ39" s="15">
        <f t="shared" si="9"/>
        <v>1151726.55</v>
      </c>
      <c r="AK39" s="64">
        <f t="shared" si="10"/>
        <v>898674.90000000014</v>
      </c>
      <c r="AL39" s="19">
        <f t="shared" si="6"/>
        <v>253051.64999999991</v>
      </c>
    </row>
    <row r="40" spans="1:38" x14ac:dyDescent="0.2">
      <c r="A40" s="1" t="s">
        <v>430</v>
      </c>
      <c r="B40" s="1" t="s">
        <v>431</v>
      </c>
      <c r="C40" s="54">
        <v>1787</v>
      </c>
      <c r="D40" s="54" t="s">
        <v>1050</v>
      </c>
      <c r="E40" t="s">
        <v>2984</v>
      </c>
      <c r="F40" s="316">
        <v>314194.13</v>
      </c>
      <c r="G40" s="316"/>
      <c r="H40" s="316">
        <v>71137.67</v>
      </c>
      <c r="I40"/>
      <c r="J40">
        <v>1458552.46</v>
      </c>
      <c r="K40">
        <v>257234.57</v>
      </c>
      <c r="L40" s="317">
        <v>1714.2</v>
      </c>
      <c r="M40" s="317">
        <v>9000</v>
      </c>
      <c r="N40" s="317"/>
      <c r="O40" s="317"/>
      <c r="P40"/>
      <c r="Q40"/>
      <c r="R40">
        <v>2889</v>
      </c>
      <c r="S40">
        <v>1633793.05</v>
      </c>
      <c r="T40" s="321">
        <v>604718.68999999994</v>
      </c>
      <c r="U40" s="321"/>
      <c r="V40" s="321"/>
      <c r="W40" s="321">
        <v>468765.6</v>
      </c>
      <c r="X40" s="321">
        <v>37000</v>
      </c>
      <c r="Y40" s="320">
        <v>598258.6</v>
      </c>
      <c r="Z40" s="320"/>
      <c r="AA40" s="320"/>
      <c r="AB40" s="320">
        <v>272746.69</v>
      </c>
      <c r="AC40" s="320">
        <v>79266.06</v>
      </c>
      <c r="AD40" s="320"/>
      <c r="AE40" s="320"/>
      <c r="AF40" s="320"/>
      <c r="AG40" s="62">
        <f t="shared" si="7"/>
        <v>385331.8</v>
      </c>
      <c r="AH40" s="76">
        <f t="shared" si="8"/>
        <v>10714.2</v>
      </c>
      <c r="AI40" s="17">
        <f t="shared" si="5"/>
        <v>374617.59999999998</v>
      </c>
      <c r="AJ40" s="15">
        <f t="shared" si="9"/>
        <v>1110484.29</v>
      </c>
      <c r="AK40" s="64">
        <f t="shared" si="10"/>
        <v>950271.35000000009</v>
      </c>
      <c r="AL40" s="19">
        <f t="shared" si="6"/>
        <v>160212.93999999994</v>
      </c>
    </row>
    <row r="41" spans="1:38" x14ac:dyDescent="0.2">
      <c r="A41" s="1" t="s">
        <v>430</v>
      </c>
      <c r="B41" s="1" t="s">
        <v>431</v>
      </c>
      <c r="C41" s="54">
        <v>2904</v>
      </c>
      <c r="D41" s="54" t="s">
        <v>1051</v>
      </c>
      <c r="E41" t="s">
        <v>2985</v>
      </c>
      <c r="F41" s="316">
        <v>788025.99</v>
      </c>
      <c r="G41" s="316">
        <v>22000</v>
      </c>
      <c r="H41" s="316">
        <v>26682.16</v>
      </c>
      <c r="I41"/>
      <c r="J41">
        <v>1131275.27</v>
      </c>
      <c r="K41">
        <v>322320.38</v>
      </c>
      <c r="L41" s="317">
        <v>1731.6</v>
      </c>
      <c r="M41" s="317">
        <v>19900</v>
      </c>
      <c r="N41" s="317"/>
      <c r="O41" s="317"/>
      <c r="P41"/>
      <c r="Q41"/>
      <c r="R41"/>
      <c r="S41">
        <v>174893.33</v>
      </c>
      <c r="T41" s="321">
        <v>434435.39</v>
      </c>
      <c r="U41" s="321"/>
      <c r="V41" s="321"/>
      <c r="W41" s="321">
        <v>509707.5</v>
      </c>
      <c r="X41" s="321">
        <v>4500</v>
      </c>
      <c r="Y41" s="320">
        <v>582457.5</v>
      </c>
      <c r="Z41" s="320"/>
      <c r="AA41" s="320"/>
      <c r="AB41" s="320">
        <v>190474.74</v>
      </c>
      <c r="AC41" s="320">
        <v>87398.52</v>
      </c>
      <c r="AD41" s="320"/>
      <c r="AE41" s="320"/>
      <c r="AF41" s="320"/>
      <c r="AG41" s="62">
        <f t="shared" si="7"/>
        <v>836708.15</v>
      </c>
      <c r="AH41" s="76">
        <f t="shared" si="8"/>
        <v>21631.599999999999</v>
      </c>
      <c r="AI41" s="17">
        <f t="shared" si="5"/>
        <v>815076.55</v>
      </c>
      <c r="AJ41" s="15">
        <f t="shared" si="9"/>
        <v>948642.89</v>
      </c>
      <c r="AK41" s="64">
        <f t="shared" si="10"/>
        <v>860330.76</v>
      </c>
      <c r="AL41" s="19">
        <f t="shared" si="6"/>
        <v>88312.13</v>
      </c>
    </row>
    <row r="42" spans="1:38" x14ac:dyDescent="0.2">
      <c r="A42" s="1" t="s">
        <v>430</v>
      </c>
      <c r="B42" s="1" t="s">
        <v>431</v>
      </c>
      <c r="C42" s="54">
        <v>3978</v>
      </c>
      <c r="D42" s="54" t="s">
        <v>1052</v>
      </c>
      <c r="E42" t="s">
        <v>2986</v>
      </c>
      <c r="F42" s="316">
        <v>2176438.5099999998</v>
      </c>
      <c r="G42" s="316">
        <v>57600</v>
      </c>
      <c r="H42" s="316">
        <v>90387</v>
      </c>
      <c r="I42"/>
      <c r="J42">
        <v>1268134.8999999999</v>
      </c>
      <c r="K42">
        <v>269416.65000000002</v>
      </c>
      <c r="L42" s="317">
        <v>7224</v>
      </c>
      <c r="M42" s="317">
        <v>7700</v>
      </c>
      <c r="N42" s="317"/>
      <c r="O42" s="317">
        <v>37.380000000000003</v>
      </c>
      <c r="P42">
        <v>47043.24</v>
      </c>
      <c r="Q42"/>
      <c r="R42">
        <v>22000</v>
      </c>
      <c r="S42">
        <v>1781475.04</v>
      </c>
      <c r="T42" s="321">
        <v>986378.43</v>
      </c>
      <c r="U42" s="321">
        <v>-55054</v>
      </c>
      <c r="V42" s="321">
        <v>3842.46</v>
      </c>
      <c r="W42" s="321">
        <v>735381.5</v>
      </c>
      <c r="X42" s="321">
        <v>9000</v>
      </c>
      <c r="Y42" s="320">
        <v>847011.5</v>
      </c>
      <c r="Z42" s="320"/>
      <c r="AA42" s="320"/>
      <c r="AB42" s="320">
        <v>421788.15999999997</v>
      </c>
      <c r="AC42" s="320">
        <v>102865.03</v>
      </c>
      <c r="AD42" s="320">
        <v>19550</v>
      </c>
      <c r="AE42" s="320"/>
      <c r="AF42" s="320"/>
      <c r="AG42" s="62">
        <f t="shared" si="7"/>
        <v>2324425.5099999998</v>
      </c>
      <c r="AH42" s="76">
        <f t="shared" si="8"/>
        <v>14961.38</v>
      </c>
      <c r="AI42" s="17">
        <f t="shared" si="5"/>
        <v>2309464.13</v>
      </c>
      <c r="AJ42" s="15">
        <f t="shared" si="9"/>
        <v>1679548.3900000001</v>
      </c>
      <c r="AK42" s="64">
        <f t="shared" si="10"/>
        <v>1391214.69</v>
      </c>
      <c r="AL42" s="19">
        <f t="shared" si="6"/>
        <v>288333.70000000019</v>
      </c>
    </row>
    <row r="43" spans="1:38" x14ac:dyDescent="0.2">
      <c r="A43" s="1" t="s">
        <v>430</v>
      </c>
      <c r="B43" s="1" t="s">
        <v>431</v>
      </c>
      <c r="C43" s="54">
        <v>3763</v>
      </c>
      <c r="D43" s="54" t="s">
        <v>1053</v>
      </c>
      <c r="E43" t="s">
        <v>2987</v>
      </c>
      <c r="F43" s="316">
        <v>1241051.99</v>
      </c>
      <c r="G43" s="316">
        <v>9100</v>
      </c>
      <c r="H43" s="316">
        <v>74213.679999999993</v>
      </c>
      <c r="I43"/>
      <c r="J43">
        <v>333189.61</v>
      </c>
      <c r="K43">
        <v>222261.78</v>
      </c>
      <c r="L43" s="317">
        <v>3090</v>
      </c>
      <c r="M43" s="317">
        <v>52600</v>
      </c>
      <c r="N43" s="317"/>
      <c r="O43" s="317">
        <v>454.89</v>
      </c>
      <c r="P43"/>
      <c r="Q43"/>
      <c r="R43"/>
      <c r="S43">
        <v>1769380.27</v>
      </c>
      <c r="T43" s="321">
        <v>668221.32999999996</v>
      </c>
      <c r="U43" s="321"/>
      <c r="V43" s="321"/>
      <c r="W43" s="321">
        <v>694226.3</v>
      </c>
      <c r="X43" s="321">
        <v>13500</v>
      </c>
      <c r="Y43" s="320">
        <v>799964.3</v>
      </c>
      <c r="Z43" s="320"/>
      <c r="AA43" s="320"/>
      <c r="AB43" s="320">
        <v>515116.43</v>
      </c>
      <c r="AC43" s="320">
        <v>61869</v>
      </c>
      <c r="AD43" s="320"/>
      <c r="AE43" s="320"/>
      <c r="AF43" s="320"/>
      <c r="AG43" s="62">
        <f t="shared" si="7"/>
        <v>1324365.67</v>
      </c>
      <c r="AH43" s="76">
        <f t="shared" si="8"/>
        <v>56144.89</v>
      </c>
      <c r="AI43" s="17">
        <f t="shared" si="5"/>
        <v>1268220.78</v>
      </c>
      <c r="AJ43" s="15">
        <f t="shared" si="9"/>
        <v>1375947.63</v>
      </c>
      <c r="AK43" s="64">
        <f t="shared" si="10"/>
        <v>1376949.73</v>
      </c>
      <c r="AL43" s="19">
        <f t="shared" si="6"/>
        <v>-1002.1000000000931</v>
      </c>
    </row>
    <row r="44" spans="1:38" x14ac:dyDescent="0.2">
      <c r="A44" s="1" t="s">
        <v>430</v>
      </c>
      <c r="B44" s="1" t="s">
        <v>431</v>
      </c>
      <c r="C44" s="54">
        <v>973</v>
      </c>
      <c r="D44" s="54" t="s">
        <v>1054</v>
      </c>
      <c r="E44" t="s">
        <v>2988</v>
      </c>
      <c r="F44" s="316">
        <v>586118.75</v>
      </c>
      <c r="G44" s="316"/>
      <c r="H44" s="316">
        <v>15360</v>
      </c>
      <c r="I44"/>
      <c r="J44">
        <v>1008031.41</v>
      </c>
      <c r="K44">
        <v>191710.38</v>
      </c>
      <c r="L44" s="317">
        <v>4454.6000000000004</v>
      </c>
      <c r="M44" s="317">
        <v>35300</v>
      </c>
      <c r="N44" s="317"/>
      <c r="O44" s="317"/>
      <c r="P44"/>
      <c r="Q44"/>
      <c r="R44"/>
      <c r="S44">
        <v>2854151.72</v>
      </c>
      <c r="T44" s="321">
        <v>410855.32</v>
      </c>
      <c r="U44" s="321"/>
      <c r="V44" s="321"/>
      <c r="W44" s="321">
        <v>387916</v>
      </c>
      <c r="X44" s="321">
        <v>8000</v>
      </c>
      <c r="Y44" s="320">
        <v>490236</v>
      </c>
      <c r="Z44" s="320"/>
      <c r="AA44" s="320"/>
      <c r="AB44" s="320">
        <v>88069.24</v>
      </c>
      <c r="AC44" s="320">
        <v>80519.34</v>
      </c>
      <c r="AD44" s="320"/>
      <c r="AE44" s="320"/>
      <c r="AF44" s="320"/>
      <c r="AG44" s="62">
        <f t="shared" si="7"/>
        <v>601478.75</v>
      </c>
      <c r="AH44" s="76">
        <f t="shared" si="8"/>
        <v>39754.6</v>
      </c>
      <c r="AI44" s="17">
        <f t="shared" si="5"/>
        <v>561724.15</v>
      </c>
      <c r="AJ44" s="15">
        <f t="shared" si="9"/>
        <v>806771.32000000007</v>
      </c>
      <c r="AK44" s="64">
        <f t="shared" si="10"/>
        <v>658824.57999999996</v>
      </c>
      <c r="AL44" s="19">
        <f t="shared" si="6"/>
        <v>147946.74000000011</v>
      </c>
    </row>
    <row r="45" spans="1:38" x14ac:dyDescent="0.2">
      <c r="A45" s="1" t="s">
        <v>430</v>
      </c>
      <c r="B45" s="1" t="s">
        <v>431</v>
      </c>
      <c r="C45" s="54">
        <v>4069</v>
      </c>
      <c r="D45" s="54" t="s">
        <v>1055</v>
      </c>
      <c r="E45" t="s">
        <v>2989</v>
      </c>
      <c r="F45" s="316">
        <v>454768.87</v>
      </c>
      <c r="G45" s="316"/>
      <c r="H45" s="316">
        <v>13025.23</v>
      </c>
      <c r="I45"/>
      <c r="J45">
        <v>537864.05000000005</v>
      </c>
      <c r="K45">
        <v>190262.2</v>
      </c>
      <c r="L45" s="317">
        <v>1789.2</v>
      </c>
      <c r="M45" s="317">
        <v>7700</v>
      </c>
      <c r="N45" s="317"/>
      <c r="O45" s="317"/>
      <c r="P45"/>
      <c r="Q45"/>
      <c r="R45">
        <v>820</v>
      </c>
      <c r="S45">
        <v>1653756.5</v>
      </c>
      <c r="T45" s="321">
        <v>394218.17</v>
      </c>
      <c r="U45" s="321">
        <v>135000</v>
      </c>
      <c r="V45" s="321"/>
      <c r="W45" s="321">
        <v>251777.4</v>
      </c>
      <c r="X45" s="321">
        <v>4500</v>
      </c>
      <c r="Y45" s="320">
        <v>399407.4</v>
      </c>
      <c r="Z45" s="320"/>
      <c r="AA45" s="320"/>
      <c r="AB45" s="320">
        <v>142448.56</v>
      </c>
      <c r="AC45" s="320">
        <v>48462.2</v>
      </c>
      <c r="AD45" s="320"/>
      <c r="AE45" s="320"/>
      <c r="AF45" s="320"/>
      <c r="AG45" s="62">
        <f t="shared" si="7"/>
        <v>467794.1</v>
      </c>
      <c r="AH45" s="76">
        <f t="shared" si="8"/>
        <v>9489.2000000000007</v>
      </c>
      <c r="AI45" s="17">
        <f t="shared" si="5"/>
        <v>458304.89999999997</v>
      </c>
      <c r="AJ45" s="15">
        <f t="shared" si="9"/>
        <v>785495.57</v>
      </c>
      <c r="AK45" s="64">
        <f t="shared" si="10"/>
        <v>590318.15999999992</v>
      </c>
      <c r="AL45" s="19">
        <f t="shared" si="6"/>
        <v>195177.41000000003</v>
      </c>
    </row>
    <row r="46" spans="1:38" x14ac:dyDescent="0.2">
      <c r="A46" s="1" t="s">
        <v>430</v>
      </c>
      <c r="B46" s="1" t="s">
        <v>431</v>
      </c>
      <c r="C46" s="54">
        <v>5012</v>
      </c>
      <c r="D46" s="54" t="s">
        <v>1056</v>
      </c>
      <c r="E46" t="s">
        <v>2990</v>
      </c>
      <c r="F46" s="316">
        <v>315094.27</v>
      </c>
      <c r="G46" s="316"/>
      <c r="H46" s="316">
        <v>34776.410000000003</v>
      </c>
      <c r="I46"/>
      <c r="J46">
        <v>711978.95</v>
      </c>
      <c r="K46">
        <v>206811.8</v>
      </c>
      <c r="L46" s="317">
        <v>9160</v>
      </c>
      <c r="M46" s="317">
        <v>9193.44</v>
      </c>
      <c r="N46" s="317"/>
      <c r="O46" s="317">
        <v>41.38</v>
      </c>
      <c r="P46"/>
      <c r="Q46"/>
      <c r="R46">
        <v>106896.94</v>
      </c>
      <c r="S46">
        <v>1474437.8</v>
      </c>
      <c r="T46" s="321">
        <v>337963.53</v>
      </c>
      <c r="U46" s="321"/>
      <c r="V46" s="321"/>
      <c r="W46" s="321">
        <v>115686.5</v>
      </c>
      <c r="X46" s="321">
        <v>4500</v>
      </c>
      <c r="Y46" s="320">
        <v>199446.5</v>
      </c>
      <c r="Z46" s="320"/>
      <c r="AA46" s="320"/>
      <c r="AB46" s="320">
        <v>92899.64</v>
      </c>
      <c r="AC46" s="320">
        <v>62068.72</v>
      </c>
      <c r="AD46" s="320"/>
      <c r="AE46" s="320"/>
      <c r="AF46" s="320"/>
      <c r="AG46" s="62">
        <f t="shared" si="7"/>
        <v>349870.68000000005</v>
      </c>
      <c r="AH46" s="76">
        <f t="shared" si="8"/>
        <v>18394.820000000003</v>
      </c>
      <c r="AI46" s="17">
        <f t="shared" si="5"/>
        <v>331475.86000000004</v>
      </c>
      <c r="AJ46" s="15">
        <f t="shared" si="9"/>
        <v>458150.03</v>
      </c>
      <c r="AK46" s="64">
        <f t="shared" si="10"/>
        <v>354414.86</v>
      </c>
      <c r="AL46" s="19">
        <f t="shared" si="6"/>
        <v>103735.17000000004</v>
      </c>
    </row>
    <row r="47" spans="1:38" x14ac:dyDescent="0.2">
      <c r="A47" s="1" t="s">
        <v>430</v>
      </c>
      <c r="B47" s="1" t="s">
        <v>431</v>
      </c>
      <c r="C47" s="54">
        <v>5988</v>
      </c>
      <c r="D47" s="54" t="s">
        <v>1057</v>
      </c>
      <c r="E47" t="s">
        <v>2991</v>
      </c>
      <c r="F47" s="316">
        <v>374639.79</v>
      </c>
      <c r="G47" s="316">
        <v>0</v>
      </c>
      <c r="H47" s="316">
        <v>80929.460000000006</v>
      </c>
      <c r="I47"/>
      <c r="J47">
        <v>1460389.02</v>
      </c>
      <c r="K47">
        <v>233515.33</v>
      </c>
      <c r="L47" s="317">
        <v>5741.4</v>
      </c>
      <c r="M47" s="317">
        <v>64875</v>
      </c>
      <c r="N47" s="317"/>
      <c r="O47" s="317">
        <v>412.2</v>
      </c>
      <c r="P47"/>
      <c r="Q47"/>
      <c r="R47"/>
      <c r="S47">
        <v>2017007.85</v>
      </c>
      <c r="T47" s="321">
        <v>880157.53</v>
      </c>
      <c r="U47" s="321"/>
      <c r="V47" s="321"/>
      <c r="W47" s="321">
        <v>518134.6</v>
      </c>
      <c r="X47" s="321">
        <v>7500</v>
      </c>
      <c r="Y47" s="320">
        <v>730968.6</v>
      </c>
      <c r="Z47" s="320"/>
      <c r="AA47" s="320"/>
      <c r="AB47" s="320">
        <v>394139.23</v>
      </c>
      <c r="AC47" s="320">
        <v>80094.28</v>
      </c>
      <c r="AD47" s="320"/>
      <c r="AE47" s="320"/>
      <c r="AF47" s="320"/>
      <c r="AG47" s="62">
        <f t="shared" si="7"/>
        <v>455569.25</v>
      </c>
      <c r="AH47" s="76">
        <f t="shared" si="8"/>
        <v>71028.599999999991</v>
      </c>
      <c r="AI47" s="17">
        <f t="shared" si="5"/>
        <v>384540.65</v>
      </c>
      <c r="AJ47" s="15">
        <f t="shared" si="9"/>
        <v>1405792.13</v>
      </c>
      <c r="AK47" s="64">
        <f t="shared" si="10"/>
        <v>1205202.1100000001</v>
      </c>
      <c r="AL47" s="19">
        <f t="shared" si="6"/>
        <v>200590.01999999979</v>
      </c>
    </row>
    <row r="48" spans="1:38" x14ac:dyDescent="0.2">
      <c r="A48" s="1" t="s">
        <v>430</v>
      </c>
      <c r="B48" s="1" t="s">
        <v>431</v>
      </c>
      <c r="C48" s="54">
        <v>2518</v>
      </c>
      <c r="D48" s="54" t="s">
        <v>1058</v>
      </c>
      <c r="E48" t="s">
        <v>2992</v>
      </c>
      <c r="F48" s="316">
        <v>291249.53999999998</v>
      </c>
      <c r="G48" s="316"/>
      <c r="H48" s="316">
        <v>12532.64</v>
      </c>
      <c r="I48"/>
      <c r="J48">
        <v>1232396.21</v>
      </c>
      <c r="K48">
        <v>146054.63</v>
      </c>
      <c r="L48" s="317">
        <v>1249</v>
      </c>
      <c r="M48" s="317">
        <v>34700</v>
      </c>
      <c r="N48" s="317"/>
      <c r="O48" s="317">
        <v>531.70000000000005</v>
      </c>
      <c r="P48"/>
      <c r="Q48"/>
      <c r="R48">
        <v>1234.55</v>
      </c>
      <c r="S48">
        <v>216270.07999999999</v>
      </c>
      <c r="T48" s="321">
        <v>368045.56</v>
      </c>
      <c r="U48" s="321"/>
      <c r="V48" s="321"/>
      <c r="W48" s="321">
        <v>432098.7</v>
      </c>
      <c r="X48" s="321">
        <v>6000</v>
      </c>
      <c r="Y48" s="320">
        <v>530528.69999999995</v>
      </c>
      <c r="Z48" s="320"/>
      <c r="AA48" s="320"/>
      <c r="AB48" s="320">
        <v>295027.78000000003</v>
      </c>
      <c r="AC48" s="320">
        <v>59510.99</v>
      </c>
      <c r="AD48" s="320"/>
      <c r="AE48" s="320"/>
      <c r="AF48" s="320"/>
      <c r="AG48" s="62">
        <f t="shared" si="7"/>
        <v>303782.18</v>
      </c>
      <c r="AH48" s="76">
        <f t="shared" si="8"/>
        <v>36480.699999999997</v>
      </c>
      <c r="AI48" s="17">
        <f t="shared" si="5"/>
        <v>267301.48</v>
      </c>
      <c r="AJ48" s="15">
        <f t="shared" si="9"/>
        <v>806144.26</v>
      </c>
      <c r="AK48" s="64">
        <f t="shared" si="10"/>
        <v>885067.47</v>
      </c>
      <c r="AL48" s="19">
        <f t="shared" si="6"/>
        <v>-78923.209999999963</v>
      </c>
    </row>
    <row r="49" spans="1:38" x14ac:dyDescent="0.2">
      <c r="A49" s="1" t="s">
        <v>430</v>
      </c>
      <c r="B49" s="1" t="s">
        <v>431</v>
      </c>
      <c r="C49" s="54">
        <v>5747</v>
      </c>
      <c r="D49" s="54" t="s">
        <v>1059</v>
      </c>
      <c r="E49" t="s">
        <v>2993</v>
      </c>
      <c r="F49" s="316">
        <v>667354.38</v>
      </c>
      <c r="G49" s="316">
        <v>52000</v>
      </c>
      <c r="H49" s="316">
        <v>94216.12</v>
      </c>
      <c r="I49"/>
      <c r="J49">
        <v>1309012.04</v>
      </c>
      <c r="K49">
        <v>458131.98</v>
      </c>
      <c r="L49" s="317">
        <v>1681.2</v>
      </c>
      <c r="M49" s="317">
        <v>25200</v>
      </c>
      <c r="N49" s="317"/>
      <c r="O49" s="317">
        <v>1302.69</v>
      </c>
      <c r="P49">
        <v>277250.13</v>
      </c>
      <c r="Q49"/>
      <c r="R49">
        <v>702</v>
      </c>
      <c r="S49">
        <v>2076002.99</v>
      </c>
      <c r="T49" s="321">
        <v>1016387.42</v>
      </c>
      <c r="U49" s="321">
        <v>2749.98</v>
      </c>
      <c r="V49" s="321"/>
      <c r="W49" s="321">
        <v>639663.69999999995</v>
      </c>
      <c r="X49" s="321">
        <v>13500</v>
      </c>
      <c r="Y49" s="320">
        <v>884925.7</v>
      </c>
      <c r="Z49" s="320"/>
      <c r="AA49" s="320"/>
      <c r="AB49" s="320">
        <v>289437.95</v>
      </c>
      <c r="AC49" s="320">
        <v>99429.68</v>
      </c>
      <c r="AD49" s="320"/>
      <c r="AE49" s="320"/>
      <c r="AF49" s="320"/>
      <c r="AG49" s="62">
        <f t="shared" si="7"/>
        <v>813570.5</v>
      </c>
      <c r="AH49" s="76">
        <f t="shared" si="8"/>
        <v>28183.89</v>
      </c>
      <c r="AI49" s="17">
        <f t="shared" si="5"/>
        <v>785386.61</v>
      </c>
      <c r="AJ49" s="15">
        <f t="shared" si="9"/>
        <v>1672301.1</v>
      </c>
      <c r="AK49" s="64">
        <f t="shared" si="10"/>
        <v>1273793.3299999998</v>
      </c>
      <c r="AL49" s="19">
        <f t="shared" si="6"/>
        <v>398507.77000000025</v>
      </c>
    </row>
    <row r="50" spans="1:38" x14ac:dyDescent="0.2">
      <c r="A50" s="1" t="s">
        <v>430</v>
      </c>
      <c r="B50" s="1" t="s">
        <v>431</v>
      </c>
      <c r="C50" s="54">
        <v>3454</v>
      </c>
      <c r="D50" s="54" t="s">
        <v>1060</v>
      </c>
      <c r="E50" t="s">
        <v>2994</v>
      </c>
      <c r="F50" s="316">
        <v>260481.99</v>
      </c>
      <c r="G50" s="316">
        <v>16200</v>
      </c>
      <c r="H50" s="316">
        <v>8535.51</v>
      </c>
      <c r="I50"/>
      <c r="J50">
        <v>837604.32</v>
      </c>
      <c r="K50">
        <v>196358.3</v>
      </c>
      <c r="L50" s="317">
        <v>1716</v>
      </c>
      <c r="M50" s="317">
        <v>51661.8</v>
      </c>
      <c r="N50" s="317"/>
      <c r="O50" s="317"/>
      <c r="P50"/>
      <c r="Q50"/>
      <c r="R50">
        <v>466.06</v>
      </c>
      <c r="S50">
        <v>2700044.99</v>
      </c>
      <c r="T50" s="321">
        <v>446637.9</v>
      </c>
      <c r="U50" s="321">
        <v>-22145</v>
      </c>
      <c r="V50" s="321"/>
      <c r="W50" s="321">
        <v>323941.8</v>
      </c>
      <c r="X50" s="321">
        <v>9000</v>
      </c>
      <c r="Y50" s="320">
        <v>482341.8</v>
      </c>
      <c r="Z50" s="320"/>
      <c r="AA50" s="320"/>
      <c r="AB50" s="320">
        <v>185613.27</v>
      </c>
      <c r="AC50" s="320">
        <v>79118.2</v>
      </c>
      <c r="AD50" s="320"/>
      <c r="AE50" s="320"/>
      <c r="AF50" s="320"/>
      <c r="AG50" s="62">
        <f t="shared" si="7"/>
        <v>285217.5</v>
      </c>
      <c r="AH50" s="76">
        <f t="shared" si="8"/>
        <v>53377.8</v>
      </c>
      <c r="AI50" s="17">
        <f t="shared" si="5"/>
        <v>231839.7</v>
      </c>
      <c r="AJ50" s="15">
        <f t="shared" si="9"/>
        <v>757434.7</v>
      </c>
      <c r="AK50" s="64">
        <f t="shared" si="10"/>
        <v>747073.2699999999</v>
      </c>
      <c r="AL50" s="19">
        <f t="shared" si="6"/>
        <v>10361.430000000051</v>
      </c>
    </row>
    <row r="51" spans="1:38" x14ac:dyDescent="0.2">
      <c r="A51" s="1" t="s">
        <v>430</v>
      </c>
      <c r="B51" s="1" t="s">
        <v>431</v>
      </c>
      <c r="C51" s="54">
        <v>3787</v>
      </c>
      <c r="D51" s="54" t="s">
        <v>1061</v>
      </c>
      <c r="E51" t="s">
        <v>2995</v>
      </c>
      <c r="F51" s="316">
        <v>305550.68</v>
      </c>
      <c r="G51" s="316">
        <v>52000</v>
      </c>
      <c r="H51" s="316">
        <v>47337.69</v>
      </c>
      <c r="I51"/>
      <c r="J51">
        <v>751452.91</v>
      </c>
      <c r="K51">
        <v>117099.71</v>
      </c>
      <c r="L51" s="317">
        <v>1317</v>
      </c>
      <c r="M51" s="317">
        <v>7700</v>
      </c>
      <c r="N51" s="317"/>
      <c r="O51" s="317">
        <v>153.34</v>
      </c>
      <c r="P51">
        <v>50494.67</v>
      </c>
      <c r="Q51"/>
      <c r="R51">
        <v>-509631.23</v>
      </c>
      <c r="S51">
        <v>1671717.03</v>
      </c>
      <c r="T51" s="321">
        <v>510335.94</v>
      </c>
      <c r="U51" s="321">
        <v>1016.64</v>
      </c>
      <c r="V51" s="321">
        <v>890.96</v>
      </c>
      <c r="W51" s="321">
        <v>240458.4</v>
      </c>
      <c r="X51" s="321">
        <v>3000</v>
      </c>
      <c r="Y51" s="320">
        <v>365156.4</v>
      </c>
      <c r="Z51" s="320"/>
      <c r="AA51" s="320"/>
      <c r="AB51" s="320">
        <v>230680.51</v>
      </c>
      <c r="AC51" s="320">
        <v>59969.59</v>
      </c>
      <c r="AD51" s="320"/>
      <c r="AE51" s="320"/>
      <c r="AF51" s="320"/>
      <c r="AG51" s="62">
        <f t="shared" si="7"/>
        <v>404888.37</v>
      </c>
      <c r="AH51" s="76">
        <f t="shared" si="8"/>
        <v>9170.34</v>
      </c>
      <c r="AI51" s="17">
        <f t="shared" si="5"/>
        <v>395718.02999999997</v>
      </c>
      <c r="AJ51" s="15">
        <f t="shared" si="9"/>
        <v>755701.94000000006</v>
      </c>
      <c r="AK51" s="64">
        <f t="shared" si="10"/>
        <v>655806.5</v>
      </c>
      <c r="AL51" s="19">
        <f t="shared" si="6"/>
        <v>99895.440000000061</v>
      </c>
    </row>
    <row r="52" spans="1:38" x14ac:dyDescent="0.2">
      <c r="A52" s="1" t="s">
        <v>430</v>
      </c>
      <c r="B52" s="1" t="s">
        <v>431</v>
      </c>
      <c r="C52" s="54">
        <v>4306</v>
      </c>
      <c r="D52" s="54" t="s">
        <v>1062</v>
      </c>
      <c r="E52" t="s">
        <v>2996</v>
      </c>
      <c r="F52" s="316">
        <v>518074.64</v>
      </c>
      <c r="G52" s="316"/>
      <c r="H52" s="316">
        <v>43948</v>
      </c>
      <c r="I52"/>
      <c r="J52">
        <v>901964.91</v>
      </c>
      <c r="K52">
        <v>186734.25</v>
      </c>
      <c r="L52" s="317">
        <v>13966.6</v>
      </c>
      <c r="M52" s="317">
        <v>53400</v>
      </c>
      <c r="N52" s="317"/>
      <c r="O52" s="317">
        <v>0</v>
      </c>
      <c r="P52"/>
      <c r="Q52"/>
      <c r="R52"/>
      <c r="S52">
        <v>579857.57999999996</v>
      </c>
      <c r="T52" s="321">
        <v>436903.72</v>
      </c>
      <c r="U52" s="321"/>
      <c r="V52" s="321"/>
      <c r="W52" s="321">
        <v>154650.5</v>
      </c>
      <c r="X52" s="321">
        <v>4500</v>
      </c>
      <c r="Y52" s="320">
        <v>267360.58</v>
      </c>
      <c r="Z52" s="320"/>
      <c r="AA52" s="320"/>
      <c r="AB52" s="320">
        <v>237339.31</v>
      </c>
      <c r="AC52" s="320">
        <v>54779.86</v>
      </c>
      <c r="AD52" s="320"/>
      <c r="AE52" s="320"/>
      <c r="AF52" s="320"/>
      <c r="AG52" s="62">
        <f t="shared" si="7"/>
        <v>562022.64</v>
      </c>
      <c r="AH52" s="76">
        <f t="shared" si="8"/>
        <v>67366.600000000006</v>
      </c>
      <c r="AI52" s="17">
        <f t="shared" si="5"/>
        <v>494656.04000000004</v>
      </c>
      <c r="AJ52" s="15">
        <f t="shared" si="9"/>
        <v>596054.22</v>
      </c>
      <c r="AK52" s="64">
        <f t="shared" si="10"/>
        <v>559479.75</v>
      </c>
      <c r="AL52" s="19">
        <f t="shared" si="6"/>
        <v>36574.469999999972</v>
      </c>
    </row>
    <row r="53" spans="1:38" x14ac:dyDescent="0.2">
      <c r="A53" s="1" t="s">
        <v>430</v>
      </c>
      <c r="B53" s="1" t="s">
        <v>431</v>
      </c>
      <c r="C53" s="54">
        <v>2587</v>
      </c>
      <c r="D53" s="54" t="s">
        <v>1063</v>
      </c>
      <c r="E53" t="s">
        <v>2997</v>
      </c>
      <c r="F53" s="316">
        <v>505502.71999999997</v>
      </c>
      <c r="G53" s="316"/>
      <c r="H53" s="316">
        <v>66249.19</v>
      </c>
      <c r="I53"/>
      <c r="J53">
        <v>1262121.49</v>
      </c>
      <c r="K53">
        <v>186278.12</v>
      </c>
      <c r="L53" s="317">
        <v>16396.599999999999</v>
      </c>
      <c r="M53" s="317">
        <v>19218.599999999999</v>
      </c>
      <c r="N53" s="317"/>
      <c r="O53" s="317">
        <v>74.760000000000005</v>
      </c>
      <c r="P53">
        <v>-1333.32</v>
      </c>
      <c r="Q53"/>
      <c r="R53">
        <v>-2213.33</v>
      </c>
      <c r="S53">
        <v>446722.69</v>
      </c>
      <c r="T53" s="321">
        <v>474346.22</v>
      </c>
      <c r="U53" s="321">
        <v>1333.32</v>
      </c>
      <c r="V53" s="321">
        <v>812.87</v>
      </c>
      <c r="W53" s="321">
        <v>497624.5</v>
      </c>
      <c r="X53" s="321"/>
      <c r="Y53" s="320">
        <v>589594.5</v>
      </c>
      <c r="Z53" s="320"/>
      <c r="AA53" s="320"/>
      <c r="AB53" s="320">
        <v>176858.33</v>
      </c>
      <c r="AC53" s="320">
        <v>60951.97</v>
      </c>
      <c r="AD53" s="320"/>
      <c r="AE53" s="320"/>
      <c r="AF53" s="320"/>
      <c r="AG53" s="62">
        <f t="shared" si="7"/>
        <v>571751.90999999992</v>
      </c>
      <c r="AH53" s="76">
        <f t="shared" si="8"/>
        <v>35689.96</v>
      </c>
      <c r="AI53" s="17">
        <f t="shared" si="5"/>
        <v>536061.94999999995</v>
      </c>
      <c r="AJ53" s="15">
        <f t="shared" si="9"/>
        <v>974116.90999999992</v>
      </c>
      <c r="AK53" s="64">
        <f t="shared" si="10"/>
        <v>827404.79999999993</v>
      </c>
      <c r="AL53" s="19">
        <f t="shared" si="6"/>
        <v>146712.10999999999</v>
      </c>
    </row>
    <row r="54" spans="1:38" x14ac:dyDescent="0.2">
      <c r="A54" s="1" t="s">
        <v>434</v>
      </c>
      <c r="B54" s="1" t="s">
        <v>435</v>
      </c>
      <c r="C54" s="54">
        <v>2455</v>
      </c>
      <c r="D54" s="54" t="s">
        <v>1064</v>
      </c>
      <c r="E54" t="s">
        <v>3000</v>
      </c>
      <c r="F54" s="316">
        <v>106748.61</v>
      </c>
      <c r="G54" s="316"/>
      <c r="H54" s="316">
        <v>51394.23</v>
      </c>
      <c r="I54"/>
      <c r="J54">
        <v>4</v>
      </c>
      <c r="K54">
        <v>553220.89</v>
      </c>
      <c r="L54" s="317">
        <v>3188</v>
      </c>
      <c r="M54" s="317">
        <v>36802.230000000003</v>
      </c>
      <c r="N54" s="317"/>
      <c r="O54" s="317">
        <v>37.380000000000003</v>
      </c>
      <c r="P54"/>
      <c r="Q54"/>
      <c r="R54">
        <v>1852129.74</v>
      </c>
      <c r="S54">
        <v>1557377.06</v>
      </c>
      <c r="T54" s="321">
        <v>122545.95</v>
      </c>
      <c r="U54" s="321"/>
      <c r="V54" s="321"/>
      <c r="W54" s="321">
        <v>347833.5</v>
      </c>
      <c r="X54" s="321"/>
      <c r="Y54" s="320">
        <v>428263.5</v>
      </c>
      <c r="Z54" s="320"/>
      <c r="AA54" s="320"/>
      <c r="AB54" s="320">
        <v>74754.95</v>
      </c>
      <c r="AC54" s="320">
        <v>54997</v>
      </c>
      <c r="AD54" s="320"/>
      <c r="AE54" s="320"/>
      <c r="AF54" s="320"/>
      <c r="AG54" s="62">
        <f t="shared" si="7"/>
        <v>158142.84</v>
      </c>
      <c r="AH54" s="76">
        <f t="shared" si="8"/>
        <v>40027.61</v>
      </c>
      <c r="AI54" s="17">
        <f t="shared" si="5"/>
        <v>118115.23</v>
      </c>
      <c r="AJ54" s="15">
        <f t="shared" si="9"/>
        <v>470379.45</v>
      </c>
      <c r="AK54" s="64">
        <f t="shared" si="10"/>
        <v>558015.44999999995</v>
      </c>
      <c r="AL54" s="19">
        <f t="shared" si="6"/>
        <v>-87635.999999999942</v>
      </c>
    </row>
    <row r="55" spans="1:38" x14ac:dyDescent="0.2">
      <c r="A55" s="1" t="s">
        <v>434</v>
      </c>
      <c r="B55" s="1" t="s">
        <v>435</v>
      </c>
      <c r="C55" s="54">
        <v>2020</v>
      </c>
      <c r="D55" s="54" t="s">
        <v>1065</v>
      </c>
      <c r="E55" t="s">
        <v>3001</v>
      </c>
      <c r="F55" s="316">
        <v>190010</v>
      </c>
      <c r="G55" s="316">
        <v>8400</v>
      </c>
      <c r="H55" s="316">
        <v>45133.31</v>
      </c>
      <c r="I55"/>
      <c r="J55">
        <v>962849.99</v>
      </c>
      <c r="K55">
        <v>410550.01</v>
      </c>
      <c r="L55" s="317">
        <v>0</v>
      </c>
      <c r="M55" s="317">
        <v>201400</v>
      </c>
      <c r="N55" s="317"/>
      <c r="O55" s="317">
        <v>32.72</v>
      </c>
      <c r="P55"/>
      <c r="Q55"/>
      <c r="R55">
        <v>1722871.56</v>
      </c>
      <c r="S55">
        <v>1296912.72</v>
      </c>
      <c r="T55" s="321">
        <v>230682.6</v>
      </c>
      <c r="U55" s="321"/>
      <c r="V55" s="321"/>
      <c r="W55" s="321">
        <v>355719</v>
      </c>
      <c r="X55" s="321">
        <v>9000</v>
      </c>
      <c r="Y55" s="320">
        <v>439599</v>
      </c>
      <c r="Z55" s="320"/>
      <c r="AA55" s="320"/>
      <c r="AB55" s="320">
        <v>149666.88</v>
      </c>
      <c r="AC55" s="320">
        <v>86814.05</v>
      </c>
      <c r="AD55" s="320"/>
      <c r="AE55" s="320"/>
      <c r="AF55" s="320"/>
      <c r="AG55" s="62">
        <f t="shared" si="7"/>
        <v>243543.31</v>
      </c>
      <c r="AH55" s="76">
        <f t="shared" si="8"/>
        <v>201432.72</v>
      </c>
      <c r="AI55" s="17">
        <f t="shared" si="5"/>
        <v>42110.59</v>
      </c>
      <c r="AJ55" s="15">
        <f t="shared" si="9"/>
        <v>595401.6</v>
      </c>
      <c r="AK55" s="64">
        <f t="shared" si="10"/>
        <v>676079.93</v>
      </c>
      <c r="AL55" s="19">
        <f t="shared" si="6"/>
        <v>-80678.330000000075</v>
      </c>
    </row>
    <row r="56" spans="1:38" x14ac:dyDescent="0.2">
      <c r="A56" s="1" t="s">
        <v>434</v>
      </c>
      <c r="B56" s="1" t="s">
        <v>435</v>
      </c>
      <c r="C56" s="54">
        <v>3422</v>
      </c>
      <c r="D56" s="54" t="s">
        <v>1066</v>
      </c>
      <c r="E56" t="s">
        <v>3002</v>
      </c>
      <c r="F56" s="316">
        <v>479138.39</v>
      </c>
      <c r="G56" s="316"/>
      <c r="H56" s="316">
        <v>32946.01</v>
      </c>
      <c r="I56"/>
      <c r="J56">
        <v>499622.75</v>
      </c>
      <c r="K56">
        <v>151572.41</v>
      </c>
      <c r="L56" s="317">
        <v>15190</v>
      </c>
      <c r="M56" s="317">
        <v>70776.509999999995</v>
      </c>
      <c r="N56" s="317"/>
      <c r="O56" s="317">
        <v>0</v>
      </c>
      <c r="P56"/>
      <c r="Q56"/>
      <c r="R56">
        <v>1413295.98</v>
      </c>
      <c r="S56">
        <v>1593000.06</v>
      </c>
      <c r="T56" s="321">
        <v>330623.56</v>
      </c>
      <c r="U56" s="321"/>
      <c r="V56" s="321"/>
      <c r="W56" s="321">
        <v>441222.6</v>
      </c>
      <c r="X56" s="321">
        <v>70000</v>
      </c>
      <c r="Y56" s="320">
        <v>543752.6</v>
      </c>
      <c r="Z56" s="320"/>
      <c r="AA56" s="320"/>
      <c r="AB56" s="320">
        <v>165708.64000000001</v>
      </c>
      <c r="AC56" s="320">
        <v>39471.93</v>
      </c>
      <c r="AD56" s="320"/>
      <c r="AE56" s="320"/>
      <c r="AF56" s="320">
        <v>625.95000000000005</v>
      </c>
      <c r="AG56" s="62">
        <f t="shared" si="7"/>
        <v>512084.4</v>
      </c>
      <c r="AH56" s="76">
        <f t="shared" si="8"/>
        <v>85966.51</v>
      </c>
      <c r="AI56" s="17">
        <f t="shared" si="5"/>
        <v>426117.89</v>
      </c>
      <c r="AJ56" s="15">
        <f t="shared" si="9"/>
        <v>841846.15999999992</v>
      </c>
      <c r="AK56" s="64">
        <f t="shared" si="10"/>
        <v>749559.12</v>
      </c>
      <c r="AL56" s="19">
        <f t="shared" si="6"/>
        <v>92287.039999999921</v>
      </c>
    </row>
    <row r="57" spans="1:38" x14ac:dyDescent="0.2">
      <c r="A57" s="1" t="s">
        <v>434</v>
      </c>
      <c r="B57" s="1" t="s">
        <v>435</v>
      </c>
      <c r="C57" s="54">
        <v>2553</v>
      </c>
      <c r="D57" s="54" t="s">
        <v>1067</v>
      </c>
      <c r="E57" t="s">
        <v>3003</v>
      </c>
      <c r="F57" s="316">
        <v>328700.03000000003</v>
      </c>
      <c r="G57" s="316"/>
      <c r="H57" s="316">
        <v>15494.64</v>
      </c>
      <c r="I57"/>
      <c r="J57">
        <v>2</v>
      </c>
      <c r="K57">
        <v>124808.38</v>
      </c>
      <c r="L57" s="317">
        <v>4990</v>
      </c>
      <c r="M57" s="317">
        <v>34901.480000000003</v>
      </c>
      <c r="N57" s="317"/>
      <c r="O57" s="317">
        <v>74.760000000000005</v>
      </c>
      <c r="P57"/>
      <c r="Q57"/>
      <c r="R57">
        <v>483527.12</v>
      </c>
      <c r="S57">
        <v>1261656.71</v>
      </c>
      <c r="T57" s="321">
        <v>256452.34</v>
      </c>
      <c r="U57" s="321"/>
      <c r="V57" s="321"/>
      <c r="W57" s="321">
        <v>449148</v>
      </c>
      <c r="X57" s="321"/>
      <c r="Y57" s="320">
        <v>583546</v>
      </c>
      <c r="Z57" s="320"/>
      <c r="AA57" s="320"/>
      <c r="AB57" s="320">
        <v>120693.59</v>
      </c>
      <c r="AC57" s="320">
        <v>18387</v>
      </c>
      <c r="AD57" s="320"/>
      <c r="AE57" s="320"/>
      <c r="AF57" s="320"/>
      <c r="AG57" s="62">
        <f t="shared" si="7"/>
        <v>344194.67000000004</v>
      </c>
      <c r="AH57" s="76">
        <f t="shared" si="8"/>
        <v>39966.240000000005</v>
      </c>
      <c r="AI57" s="17">
        <f t="shared" si="5"/>
        <v>304228.43000000005</v>
      </c>
      <c r="AJ57" s="15">
        <f t="shared" si="9"/>
        <v>705600.34</v>
      </c>
      <c r="AK57" s="64">
        <f t="shared" si="10"/>
        <v>722626.59</v>
      </c>
      <c r="AL57" s="19">
        <f t="shared" si="6"/>
        <v>-17026.25</v>
      </c>
    </row>
    <row r="58" spans="1:38" x14ac:dyDescent="0.2">
      <c r="A58" s="1" t="s">
        <v>434</v>
      </c>
      <c r="B58" s="1" t="s">
        <v>435</v>
      </c>
      <c r="C58" s="54">
        <v>961</v>
      </c>
      <c r="D58" s="54" t="s">
        <v>1068</v>
      </c>
      <c r="E58" t="s">
        <v>3027</v>
      </c>
      <c r="F58" s="316">
        <v>41853.160000000003</v>
      </c>
      <c r="G58" s="316"/>
      <c r="H58" s="316">
        <v>32947.589999999997</v>
      </c>
      <c r="I58"/>
      <c r="J58">
        <v>3</v>
      </c>
      <c r="K58">
        <v>329290.18</v>
      </c>
      <c r="L58" s="317">
        <v>4300</v>
      </c>
      <c r="M58" s="317">
        <v>40827.300000000003</v>
      </c>
      <c r="N58" s="317"/>
      <c r="O58" s="317">
        <v>12.63</v>
      </c>
      <c r="P58"/>
      <c r="Q58"/>
      <c r="R58">
        <v>1475251.1</v>
      </c>
      <c r="S58">
        <v>2075132.5</v>
      </c>
      <c r="T58" s="321">
        <v>108298.35</v>
      </c>
      <c r="U58" s="321">
        <v>1000</v>
      </c>
      <c r="V58" s="321"/>
      <c r="W58" s="321">
        <v>245794.5</v>
      </c>
      <c r="X58" s="321">
        <v>2400</v>
      </c>
      <c r="Y58" s="320">
        <v>297964.5</v>
      </c>
      <c r="Z58" s="320"/>
      <c r="AA58" s="320"/>
      <c r="AB58" s="320">
        <v>66457.149999999994</v>
      </c>
      <c r="AC58" s="320">
        <v>26968.080000000002</v>
      </c>
      <c r="AD58" s="320"/>
      <c r="AE58" s="320">
        <v>8592</v>
      </c>
      <c r="AF58" s="320"/>
      <c r="AG58" s="62">
        <f t="shared" si="7"/>
        <v>74800.75</v>
      </c>
      <c r="AH58" s="76">
        <f t="shared" si="8"/>
        <v>45139.93</v>
      </c>
      <c r="AI58" s="17">
        <f t="shared" si="5"/>
        <v>29660.82</v>
      </c>
      <c r="AJ58" s="15">
        <f t="shared" si="9"/>
        <v>357492.85</v>
      </c>
      <c r="AK58" s="64">
        <f t="shared" si="10"/>
        <v>399981.73000000004</v>
      </c>
      <c r="AL58" s="19">
        <f t="shared" si="6"/>
        <v>-42488.880000000063</v>
      </c>
    </row>
    <row r="59" spans="1:38" x14ac:dyDescent="0.2">
      <c r="A59" s="1" t="s">
        <v>434</v>
      </c>
      <c r="B59" s="1" t="s">
        <v>435</v>
      </c>
      <c r="C59" s="54">
        <v>2039</v>
      </c>
      <c r="D59" s="54" t="s">
        <v>1069</v>
      </c>
      <c r="E59" t="s">
        <v>3028</v>
      </c>
      <c r="F59" s="316">
        <v>705748.17</v>
      </c>
      <c r="G59" s="316"/>
      <c r="H59" s="316">
        <v>27903</v>
      </c>
      <c r="I59"/>
      <c r="J59">
        <v>377808.87</v>
      </c>
      <c r="K59">
        <v>114747.75</v>
      </c>
      <c r="L59" s="317">
        <v>7880</v>
      </c>
      <c r="M59" s="317">
        <v>43282.58</v>
      </c>
      <c r="N59" s="317"/>
      <c r="O59" s="317">
        <v>139.80000000000001</v>
      </c>
      <c r="P59"/>
      <c r="Q59"/>
      <c r="R59">
        <v>1932011.23</v>
      </c>
      <c r="S59">
        <v>3409443.43</v>
      </c>
      <c r="T59" s="321">
        <v>214987.63</v>
      </c>
      <c r="U59" s="321"/>
      <c r="V59" s="321"/>
      <c r="W59" s="321">
        <v>352570</v>
      </c>
      <c r="X59" s="321"/>
      <c r="Y59" s="320">
        <v>450600</v>
      </c>
      <c r="Z59" s="320"/>
      <c r="AA59" s="320"/>
      <c r="AB59" s="320">
        <v>97506.39</v>
      </c>
      <c r="AC59" s="320">
        <v>50468.33</v>
      </c>
      <c r="AD59" s="320"/>
      <c r="AE59" s="320">
        <v>49000</v>
      </c>
      <c r="AF59" s="320"/>
      <c r="AG59" s="62">
        <f t="shared" si="7"/>
        <v>733651.17</v>
      </c>
      <c r="AH59" s="76">
        <f t="shared" si="8"/>
        <v>51302.380000000005</v>
      </c>
      <c r="AI59" s="17">
        <f t="shared" si="5"/>
        <v>682348.79</v>
      </c>
      <c r="AJ59" s="15">
        <f t="shared" si="9"/>
        <v>567557.63</v>
      </c>
      <c r="AK59" s="64">
        <f t="shared" si="10"/>
        <v>647574.72</v>
      </c>
      <c r="AL59" s="19">
        <f t="shared" si="6"/>
        <v>-80017.089999999967</v>
      </c>
    </row>
    <row r="60" spans="1:38" x14ac:dyDescent="0.2">
      <c r="A60" s="1" t="s">
        <v>438</v>
      </c>
      <c r="B60" s="1" t="s">
        <v>439</v>
      </c>
      <c r="C60" s="54">
        <v>3187</v>
      </c>
      <c r="D60" s="54" t="s">
        <v>1070</v>
      </c>
      <c r="E60" t="s">
        <v>3007</v>
      </c>
      <c r="F60" s="316">
        <v>163472.53</v>
      </c>
      <c r="G60" s="316"/>
      <c r="H60" s="316">
        <v>18060.3</v>
      </c>
      <c r="I60"/>
      <c r="J60">
        <v>4</v>
      </c>
      <c r="K60">
        <v>242850.31</v>
      </c>
      <c r="L60" s="317"/>
      <c r="M60" s="317"/>
      <c r="N60" s="317"/>
      <c r="O60" s="317"/>
      <c r="P60"/>
      <c r="Q60"/>
      <c r="R60">
        <v>107659.44</v>
      </c>
      <c r="S60">
        <v>280935.62</v>
      </c>
      <c r="T60" s="321">
        <v>310356.7</v>
      </c>
      <c r="U60" s="321"/>
      <c r="V60" s="321"/>
      <c r="W60" s="321">
        <v>419932</v>
      </c>
      <c r="X60" s="321"/>
      <c r="Y60" s="320">
        <v>564430</v>
      </c>
      <c r="Z60" s="320"/>
      <c r="AA60" s="320"/>
      <c r="AB60" s="320">
        <v>125989.4</v>
      </c>
      <c r="AC60" s="320">
        <v>12738.3</v>
      </c>
      <c r="AD60" s="320"/>
      <c r="AE60" s="320"/>
      <c r="AF60" s="320"/>
      <c r="AG60" s="62">
        <f t="shared" si="7"/>
        <v>181532.83</v>
      </c>
      <c r="AH60" s="76">
        <f t="shared" si="8"/>
        <v>0</v>
      </c>
      <c r="AI60" s="17">
        <f t="shared" si="5"/>
        <v>181532.83</v>
      </c>
      <c r="AJ60" s="15">
        <f t="shared" si="9"/>
        <v>730288.7</v>
      </c>
      <c r="AK60" s="64">
        <f t="shared" si="10"/>
        <v>703157.70000000007</v>
      </c>
      <c r="AL60" s="19">
        <f t="shared" si="6"/>
        <v>27130.999999999884</v>
      </c>
    </row>
    <row r="61" spans="1:38" x14ac:dyDescent="0.2">
      <c r="A61" s="1" t="s">
        <v>438</v>
      </c>
      <c r="B61" s="1" t="s">
        <v>439</v>
      </c>
      <c r="C61" s="54">
        <v>4931</v>
      </c>
      <c r="D61" s="54" t="s">
        <v>1071</v>
      </c>
      <c r="E61" t="s">
        <v>3008</v>
      </c>
      <c r="F61" s="316">
        <v>225146.15</v>
      </c>
      <c r="G61" s="316"/>
      <c r="H61" s="316">
        <v>10415.43</v>
      </c>
      <c r="I61"/>
      <c r="J61">
        <v>271054.07</v>
      </c>
      <c r="K61">
        <v>219379.5</v>
      </c>
      <c r="L61" s="317"/>
      <c r="M61" s="317"/>
      <c r="N61" s="317"/>
      <c r="O61" s="317"/>
      <c r="P61"/>
      <c r="Q61"/>
      <c r="R61">
        <v>-59998</v>
      </c>
      <c r="S61">
        <v>179132.84</v>
      </c>
      <c r="T61" s="321">
        <v>134072.95999999999</v>
      </c>
      <c r="U61" s="321"/>
      <c r="V61" s="321"/>
      <c r="W61" s="321">
        <v>562920</v>
      </c>
      <c r="X61" s="321"/>
      <c r="Y61" s="320">
        <v>618740</v>
      </c>
      <c r="Z61" s="320"/>
      <c r="AA61" s="320"/>
      <c r="AB61" s="320">
        <v>53093.7</v>
      </c>
      <c r="AC61" s="320">
        <v>29864.67</v>
      </c>
      <c r="AD61" s="320"/>
      <c r="AE61" s="320"/>
      <c r="AF61" s="320"/>
      <c r="AG61" s="62">
        <f t="shared" si="7"/>
        <v>235561.58</v>
      </c>
      <c r="AH61" s="76">
        <f t="shared" si="8"/>
        <v>0</v>
      </c>
      <c r="AI61" s="17">
        <f t="shared" si="5"/>
        <v>235561.58</v>
      </c>
      <c r="AJ61" s="15">
        <f t="shared" si="9"/>
        <v>696992.96</v>
      </c>
      <c r="AK61" s="64">
        <f t="shared" si="10"/>
        <v>701698.37</v>
      </c>
      <c r="AL61" s="19">
        <f t="shared" si="6"/>
        <v>-4705.4100000000326</v>
      </c>
    </row>
    <row r="62" spans="1:38" x14ac:dyDescent="0.2">
      <c r="A62" s="1" t="s">
        <v>589</v>
      </c>
      <c r="B62" s="1" t="s">
        <v>439</v>
      </c>
      <c r="C62" s="54">
        <v>2673</v>
      </c>
      <c r="D62" s="54" t="s">
        <v>1072</v>
      </c>
      <c r="E62" t="s">
        <v>3009</v>
      </c>
      <c r="F62" s="316">
        <v>339643.58</v>
      </c>
      <c r="G62" s="316"/>
      <c r="H62" s="316">
        <v>12055.12</v>
      </c>
      <c r="I62"/>
      <c r="J62">
        <v>375447.3</v>
      </c>
      <c r="K62">
        <v>35636</v>
      </c>
      <c r="L62" s="317"/>
      <c r="M62" s="317"/>
      <c r="N62" s="317"/>
      <c r="O62" s="317"/>
      <c r="P62"/>
      <c r="Q62"/>
      <c r="R62">
        <v>138681.53</v>
      </c>
      <c r="S62">
        <v>2768470.84</v>
      </c>
      <c r="T62" s="321">
        <v>312422.61</v>
      </c>
      <c r="U62" s="321"/>
      <c r="V62" s="321"/>
      <c r="W62" s="321">
        <v>399380</v>
      </c>
      <c r="X62" s="321"/>
      <c r="Y62" s="320">
        <v>537020</v>
      </c>
      <c r="Z62" s="320"/>
      <c r="AA62" s="320"/>
      <c r="AB62" s="320">
        <v>142798.71</v>
      </c>
      <c r="AC62" s="320">
        <v>34822.019999999997</v>
      </c>
      <c r="AD62" s="320"/>
      <c r="AE62" s="320"/>
      <c r="AF62" s="320"/>
      <c r="AG62" s="62">
        <f t="shared" si="7"/>
        <v>351698.7</v>
      </c>
      <c r="AH62" s="76">
        <f t="shared" si="8"/>
        <v>0</v>
      </c>
      <c r="AI62" s="17">
        <f t="shared" si="5"/>
        <v>351698.7</v>
      </c>
      <c r="AJ62" s="15">
        <f t="shared" si="9"/>
        <v>711802.61</v>
      </c>
      <c r="AK62" s="64">
        <f t="shared" si="10"/>
        <v>714640.73</v>
      </c>
      <c r="AL62" s="19">
        <f t="shared" si="6"/>
        <v>-2838.1199999999953</v>
      </c>
    </row>
    <row r="63" spans="1:38" x14ac:dyDescent="0.2">
      <c r="A63" s="1" t="s">
        <v>438</v>
      </c>
      <c r="B63" s="1" t="s">
        <v>439</v>
      </c>
      <c r="C63" s="54">
        <v>3204</v>
      </c>
      <c r="D63" s="54" t="s">
        <v>1073</v>
      </c>
      <c r="E63" t="s">
        <v>3010</v>
      </c>
      <c r="F63" s="316">
        <v>690544.05</v>
      </c>
      <c r="G63" s="316"/>
      <c r="H63" s="316">
        <v>24686.51</v>
      </c>
      <c r="I63"/>
      <c r="J63">
        <v>410986.23</v>
      </c>
      <c r="K63">
        <v>52609.5</v>
      </c>
      <c r="L63" s="317"/>
      <c r="M63" s="317"/>
      <c r="N63" s="317"/>
      <c r="O63" s="317"/>
      <c r="P63"/>
      <c r="Q63"/>
      <c r="R63">
        <v>65311.199999999997</v>
      </c>
      <c r="S63">
        <v>2027508.56</v>
      </c>
      <c r="T63" s="321">
        <v>643937.12</v>
      </c>
      <c r="U63" s="321"/>
      <c r="V63" s="321"/>
      <c r="W63" s="321">
        <v>429380</v>
      </c>
      <c r="X63" s="321"/>
      <c r="Y63" s="320">
        <v>677052</v>
      </c>
      <c r="Z63" s="320"/>
      <c r="AA63" s="320"/>
      <c r="AB63" s="320">
        <v>266836.34999999998</v>
      </c>
      <c r="AC63" s="320">
        <v>51200.47</v>
      </c>
      <c r="AD63" s="320"/>
      <c r="AE63" s="320"/>
      <c r="AF63" s="320"/>
      <c r="AG63" s="62">
        <f t="shared" si="7"/>
        <v>715230.56</v>
      </c>
      <c r="AH63" s="76">
        <f t="shared" si="8"/>
        <v>0</v>
      </c>
      <c r="AI63" s="17">
        <f t="shared" si="5"/>
        <v>715230.56</v>
      </c>
      <c r="AJ63" s="15">
        <f t="shared" si="9"/>
        <v>1073317.1200000001</v>
      </c>
      <c r="AK63" s="64">
        <f t="shared" si="10"/>
        <v>995088.82</v>
      </c>
      <c r="AL63" s="19">
        <f t="shared" si="6"/>
        <v>78228.300000000163</v>
      </c>
    </row>
    <row r="64" spans="1:38" x14ac:dyDescent="0.2">
      <c r="A64" s="1" t="s">
        <v>438</v>
      </c>
      <c r="B64" s="1" t="s">
        <v>439</v>
      </c>
      <c r="C64" s="54">
        <v>2244</v>
      </c>
      <c r="D64" s="54" t="s">
        <v>1074</v>
      </c>
      <c r="E64" t="s">
        <v>3011</v>
      </c>
      <c r="F64" s="316">
        <v>982792.09</v>
      </c>
      <c r="G64" s="316"/>
      <c r="H64" s="316">
        <v>10257</v>
      </c>
      <c r="I64"/>
      <c r="J64">
        <v>689975.79</v>
      </c>
      <c r="K64">
        <v>121665.13</v>
      </c>
      <c r="L64" s="317"/>
      <c r="M64" s="317"/>
      <c r="N64" s="317"/>
      <c r="O64" s="317"/>
      <c r="P64"/>
      <c r="Q64"/>
      <c r="R64">
        <v>79540.14</v>
      </c>
      <c r="S64">
        <v>179132.84</v>
      </c>
      <c r="T64" s="321">
        <v>1076198.32</v>
      </c>
      <c r="U64" s="321"/>
      <c r="V64" s="321"/>
      <c r="W64" s="321">
        <v>184290</v>
      </c>
      <c r="X64" s="321"/>
      <c r="Y64" s="320">
        <v>303001</v>
      </c>
      <c r="Z64" s="320"/>
      <c r="AA64" s="320"/>
      <c r="AB64" s="320">
        <v>243329.15</v>
      </c>
      <c r="AC64" s="320">
        <v>37976.699999999997</v>
      </c>
      <c r="AD64" s="320"/>
      <c r="AE64" s="320"/>
      <c r="AF64" s="320"/>
      <c r="AG64" s="62">
        <f t="shared" si="7"/>
        <v>993049.09</v>
      </c>
      <c r="AH64" s="76">
        <f t="shared" si="8"/>
        <v>0</v>
      </c>
      <c r="AI64" s="17">
        <f t="shared" si="5"/>
        <v>993049.09</v>
      </c>
      <c r="AJ64" s="15">
        <f t="shared" si="9"/>
        <v>1260488.32</v>
      </c>
      <c r="AK64" s="64">
        <f t="shared" si="10"/>
        <v>584306.85</v>
      </c>
      <c r="AL64" s="19">
        <f t="shared" si="6"/>
        <v>676181.47000000009</v>
      </c>
    </row>
    <row r="65" spans="1:38" x14ac:dyDescent="0.2">
      <c r="A65" s="1" t="s">
        <v>442</v>
      </c>
      <c r="B65" s="1" t="s">
        <v>443</v>
      </c>
      <c r="C65" s="54">
        <v>5619</v>
      </c>
      <c r="D65" s="54" t="s">
        <v>1075</v>
      </c>
      <c r="E65" t="s">
        <v>3012</v>
      </c>
      <c r="F65" s="316">
        <v>447148.12</v>
      </c>
      <c r="G65" s="316"/>
      <c r="H65" s="316">
        <v>85018.62</v>
      </c>
      <c r="I65"/>
      <c r="J65">
        <v>1706767.3</v>
      </c>
      <c r="K65">
        <v>278392.08</v>
      </c>
      <c r="L65" s="317">
        <v>0</v>
      </c>
      <c r="M65" s="317">
        <v>0</v>
      </c>
      <c r="N65" s="317"/>
      <c r="O65" s="317">
        <v>8700</v>
      </c>
      <c r="P65"/>
      <c r="Q65"/>
      <c r="R65">
        <v>-139558.35</v>
      </c>
      <c r="S65">
        <v>2752937.45</v>
      </c>
      <c r="T65" s="321">
        <v>242010.14</v>
      </c>
      <c r="U65" s="321"/>
      <c r="V65" s="321"/>
      <c r="W65" s="321">
        <v>590035.5</v>
      </c>
      <c r="X65" s="321">
        <v>8000</v>
      </c>
      <c r="Y65" s="320">
        <v>688689.5</v>
      </c>
      <c r="Z65" s="320"/>
      <c r="AA65" s="320"/>
      <c r="AB65" s="320">
        <v>133804.81</v>
      </c>
      <c r="AC65" s="320">
        <v>79384.259999999995</v>
      </c>
      <c r="AD65" s="320"/>
      <c r="AE65" s="320"/>
      <c r="AF65" s="320"/>
      <c r="AG65" s="62">
        <f t="shared" si="7"/>
        <v>532166.74</v>
      </c>
      <c r="AH65" s="76">
        <f t="shared" si="8"/>
        <v>8700</v>
      </c>
      <c r="AI65" s="17">
        <f t="shared" si="5"/>
        <v>523466.74</v>
      </c>
      <c r="AJ65" s="15">
        <f t="shared" si="9"/>
        <v>840045.64</v>
      </c>
      <c r="AK65" s="64">
        <f t="shared" si="10"/>
        <v>901878.57000000007</v>
      </c>
      <c r="AL65" s="19">
        <f t="shared" si="6"/>
        <v>-61832.930000000051</v>
      </c>
    </row>
    <row r="66" spans="1:38" x14ac:dyDescent="0.2">
      <c r="A66" s="1" t="s">
        <v>442</v>
      </c>
      <c r="B66" s="1" t="s">
        <v>443</v>
      </c>
      <c r="C66" s="54">
        <v>5086</v>
      </c>
      <c r="D66" s="54" t="s">
        <v>1076</v>
      </c>
      <c r="E66" t="s">
        <v>3013</v>
      </c>
      <c r="F66" s="316">
        <v>508712.51</v>
      </c>
      <c r="G66" s="316">
        <v>4800</v>
      </c>
      <c r="H66" s="316">
        <v>70269.009999999995</v>
      </c>
      <c r="I66"/>
      <c r="J66">
        <v>746292.23</v>
      </c>
      <c r="K66">
        <v>1395496.16</v>
      </c>
      <c r="L66" s="317">
        <v>0</v>
      </c>
      <c r="M66" s="317">
        <v>0</v>
      </c>
      <c r="N66" s="317"/>
      <c r="O66" s="317">
        <v>5300</v>
      </c>
      <c r="P66"/>
      <c r="Q66"/>
      <c r="R66">
        <v>-617694.13</v>
      </c>
      <c r="S66">
        <v>3437556.74</v>
      </c>
      <c r="T66" s="321">
        <v>222297.42</v>
      </c>
      <c r="U66" s="321"/>
      <c r="V66" s="321"/>
      <c r="W66" s="321">
        <v>512116.5</v>
      </c>
      <c r="X66" s="321">
        <v>8000</v>
      </c>
      <c r="Y66" s="320">
        <v>591186.5</v>
      </c>
      <c r="Z66" s="320"/>
      <c r="AA66" s="320"/>
      <c r="AB66" s="320">
        <v>77264.539999999994</v>
      </c>
      <c r="AC66" s="320">
        <v>171200.58</v>
      </c>
      <c r="AD66" s="320"/>
      <c r="AE66" s="320"/>
      <c r="AF66" s="320"/>
      <c r="AG66" s="62">
        <f t="shared" si="7"/>
        <v>583781.52</v>
      </c>
      <c r="AH66" s="76">
        <f t="shared" si="8"/>
        <v>5300</v>
      </c>
      <c r="AI66" s="17">
        <f t="shared" si="5"/>
        <v>578481.52</v>
      </c>
      <c r="AJ66" s="15">
        <f t="shared" si="9"/>
        <v>742413.92</v>
      </c>
      <c r="AK66" s="64">
        <f t="shared" si="10"/>
        <v>839651.62</v>
      </c>
      <c r="AL66" s="19">
        <f t="shared" si="6"/>
        <v>-97237.699999999953</v>
      </c>
    </row>
    <row r="67" spans="1:38" x14ac:dyDescent="0.2">
      <c r="A67" s="1" t="s">
        <v>442</v>
      </c>
      <c r="B67" s="1" t="s">
        <v>443</v>
      </c>
      <c r="C67" s="54">
        <v>7208</v>
      </c>
      <c r="D67" s="54" t="s">
        <v>1077</v>
      </c>
      <c r="E67" t="s">
        <v>3014</v>
      </c>
      <c r="F67" s="316">
        <v>630467.29</v>
      </c>
      <c r="G67" s="316">
        <v>2256</v>
      </c>
      <c r="H67" s="316">
        <v>49989.42</v>
      </c>
      <c r="I67"/>
      <c r="J67">
        <v>1376309.12</v>
      </c>
      <c r="K67">
        <v>269381.8</v>
      </c>
      <c r="L67" s="317">
        <v>0</v>
      </c>
      <c r="M67" s="317">
        <v>0</v>
      </c>
      <c r="N67" s="317"/>
      <c r="O67" s="317">
        <v>12530</v>
      </c>
      <c r="P67"/>
      <c r="Q67"/>
      <c r="R67">
        <v>1634176.38</v>
      </c>
      <c r="S67">
        <v>785641.8</v>
      </c>
      <c r="T67" s="321">
        <v>226489.92</v>
      </c>
      <c r="U67" s="321"/>
      <c r="V67" s="321"/>
      <c r="W67" s="321">
        <v>483448.8</v>
      </c>
      <c r="X67" s="321">
        <v>8000</v>
      </c>
      <c r="Y67" s="320">
        <v>569790.80000000005</v>
      </c>
      <c r="Z67" s="320">
        <v>1324</v>
      </c>
      <c r="AA67" s="320"/>
      <c r="AB67" s="320">
        <v>110521.06</v>
      </c>
      <c r="AC67" s="320">
        <v>55653.81</v>
      </c>
      <c r="AD67" s="320"/>
      <c r="AE67" s="320"/>
      <c r="AF67" s="320"/>
      <c r="AG67" s="62">
        <f t="shared" si="7"/>
        <v>682712.71000000008</v>
      </c>
      <c r="AH67" s="76">
        <f t="shared" si="8"/>
        <v>12530</v>
      </c>
      <c r="AI67" s="17">
        <f t="shared" si="5"/>
        <v>670182.71000000008</v>
      </c>
      <c r="AJ67" s="15">
        <f t="shared" si="9"/>
        <v>717938.72</v>
      </c>
      <c r="AK67" s="64">
        <f t="shared" si="10"/>
        <v>737289.67000000016</v>
      </c>
      <c r="AL67" s="19">
        <f t="shared" si="6"/>
        <v>-19350.950000000186</v>
      </c>
    </row>
    <row r="68" spans="1:38" x14ac:dyDescent="0.2">
      <c r="A68" s="1" t="s">
        <v>446</v>
      </c>
      <c r="B68" s="1" t="s">
        <v>447</v>
      </c>
      <c r="C68" s="54">
        <v>2983</v>
      </c>
      <c r="D68" s="54" t="s">
        <v>1078</v>
      </c>
      <c r="E68" t="s">
        <v>3015</v>
      </c>
      <c r="F68" s="316">
        <v>1755205.43</v>
      </c>
      <c r="G68" s="316">
        <v>0</v>
      </c>
      <c r="H68" s="316">
        <v>57495.15</v>
      </c>
      <c r="I68"/>
      <c r="J68">
        <v>349216.39</v>
      </c>
      <c r="K68">
        <v>77986.31</v>
      </c>
      <c r="L68" s="317">
        <v>486</v>
      </c>
      <c r="M68" s="317">
        <v>5812.73</v>
      </c>
      <c r="N68" s="317"/>
      <c r="O68" s="317">
        <v>334.52</v>
      </c>
      <c r="P68"/>
      <c r="Q68"/>
      <c r="R68">
        <v>-0.02</v>
      </c>
      <c r="S68">
        <v>2929218.73</v>
      </c>
      <c r="T68" s="321">
        <v>1898480.09</v>
      </c>
      <c r="U68" s="321"/>
      <c r="V68" s="321"/>
      <c r="W68" s="321">
        <v>357859.2</v>
      </c>
      <c r="X68" s="321"/>
      <c r="Y68" s="320">
        <v>704636.2</v>
      </c>
      <c r="Z68" s="320"/>
      <c r="AA68" s="320"/>
      <c r="AB68" s="320">
        <v>139047.82</v>
      </c>
      <c r="AC68" s="320">
        <v>133618.32999999999</v>
      </c>
      <c r="AD68" s="320"/>
      <c r="AE68" s="320"/>
      <c r="AF68" s="320"/>
      <c r="AG68" s="62">
        <f t="shared" si="7"/>
        <v>1812700.5799999998</v>
      </c>
      <c r="AH68" s="76">
        <f t="shared" si="8"/>
        <v>6633.25</v>
      </c>
      <c r="AI68" s="17">
        <f t="shared" si="5"/>
        <v>1806067.3299999998</v>
      </c>
      <c r="AJ68" s="15">
        <f t="shared" si="9"/>
        <v>2256339.29</v>
      </c>
      <c r="AK68" s="64">
        <f t="shared" si="10"/>
        <v>977302.35</v>
      </c>
      <c r="AL68" s="19">
        <f t="shared" si="6"/>
        <v>1279036.94</v>
      </c>
    </row>
    <row r="69" spans="1:38" x14ac:dyDescent="0.2">
      <c r="A69" s="1" t="s">
        <v>446</v>
      </c>
      <c r="B69" s="1" t="s">
        <v>447</v>
      </c>
      <c r="C69" s="54">
        <v>3185</v>
      </c>
      <c r="D69" s="54" t="s">
        <v>1079</v>
      </c>
      <c r="E69" t="s">
        <v>3016</v>
      </c>
      <c r="F69" s="316">
        <v>968172.16</v>
      </c>
      <c r="G69" s="316"/>
      <c r="H69" s="316">
        <v>35411.56</v>
      </c>
      <c r="I69"/>
      <c r="J69">
        <v>1476530.7</v>
      </c>
      <c r="K69">
        <v>126696.4</v>
      </c>
      <c r="L69" s="317"/>
      <c r="M69" s="317"/>
      <c r="N69" s="317"/>
      <c r="O69" s="317">
        <v>-103.6</v>
      </c>
      <c r="P69"/>
      <c r="Q69"/>
      <c r="R69"/>
      <c r="S69">
        <v>574529.34</v>
      </c>
      <c r="T69" s="321">
        <v>1233591.46</v>
      </c>
      <c r="U69" s="321"/>
      <c r="V69" s="321"/>
      <c r="W69" s="321">
        <v>261718.8</v>
      </c>
      <c r="X69" s="321"/>
      <c r="Y69" s="320">
        <v>352787.8</v>
      </c>
      <c r="Z69" s="320"/>
      <c r="AA69" s="320"/>
      <c r="AB69" s="320">
        <v>236199.01</v>
      </c>
      <c r="AC69" s="320">
        <v>87347.53</v>
      </c>
      <c r="AD69" s="320"/>
      <c r="AE69" s="320"/>
      <c r="AF69" s="320"/>
      <c r="AG69" s="62">
        <f t="shared" si="7"/>
        <v>1003583.72</v>
      </c>
      <c r="AH69" s="76">
        <f t="shared" si="8"/>
        <v>-103.6</v>
      </c>
      <c r="AI69" s="17">
        <f t="shared" ref="AI69:AI86" si="11">AG69-AH69</f>
        <v>1003687.32</v>
      </c>
      <c r="AJ69" s="15">
        <f t="shared" si="9"/>
        <v>1495310.26</v>
      </c>
      <c r="AK69" s="64">
        <f t="shared" si="10"/>
        <v>676334.34000000008</v>
      </c>
      <c r="AL69" s="19">
        <f t="shared" ref="AL69:AL83" si="12">AJ69-AK69</f>
        <v>818975.91999999993</v>
      </c>
    </row>
    <row r="70" spans="1:38" x14ac:dyDescent="0.2">
      <c r="A70" s="1" t="s">
        <v>446</v>
      </c>
      <c r="B70" s="1" t="s">
        <v>447</v>
      </c>
      <c r="C70" s="54">
        <v>5687</v>
      </c>
      <c r="D70" s="54" t="s">
        <v>1080</v>
      </c>
      <c r="E70" t="s">
        <v>3017</v>
      </c>
      <c r="F70" s="316">
        <v>1144622.05</v>
      </c>
      <c r="G70" s="316">
        <v>35840</v>
      </c>
      <c r="H70" s="316">
        <v>18241.5</v>
      </c>
      <c r="I70"/>
      <c r="J70">
        <v>109177.22</v>
      </c>
      <c r="K70">
        <v>313953.17</v>
      </c>
      <c r="L70" s="317"/>
      <c r="M70" s="317"/>
      <c r="N70" s="317"/>
      <c r="O70" s="317">
        <v>252</v>
      </c>
      <c r="P70"/>
      <c r="Q70"/>
      <c r="R70"/>
      <c r="S70">
        <v>2183187.2799999998</v>
      </c>
      <c r="T70" s="321">
        <v>1802839.09</v>
      </c>
      <c r="U70" s="321"/>
      <c r="V70" s="321"/>
      <c r="W70" s="321">
        <v>664346.5</v>
      </c>
      <c r="X70" s="321"/>
      <c r="Y70" s="320">
        <v>853417.5</v>
      </c>
      <c r="Z70" s="320"/>
      <c r="AA70" s="320"/>
      <c r="AB70" s="320">
        <v>215643.03</v>
      </c>
      <c r="AC70" s="320">
        <v>62717.48</v>
      </c>
      <c r="AD70" s="320"/>
      <c r="AE70" s="320"/>
      <c r="AF70" s="320"/>
      <c r="AG70" s="62">
        <f t="shared" si="7"/>
        <v>1198703.55</v>
      </c>
      <c r="AH70" s="76">
        <f t="shared" si="8"/>
        <v>252</v>
      </c>
      <c r="AI70" s="17">
        <f t="shared" si="11"/>
        <v>1198451.55</v>
      </c>
      <c r="AJ70" s="15">
        <f t="shared" si="9"/>
        <v>2467185.59</v>
      </c>
      <c r="AK70" s="64">
        <f t="shared" si="10"/>
        <v>1131778.01</v>
      </c>
      <c r="AL70" s="19">
        <f t="shared" si="12"/>
        <v>1335407.5799999998</v>
      </c>
    </row>
    <row r="71" spans="1:38" x14ac:dyDescent="0.2">
      <c r="A71" s="1" t="s">
        <v>446</v>
      </c>
      <c r="B71" s="1" t="s">
        <v>447</v>
      </c>
      <c r="C71" s="54">
        <v>5400</v>
      </c>
      <c r="D71" s="54" t="s">
        <v>1081</v>
      </c>
      <c r="E71" t="s">
        <v>3018</v>
      </c>
      <c r="F71" s="316">
        <v>2454492.7599999998</v>
      </c>
      <c r="G71" s="316"/>
      <c r="H71" s="316">
        <v>34112</v>
      </c>
      <c r="I71"/>
      <c r="J71">
        <v>1498319.1</v>
      </c>
      <c r="K71">
        <v>35753.47</v>
      </c>
      <c r="L71" s="317"/>
      <c r="M71" s="317">
        <v>15680</v>
      </c>
      <c r="N71" s="317"/>
      <c r="O71" s="317"/>
      <c r="P71"/>
      <c r="Q71"/>
      <c r="R71"/>
      <c r="S71">
        <v>1562778.07</v>
      </c>
      <c r="T71" s="321">
        <v>1450591.65</v>
      </c>
      <c r="U71" s="321"/>
      <c r="V71" s="321"/>
      <c r="W71" s="321">
        <v>314647.2</v>
      </c>
      <c r="X71" s="321"/>
      <c r="Y71" s="320">
        <v>499065.2</v>
      </c>
      <c r="Z71" s="320"/>
      <c r="AA71" s="320"/>
      <c r="AB71" s="320">
        <v>234801.08</v>
      </c>
      <c r="AC71" s="320">
        <v>84835.9</v>
      </c>
      <c r="AD71" s="320"/>
      <c r="AE71" s="320"/>
      <c r="AF71" s="320"/>
      <c r="AG71" s="62">
        <f t="shared" si="7"/>
        <v>2488604.7599999998</v>
      </c>
      <c r="AH71" s="76">
        <f t="shared" si="8"/>
        <v>15680</v>
      </c>
      <c r="AI71" s="17">
        <f t="shared" si="11"/>
        <v>2472924.7599999998</v>
      </c>
      <c r="AJ71" s="15">
        <f t="shared" si="9"/>
        <v>1765238.8499999999</v>
      </c>
      <c r="AK71" s="64">
        <f t="shared" si="10"/>
        <v>818702.18</v>
      </c>
      <c r="AL71" s="19">
        <f t="shared" si="12"/>
        <v>946536.66999999981</v>
      </c>
    </row>
    <row r="72" spans="1:38" x14ac:dyDescent="0.2">
      <c r="A72" s="1" t="s">
        <v>446</v>
      </c>
      <c r="B72" s="1" t="s">
        <v>447</v>
      </c>
      <c r="C72" s="54">
        <v>9957</v>
      </c>
      <c r="D72" s="54" t="s">
        <v>1082</v>
      </c>
      <c r="E72" t="s">
        <v>3019</v>
      </c>
      <c r="F72" s="316">
        <v>2324148.0299999998</v>
      </c>
      <c r="G72" s="316"/>
      <c r="H72" s="316">
        <v>39000</v>
      </c>
      <c r="I72"/>
      <c r="J72">
        <v>1807475.61</v>
      </c>
      <c r="K72">
        <v>485766.92</v>
      </c>
      <c r="L72" s="317"/>
      <c r="M72" s="317"/>
      <c r="N72" s="317">
        <v>13000</v>
      </c>
      <c r="O72" s="317">
        <v>375</v>
      </c>
      <c r="P72"/>
      <c r="Q72"/>
      <c r="R72"/>
      <c r="S72">
        <v>1881658.83</v>
      </c>
      <c r="T72" s="321">
        <v>2293222.9500000002</v>
      </c>
      <c r="U72" s="321"/>
      <c r="V72" s="321"/>
      <c r="W72" s="321">
        <v>812382.9</v>
      </c>
      <c r="X72" s="321"/>
      <c r="Y72" s="320">
        <v>1108693.8999999999</v>
      </c>
      <c r="Z72" s="320"/>
      <c r="AA72" s="320"/>
      <c r="AB72" s="320">
        <v>277075.96000000002</v>
      </c>
      <c r="AC72" s="320">
        <v>100826.4</v>
      </c>
      <c r="AD72" s="320"/>
      <c r="AE72" s="320"/>
      <c r="AF72" s="320"/>
      <c r="AG72" s="62">
        <f t="shared" si="7"/>
        <v>2363148.0299999998</v>
      </c>
      <c r="AH72" s="76">
        <f t="shared" si="8"/>
        <v>13375</v>
      </c>
      <c r="AI72" s="17">
        <f t="shared" si="11"/>
        <v>2349773.0299999998</v>
      </c>
      <c r="AJ72" s="15">
        <f t="shared" si="9"/>
        <v>3105605.85</v>
      </c>
      <c r="AK72" s="64">
        <f t="shared" si="10"/>
        <v>1486596.2599999998</v>
      </c>
      <c r="AL72" s="19">
        <f t="shared" si="12"/>
        <v>1619009.5900000003</v>
      </c>
    </row>
    <row r="73" spans="1:38" x14ac:dyDescent="0.2">
      <c r="A73" s="1" t="s">
        <v>446</v>
      </c>
      <c r="B73" s="1" t="s">
        <v>447</v>
      </c>
      <c r="C73" s="54">
        <v>2898</v>
      </c>
      <c r="D73" s="54" t="s">
        <v>1083</v>
      </c>
      <c r="E73" t="s">
        <v>3020</v>
      </c>
      <c r="F73" s="316">
        <v>1238239.44</v>
      </c>
      <c r="G73" s="316"/>
      <c r="H73" s="316">
        <v>60743.83</v>
      </c>
      <c r="I73"/>
      <c r="J73">
        <v>237896.21</v>
      </c>
      <c r="K73">
        <v>179327.49</v>
      </c>
      <c r="L73" s="317"/>
      <c r="M73" s="317"/>
      <c r="N73" s="317"/>
      <c r="O73" s="317">
        <v>350</v>
      </c>
      <c r="P73"/>
      <c r="Q73"/>
      <c r="R73"/>
      <c r="S73">
        <v>1497958.46</v>
      </c>
      <c r="T73" s="321">
        <v>895570.3</v>
      </c>
      <c r="U73" s="321"/>
      <c r="V73" s="321">
        <v>1715</v>
      </c>
      <c r="W73" s="321">
        <v>335129.09999999998</v>
      </c>
      <c r="X73" s="321"/>
      <c r="Y73" s="320">
        <v>393791.1</v>
      </c>
      <c r="Z73" s="320"/>
      <c r="AA73" s="320"/>
      <c r="AB73" s="320">
        <v>156088.04</v>
      </c>
      <c r="AC73" s="320">
        <v>66433.88</v>
      </c>
      <c r="AD73" s="320"/>
      <c r="AE73" s="320"/>
      <c r="AF73" s="320"/>
      <c r="AG73" s="62">
        <f t="shared" si="7"/>
        <v>1298983.27</v>
      </c>
      <c r="AH73" s="76">
        <f t="shared" si="8"/>
        <v>350</v>
      </c>
      <c r="AI73" s="17">
        <f t="shared" si="11"/>
        <v>1298633.27</v>
      </c>
      <c r="AJ73" s="15">
        <f t="shared" si="9"/>
        <v>1232414.3999999999</v>
      </c>
      <c r="AK73" s="64">
        <f t="shared" si="10"/>
        <v>616313.02</v>
      </c>
      <c r="AL73" s="19">
        <f t="shared" si="12"/>
        <v>616101.37999999989</v>
      </c>
    </row>
    <row r="74" spans="1:38" x14ac:dyDescent="0.2">
      <c r="A74" s="1" t="s">
        <v>446</v>
      </c>
      <c r="B74" s="1" t="s">
        <v>447</v>
      </c>
      <c r="C74" s="54">
        <v>3080</v>
      </c>
      <c r="D74" s="54" t="s">
        <v>1084</v>
      </c>
      <c r="E74" t="s">
        <v>3021</v>
      </c>
      <c r="F74" s="316">
        <v>763526.03</v>
      </c>
      <c r="G74" s="316"/>
      <c r="H74" s="316">
        <v>10760.11</v>
      </c>
      <c r="I74"/>
      <c r="J74">
        <v>1071795.32</v>
      </c>
      <c r="K74">
        <v>132960.09</v>
      </c>
      <c r="L74" s="317">
        <v>162</v>
      </c>
      <c r="M74" s="317">
        <v>-1892.19</v>
      </c>
      <c r="N74" s="317"/>
      <c r="O74" s="317">
        <v>22639.56</v>
      </c>
      <c r="P74"/>
      <c r="Q74"/>
      <c r="R74"/>
      <c r="S74">
        <v>2412599.04</v>
      </c>
      <c r="T74" s="321">
        <v>942130.72</v>
      </c>
      <c r="U74" s="321"/>
      <c r="V74" s="321"/>
      <c r="W74" s="321">
        <v>223194.3</v>
      </c>
      <c r="X74" s="321"/>
      <c r="Y74" s="320">
        <v>365309.3</v>
      </c>
      <c r="Z74" s="320"/>
      <c r="AA74" s="320"/>
      <c r="AB74" s="320">
        <v>163510.04999999999</v>
      </c>
      <c r="AC74" s="320">
        <v>52634.29</v>
      </c>
      <c r="AD74" s="320"/>
      <c r="AE74" s="320"/>
      <c r="AF74" s="320"/>
      <c r="AG74" s="62">
        <f t="shared" si="7"/>
        <v>774286.14</v>
      </c>
      <c r="AH74" s="76">
        <f t="shared" si="8"/>
        <v>20909.370000000003</v>
      </c>
      <c r="AI74" s="17">
        <f t="shared" si="11"/>
        <v>753376.77</v>
      </c>
      <c r="AJ74" s="15">
        <f t="shared" si="9"/>
        <v>1165325.02</v>
      </c>
      <c r="AK74" s="64">
        <f t="shared" si="10"/>
        <v>581453.64</v>
      </c>
      <c r="AL74" s="19">
        <f t="shared" si="12"/>
        <v>583871.38</v>
      </c>
    </row>
    <row r="75" spans="1:38" x14ac:dyDescent="0.2">
      <c r="A75" s="1" t="s">
        <v>450</v>
      </c>
      <c r="B75" s="1" t="s">
        <v>451</v>
      </c>
      <c r="C75" s="54">
        <v>5394</v>
      </c>
      <c r="D75" s="54" t="s">
        <v>1085</v>
      </c>
      <c r="E75" t="s">
        <v>3022</v>
      </c>
      <c r="F75" s="316">
        <v>734908.2</v>
      </c>
      <c r="G75" s="316"/>
      <c r="H75" s="316">
        <v>31070</v>
      </c>
      <c r="I75"/>
      <c r="J75">
        <v>902634.04</v>
      </c>
      <c r="K75">
        <v>1958148.57</v>
      </c>
      <c r="L75" s="317">
        <v>25000</v>
      </c>
      <c r="M75" s="317">
        <v>29645.22</v>
      </c>
      <c r="N75" s="317"/>
      <c r="O75" s="317">
        <v>453.41</v>
      </c>
      <c r="P75"/>
      <c r="Q75"/>
      <c r="R75">
        <v>5971.91</v>
      </c>
      <c r="S75">
        <v>2174520.91</v>
      </c>
      <c r="T75" s="321">
        <v>1085400.83</v>
      </c>
      <c r="U75" s="321"/>
      <c r="V75" s="321"/>
      <c r="W75" s="321">
        <v>451672.8</v>
      </c>
      <c r="X75" s="321"/>
      <c r="Y75" s="320">
        <v>655127.80000000005</v>
      </c>
      <c r="Z75" s="320"/>
      <c r="AA75" s="320"/>
      <c r="AB75" s="320">
        <v>165204.6</v>
      </c>
      <c r="AC75" s="320">
        <v>164566.47</v>
      </c>
      <c r="AD75" s="320"/>
      <c r="AE75" s="320"/>
      <c r="AF75" s="320"/>
      <c r="AG75" s="62">
        <f t="shared" si="7"/>
        <v>765978.2</v>
      </c>
      <c r="AH75" s="76">
        <f t="shared" si="8"/>
        <v>55098.630000000005</v>
      </c>
      <c r="AI75" s="17">
        <f t="shared" si="11"/>
        <v>710879.57</v>
      </c>
      <c r="AJ75" s="15">
        <f t="shared" si="9"/>
        <v>1537073.6300000001</v>
      </c>
      <c r="AK75" s="64">
        <f t="shared" si="10"/>
        <v>984898.87</v>
      </c>
      <c r="AL75" s="19">
        <f t="shared" si="12"/>
        <v>552174.76000000013</v>
      </c>
    </row>
    <row r="76" spans="1:38" x14ac:dyDescent="0.2">
      <c r="A76" s="1" t="s">
        <v>450</v>
      </c>
      <c r="B76" s="1" t="s">
        <v>451</v>
      </c>
      <c r="C76" s="54">
        <v>6493</v>
      </c>
      <c r="D76" s="54" t="s">
        <v>1086</v>
      </c>
      <c r="E76" t="s">
        <v>3023</v>
      </c>
      <c r="F76" s="316">
        <v>221738.49</v>
      </c>
      <c r="G76" s="316"/>
      <c r="H76" s="316">
        <v>36684.89</v>
      </c>
      <c r="I76"/>
      <c r="J76">
        <v>1241974.5900000001</v>
      </c>
      <c r="K76">
        <v>887986.6</v>
      </c>
      <c r="L76" s="317"/>
      <c r="M76" s="317">
        <v>23064.31</v>
      </c>
      <c r="N76" s="317"/>
      <c r="O76" s="317">
        <v>125.6</v>
      </c>
      <c r="P76"/>
      <c r="Q76"/>
      <c r="R76">
        <v>386828.45</v>
      </c>
      <c r="S76">
        <v>2426315.1</v>
      </c>
      <c r="T76" s="321">
        <v>282365.58</v>
      </c>
      <c r="U76" s="321"/>
      <c r="V76" s="321"/>
      <c r="W76" s="321">
        <v>516930.23</v>
      </c>
      <c r="X76" s="321"/>
      <c r="Y76" s="320">
        <v>734313.23</v>
      </c>
      <c r="Z76" s="320"/>
      <c r="AA76" s="320"/>
      <c r="AB76" s="320">
        <v>224786.41</v>
      </c>
      <c r="AC76" s="320">
        <v>228673.56</v>
      </c>
      <c r="AD76" s="320"/>
      <c r="AE76" s="320"/>
      <c r="AF76" s="320"/>
      <c r="AG76" s="62">
        <f t="shared" si="7"/>
        <v>258423.38</v>
      </c>
      <c r="AH76" s="76">
        <f t="shared" si="8"/>
        <v>23189.91</v>
      </c>
      <c r="AI76" s="17">
        <f t="shared" si="11"/>
        <v>235233.47</v>
      </c>
      <c r="AJ76" s="15">
        <f t="shared" si="9"/>
        <v>799295.81</v>
      </c>
      <c r="AK76" s="64">
        <f t="shared" si="10"/>
        <v>1187773.2</v>
      </c>
      <c r="AL76" s="19">
        <f t="shared" si="12"/>
        <v>-388477.3899999999</v>
      </c>
    </row>
    <row r="77" spans="1:38" x14ac:dyDescent="0.2">
      <c r="A77" s="1" t="s">
        <v>450</v>
      </c>
      <c r="B77" s="1" t="s">
        <v>451</v>
      </c>
      <c r="C77" s="54">
        <v>2652</v>
      </c>
      <c r="D77" s="54" t="s">
        <v>1087</v>
      </c>
      <c r="E77" t="s">
        <v>3024</v>
      </c>
      <c r="F77" s="316">
        <v>532486.31000000006</v>
      </c>
      <c r="G77" s="316"/>
      <c r="H77" s="316">
        <v>11880.66</v>
      </c>
      <c r="I77"/>
      <c r="J77">
        <v>168550.76</v>
      </c>
      <c r="K77">
        <v>135483.57</v>
      </c>
      <c r="L77" s="317"/>
      <c r="M77" s="317">
        <v>1846</v>
      </c>
      <c r="N77" s="317"/>
      <c r="O77" s="317">
        <v>4665.2299999999996</v>
      </c>
      <c r="P77"/>
      <c r="Q77"/>
      <c r="R77">
        <v>-557512.43000000005</v>
      </c>
      <c r="S77">
        <v>1120243.3</v>
      </c>
      <c r="T77" s="321">
        <v>655425.01</v>
      </c>
      <c r="U77" s="321"/>
      <c r="V77" s="321"/>
      <c r="W77" s="321">
        <v>179646.6</v>
      </c>
      <c r="X77" s="321"/>
      <c r="Y77" s="320">
        <v>312103.59999999998</v>
      </c>
      <c r="Z77" s="320"/>
      <c r="AA77" s="320"/>
      <c r="AB77" s="320">
        <v>109149</v>
      </c>
      <c r="AC77" s="320">
        <v>42680.7</v>
      </c>
      <c r="AD77" s="320"/>
      <c r="AE77" s="320"/>
      <c r="AF77" s="320"/>
      <c r="AG77" s="62">
        <f t="shared" ref="AG77:AG86" si="13">SUM(F77:H77)</f>
        <v>544366.97000000009</v>
      </c>
      <c r="AH77" s="76">
        <f t="shared" ref="AH77:AH86" si="14">SUM(L77:O77)</f>
        <v>6511.23</v>
      </c>
      <c r="AI77" s="17">
        <f t="shared" si="11"/>
        <v>537855.74000000011</v>
      </c>
      <c r="AJ77" s="15">
        <f t="shared" ref="AJ77:AJ86" si="15">SUM(T77:X77)</f>
        <v>835071.61</v>
      </c>
      <c r="AK77" s="64">
        <f t="shared" ref="AK77:AK86" si="16">SUM(Y77:AF77)</f>
        <v>463933.3</v>
      </c>
      <c r="AL77" s="19">
        <f t="shared" si="12"/>
        <v>371138.31</v>
      </c>
    </row>
    <row r="78" spans="1:38" x14ac:dyDescent="0.2">
      <c r="A78" s="1" t="s">
        <v>450</v>
      </c>
      <c r="B78" s="1" t="s">
        <v>451</v>
      </c>
      <c r="C78" s="54">
        <v>5048</v>
      </c>
      <c r="D78" s="54" t="s">
        <v>1088</v>
      </c>
      <c r="E78" t="s">
        <v>3025</v>
      </c>
      <c r="F78" s="316">
        <v>670841.91</v>
      </c>
      <c r="G78" s="316"/>
      <c r="H78" s="316">
        <v>26379</v>
      </c>
      <c r="I78"/>
      <c r="J78">
        <v>1105187.08</v>
      </c>
      <c r="K78">
        <v>318076.87</v>
      </c>
      <c r="L78" s="317"/>
      <c r="M78" s="317">
        <v>36277.51</v>
      </c>
      <c r="N78" s="317"/>
      <c r="O78" s="317">
        <v>59.71</v>
      </c>
      <c r="P78"/>
      <c r="Q78"/>
      <c r="R78"/>
      <c r="S78">
        <v>2732486.08</v>
      </c>
      <c r="T78" s="321">
        <v>801651.76</v>
      </c>
      <c r="U78" s="321"/>
      <c r="V78" s="321"/>
      <c r="W78" s="321">
        <v>427692.3</v>
      </c>
      <c r="X78" s="321"/>
      <c r="Y78" s="320">
        <v>635534.30000000005</v>
      </c>
      <c r="Z78" s="320"/>
      <c r="AA78" s="320"/>
      <c r="AB78" s="320">
        <v>142220.98000000001</v>
      </c>
      <c r="AC78" s="320">
        <v>81011.199999999997</v>
      </c>
      <c r="AD78" s="320"/>
      <c r="AE78" s="320">
        <v>40</v>
      </c>
      <c r="AF78" s="320"/>
      <c r="AG78" s="62">
        <f t="shared" si="13"/>
        <v>697220.91</v>
      </c>
      <c r="AH78" s="76">
        <f t="shared" si="14"/>
        <v>36337.22</v>
      </c>
      <c r="AI78" s="17">
        <f t="shared" si="11"/>
        <v>660883.69000000006</v>
      </c>
      <c r="AJ78" s="15">
        <f t="shared" si="15"/>
        <v>1229344.06</v>
      </c>
      <c r="AK78" s="64">
        <f t="shared" si="16"/>
        <v>858806.48</v>
      </c>
      <c r="AL78" s="19">
        <f t="shared" si="12"/>
        <v>370537.58000000007</v>
      </c>
    </row>
    <row r="79" spans="1:38" x14ac:dyDescent="0.2">
      <c r="A79" s="1" t="s">
        <v>450</v>
      </c>
      <c r="B79" s="1" t="s">
        <v>451</v>
      </c>
      <c r="C79" s="54">
        <v>4607</v>
      </c>
      <c r="D79" s="54" t="s">
        <v>1089</v>
      </c>
      <c r="E79" t="s">
        <v>3026</v>
      </c>
      <c r="F79" s="316">
        <v>1936242.1</v>
      </c>
      <c r="G79" s="316"/>
      <c r="H79" s="316">
        <v>5000</v>
      </c>
      <c r="I79"/>
      <c r="J79">
        <v>1916117.78</v>
      </c>
      <c r="K79">
        <v>211382.92</v>
      </c>
      <c r="L79" s="317"/>
      <c r="M79" s="317">
        <v>16210.94</v>
      </c>
      <c r="N79" s="317"/>
      <c r="O79" s="317"/>
      <c r="P79"/>
      <c r="Q79"/>
      <c r="R79">
        <v>479</v>
      </c>
      <c r="S79">
        <v>3283107.89</v>
      </c>
      <c r="T79" s="321">
        <v>1079967.6299999999</v>
      </c>
      <c r="U79" s="321">
        <v>3000</v>
      </c>
      <c r="V79" s="321"/>
      <c r="W79" s="321">
        <v>323822.8</v>
      </c>
      <c r="X79" s="321"/>
      <c r="Y79" s="320">
        <v>495436.79999999999</v>
      </c>
      <c r="Z79" s="320"/>
      <c r="AA79" s="320"/>
      <c r="AB79" s="320">
        <v>264407.55</v>
      </c>
      <c r="AC79" s="320">
        <v>79277.960000000006</v>
      </c>
      <c r="AD79" s="320"/>
      <c r="AE79" s="320">
        <v>150000</v>
      </c>
      <c r="AF79" s="320"/>
      <c r="AG79" s="62">
        <f t="shared" si="13"/>
        <v>1941242.1</v>
      </c>
      <c r="AH79" s="76">
        <f t="shared" si="14"/>
        <v>16210.94</v>
      </c>
      <c r="AI79" s="17">
        <f t="shared" si="11"/>
        <v>1925031.1600000001</v>
      </c>
      <c r="AJ79" s="15">
        <f t="shared" si="15"/>
        <v>1406790.43</v>
      </c>
      <c r="AK79" s="64">
        <f t="shared" si="16"/>
        <v>989122.30999999994</v>
      </c>
      <c r="AL79" s="19">
        <f t="shared" si="12"/>
        <v>417668.12</v>
      </c>
    </row>
    <row r="80" spans="1:38" x14ac:dyDescent="0.2">
      <c r="A80" s="1" t="s">
        <v>450</v>
      </c>
      <c r="B80" s="1" t="s">
        <v>451</v>
      </c>
      <c r="C80" s="54">
        <v>3828</v>
      </c>
      <c r="D80" s="54" t="s">
        <v>1090</v>
      </c>
      <c r="E80" t="s">
        <v>3029</v>
      </c>
      <c r="F80" s="316">
        <v>424767.42</v>
      </c>
      <c r="G80" s="316"/>
      <c r="H80" s="316">
        <v>19500</v>
      </c>
      <c r="I80"/>
      <c r="J80">
        <v>504856.5</v>
      </c>
      <c r="K80">
        <v>264100.53999999998</v>
      </c>
      <c r="L80" s="317"/>
      <c r="M80" s="317">
        <v>0</v>
      </c>
      <c r="N80" s="317"/>
      <c r="O80" s="317">
        <v>56.06</v>
      </c>
      <c r="P80"/>
      <c r="Q80"/>
      <c r="R80">
        <v>-295737.84000000003</v>
      </c>
      <c r="S80">
        <v>1600443.98</v>
      </c>
      <c r="T80" s="321">
        <v>247278</v>
      </c>
      <c r="U80" s="321"/>
      <c r="V80" s="321"/>
      <c r="W80" s="321">
        <v>362140.3</v>
      </c>
      <c r="X80" s="321"/>
      <c r="Y80" s="320">
        <v>475047.3</v>
      </c>
      <c r="Z80" s="320"/>
      <c r="AA80" s="320"/>
      <c r="AB80" s="320">
        <v>136391.24</v>
      </c>
      <c r="AC80" s="320">
        <v>72895.5</v>
      </c>
      <c r="AD80" s="320"/>
      <c r="AE80" s="320"/>
      <c r="AF80" s="320"/>
      <c r="AG80" s="62">
        <f t="shared" si="13"/>
        <v>444267.42</v>
      </c>
      <c r="AH80" s="76">
        <f t="shared" si="14"/>
        <v>56.06</v>
      </c>
      <c r="AI80" s="17">
        <f t="shared" si="11"/>
        <v>444211.36</v>
      </c>
      <c r="AJ80" s="15">
        <f t="shared" si="15"/>
        <v>609418.30000000005</v>
      </c>
      <c r="AK80" s="64">
        <f t="shared" si="16"/>
        <v>684334.04</v>
      </c>
      <c r="AL80" s="19">
        <f t="shared" si="12"/>
        <v>-74915.739999999991</v>
      </c>
    </row>
    <row r="81" spans="1:38" x14ac:dyDescent="0.2">
      <c r="A81" s="1" t="s">
        <v>454</v>
      </c>
      <c r="B81" s="1" t="s">
        <v>455</v>
      </c>
      <c r="C81" s="54">
        <v>1142</v>
      </c>
      <c r="D81" s="54" t="s">
        <v>1091</v>
      </c>
      <c r="E81" t="s">
        <v>2998</v>
      </c>
      <c r="F81" s="316">
        <v>38740.400000000001</v>
      </c>
      <c r="G81" s="316"/>
      <c r="H81" s="316">
        <v>2571.0700000000002</v>
      </c>
      <c r="I81"/>
      <c r="J81">
        <v>365423.44</v>
      </c>
      <c r="K81">
        <v>809142.47</v>
      </c>
      <c r="L81" s="317"/>
      <c r="M81" s="317"/>
      <c r="N81" s="317"/>
      <c r="O81" s="317"/>
      <c r="P81"/>
      <c r="Q81"/>
      <c r="R81">
        <v>76919.210000000006</v>
      </c>
      <c r="S81">
        <v>2663000</v>
      </c>
      <c r="T81" s="321">
        <v>96680.4</v>
      </c>
      <c r="U81" s="321"/>
      <c r="V81" s="321"/>
      <c r="W81" s="321">
        <v>278910</v>
      </c>
      <c r="X81" s="321"/>
      <c r="Y81" s="320">
        <v>387720</v>
      </c>
      <c r="Z81" s="320"/>
      <c r="AA81" s="320"/>
      <c r="AB81" s="320">
        <v>26797.16</v>
      </c>
      <c r="AC81" s="320">
        <v>23302.080000000002</v>
      </c>
      <c r="AD81" s="320"/>
      <c r="AE81" s="320"/>
      <c r="AF81" s="320"/>
      <c r="AG81" s="62">
        <f t="shared" si="13"/>
        <v>41311.47</v>
      </c>
      <c r="AH81" s="76">
        <f t="shared" si="14"/>
        <v>0</v>
      </c>
      <c r="AI81" s="17">
        <f t="shared" si="11"/>
        <v>41311.47</v>
      </c>
      <c r="AJ81" s="15">
        <f t="shared" si="15"/>
        <v>375590.40000000002</v>
      </c>
      <c r="AK81" s="64">
        <f t="shared" si="16"/>
        <v>437819.24</v>
      </c>
      <c r="AL81" s="19">
        <f t="shared" si="12"/>
        <v>-62228.839999999967</v>
      </c>
    </row>
    <row r="82" spans="1:38" x14ac:dyDescent="0.2">
      <c r="A82" s="1" t="s">
        <v>454</v>
      </c>
      <c r="B82" s="1" t="s">
        <v>455</v>
      </c>
      <c r="C82" s="54">
        <v>1176</v>
      </c>
      <c r="D82" s="54" t="s">
        <v>1092</v>
      </c>
      <c r="E82" t="s">
        <v>2999</v>
      </c>
      <c r="F82" s="316">
        <v>248315.09</v>
      </c>
      <c r="G82" s="316">
        <v>11400</v>
      </c>
      <c r="H82" s="316">
        <v>7738.86</v>
      </c>
      <c r="I82"/>
      <c r="J82">
        <v>306369.94</v>
      </c>
      <c r="K82">
        <v>99817.66</v>
      </c>
      <c r="L82" s="317"/>
      <c r="M82" s="317"/>
      <c r="N82" s="317"/>
      <c r="O82" s="317"/>
      <c r="P82"/>
      <c r="Q82"/>
      <c r="R82">
        <v>30262.98</v>
      </c>
      <c r="S82">
        <v>1891769.64</v>
      </c>
      <c r="T82" s="321">
        <v>120460.85</v>
      </c>
      <c r="U82" s="321"/>
      <c r="V82" s="321"/>
      <c r="W82" s="321">
        <v>76860</v>
      </c>
      <c r="X82" s="321"/>
      <c r="Y82" s="320">
        <v>174650</v>
      </c>
      <c r="Z82" s="320"/>
      <c r="AA82" s="320"/>
      <c r="AB82" s="320">
        <v>30523.06</v>
      </c>
      <c r="AC82" s="320">
        <v>39163.089999999997</v>
      </c>
      <c r="AD82" s="320"/>
      <c r="AE82" s="320"/>
      <c r="AF82" s="320"/>
      <c r="AG82" s="62">
        <f t="shared" si="13"/>
        <v>267453.95</v>
      </c>
      <c r="AH82" s="76">
        <f t="shared" si="14"/>
        <v>0</v>
      </c>
      <c r="AI82" s="17">
        <f t="shared" si="11"/>
        <v>267453.95</v>
      </c>
      <c r="AJ82" s="15">
        <f t="shared" si="15"/>
        <v>197320.85</v>
      </c>
      <c r="AK82" s="64">
        <f t="shared" si="16"/>
        <v>244336.15</v>
      </c>
      <c r="AL82" s="19">
        <f t="shared" si="12"/>
        <v>-47015.299999999988</v>
      </c>
    </row>
    <row r="83" spans="1:38" x14ac:dyDescent="0.2">
      <c r="A83" s="1" t="s">
        <v>454</v>
      </c>
      <c r="B83" s="1" t="s">
        <v>455</v>
      </c>
      <c r="C83" s="54">
        <v>2332</v>
      </c>
      <c r="D83" s="54" t="s">
        <v>1093</v>
      </c>
      <c r="E83" t="s">
        <v>3004</v>
      </c>
      <c r="F83" s="316">
        <v>238428.21</v>
      </c>
      <c r="G83" s="316"/>
      <c r="H83" s="316">
        <v>27325.95</v>
      </c>
      <c r="I83"/>
      <c r="J83">
        <v>814009.13</v>
      </c>
      <c r="K83">
        <v>208178.87</v>
      </c>
      <c r="L83" s="317"/>
      <c r="M83" s="317"/>
      <c r="N83" s="317"/>
      <c r="O83" s="317"/>
      <c r="P83"/>
      <c r="Q83">
        <v>-541668.11</v>
      </c>
      <c r="R83">
        <v>39652.1</v>
      </c>
      <c r="S83">
        <v>1861215.28</v>
      </c>
      <c r="T83" s="321">
        <v>201875.57</v>
      </c>
      <c r="U83" s="321"/>
      <c r="V83" s="321"/>
      <c r="W83" s="321">
        <v>351529.5</v>
      </c>
      <c r="X83" s="321"/>
      <c r="Y83" s="320">
        <v>465227.5</v>
      </c>
      <c r="Z83" s="320"/>
      <c r="AA83" s="320"/>
      <c r="AB83" s="320">
        <v>105643.82</v>
      </c>
      <c r="AC83" s="320">
        <v>36766.86</v>
      </c>
      <c r="AD83" s="320"/>
      <c r="AE83" s="320"/>
      <c r="AF83" s="320"/>
      <c r="AG83" s="62">
        <f t="shared" si="13"/>
        <v>265754.15999999997</v>
      </c>
      <c r="AH83" s="76">
        <f t="shared" si="14"/>
        <v>0</v>
      </c>
      <c r="AI83" s="17">
        <f t="shared" si="11"/>
        <v>265754.15999999997</v>
      </c>
      <c r="AJ83" s="15">
        <f t="shared" si="15"/>
        <v>553405.07000000007</v>
      </c>
      <c r="AK83" s="64">
        <f t="shared" si="16"/>
        <v>607638.18000000005</v>
      </c>
      <c r="AL83" s="19">
        <f t="shared" si="12"/>
        <v>-54233.109999999986</v>
      </c>
    </row>
    <row r="84" spans="1:38" x14ac:dyDescent="0.2">
      <c r="A84" s="1" t="s">
        <v>454</v>
      </c>
      <c r="B84" s="1" t="s">
        <v>455</v>
      </c>
      <c r="C84" s="54">
        <v>2410</v>
      </c>
      <c r="D84" s="54" t="s">
        <v>1094</v>
      </c>
      <c r="E84" t="s">
        <v>3005</v>
      </c>
      <c r="F84" s="316">
        <v>8071.55</v>
      </c>
      <c r="G84" s="316"/>
      <c r="H84" s="316">
        <v>6267.83</v>
      </c>
      <c r="I84"/>
      <c r="J84">
        <v>297003.21000000002</v>
      </c>
      <c r="K84">
        <v>30396.05</v>
      </c>
      <c r="L84" s="317"/>
      <c r="M84" s="317"/>
      <c r="N84" s="317"/>
      <c r="O84" s="317"/>
      <c r="P84"/>
      <c r="Q84"/>
      <c r="R84">
        <v>57224.6</v>
      </c>
      <c r="S84">
        <v>1831896</v>
      </c>
      <c r="T84" s="321">
        <v>183356.23</v>
      </c>
      <c r="U84" s="321"/>
      <c r="V84" s="321"/>
      <c r="W84" s="321">
        <v>535164</v>
      </c>
      <c r="X84" s="321"/>
      <c r="Y84" s="320">
        <v>645548</v>
      </c>
      <c r="Z84" s="320"/>
      <c r="AA84" s="320"/>
      <c r="AB84" s="320">
        <v>116944.4</v>
      </c>
      <c r="AC84" s="320">
        <v>19069.21</v>
      </c>
      <c r="AD84" s="320"/>
      <c r="AE84" s="320"/>
      <c r="AF84" s="320"/>
      <c r="AG84" s="62">
        <f t="shared" si="13"/>
        <v>14339.380000000001</v>
      </c>
      <c r="AH84" s="76">
        <f t="shared" si="14"/>
        <v>0</v>
      </c>
      <c r="AI84" s="17">
        <f t="shared" si="11"/>
        <v>14339.380000000001</v>
      </c>
      <c r="AJ84" s="15">
        <f t="shared" si="15"/>
        <v>718520.23</v>
      </c>
      <c r="AK84" s="64">
        <f t="shared" si="16"/>
        <v>781561.61</v>
      </c>
      <c r="AL84" s="19">
        <f>AJ84-AK84</f>
        <v>-63041.380000000005</v>
      </c>
    </row>
    <row r="85" spans="1:38" s="242" customFormat="1" x14ac:dyDescent="0.2">
      <c r="A85" s="242" t="s">
        <v>454</v>
      </c>
      <c r="B85" s="242" t="s">
        <v>455</v>
      </c>
      <c r="C85" s="243">
        <v>3521</v>
      </c>
      <c r="D85" s="243" t="s">
        <v>1095</v>
      </c>
      <c r="E85" t="s">
        <v>3006</v>
      </c>
      <c r="F85" s="316">
        <v>60848.51</v>
      </c>
      <c r="G85" s="316"/>
      <c r="H85" s="316">
        <v>18730.62</v>
      </c>
      <c r="I85"/>
      <c r="J85">
        <v>2675908.7599999998</v>
      </c>
      <c r="K85">
        <v>97286.02</v>
      </c>
      <c r="L85" s="317"/>
      <c r="M85" s="317">
        <v>17200</v>
      </c>
      <c r="N85" s="317"/>
      <c r="O85" s="317"/>
      <c r="P85"/>
      <c r="Q85"/>
      <c r="R85">
        <v>237670.43</v>
      </c>
      <c r="S85">
        <v>4000000</v>
      </c>
      <c r="T85" s="321">
        <v>171762.31</v>
      </c>
      <c r="U85" s="321"/>
      <c r="V85" s="321"/>
      <c r="W85" s="321">
        <v>327807.90000000002</v>
      </c>
      <c r="X85" s="321"/>
      <c r="Y85" s="320">
        <v>416705.9</v>
      </c>
      <c r="Z85" s="320"/>
      <c r="AA85" s="320"/>
      <c r="AB85" s="320">
        <v>101002.52</v>
      </c>
      <c r="AC85" s="320">
        <v>78383.179999999993</v>
      </c>
      <c r="AD85" s="320"/>
      <c r="AE85" s="320"/>
      <c r="AF85" s="320"/>
      <c r="AG85" s="62">
        <f t="shared" si="13"/>
        <v>79579.13</v>
      </c>
      <c r="AH85" s="76">
        <f t="shared" si="14"/>
        <v>17200</v>
      </c>
      <c r="AI85" s="17">
        <f t="shared" si="11"/>
        <v>62379.130000000005</v>
      </c>
      <c r="AJ85" s="15">
        <f t="shared" si="15"/>
        <v>499570.21</v>
      </c>
      <c r="AK85" s="64">
        <f t="shared" si="16"/>
        <v>596091.60000000009</v>
      </c>
      <c r="AL85" s="19">
        <f>AJ85-AK85</f>
        <v>-96521.390000000072</v>
      </c>
    </row>
    <row r="86" spans="1:38" x14ac:dyDescent="0.2">
      <c r="AG86" s="62">
        <f t="shared" si="13"/>
        <v>0</v>
      </c>
      <c r="AH86" s="76">
        <f t="shared" si="14"/>
        <v>0</v>
      </c>
      <c r="AI86" s="17">
        <f t="shared" si="11"/>
        <v>0</v>
      </c>
      <c r="AJ86" s="15">
        <f t="shared" si="15"/>
        <v>0</v>
      </c>
      <c r="AK86" s="64">
        <f t="shared" si="16"/>
        <v>0</v>
      </c>
      <c r="AL86" s="19">
        <f>AJ86-AK86</f>
        <v>0</v>
      </c>
    </row>
    <row r="87" spans="1:38" x14ac:dyDescent="0.2">
      <c r="AG87" s="31"/>
      <c r="AH87" s="311"/>
      <c r="AI87" s="19"/>
      <c r="AJ87" s="24"/>
      <c r="AK87" s="22"/>
    </row>
    <row r="88" spans="1:38" x14ac:dyDescent="0.2">
      <c r="AG88" s="31"/>
      <c r="AH88" s="311"/>
      <c r="AI88" s="19"/>
      <c r="AJ88" s="24"/>
      <c r="AK88" s="22"/>
    </row>
    <row r="89" spans="1:38" x14ac:dyDescent="0.2">
      <c r="AG89" s="31"/>
      <c r="AH89" s="311"/>
      <c r="AI89" s="19"/>
      <c r="AJ89" s="24"/>
      <c r="AK89" s="22"/>
    </row>
    <row r="90" spans="1:38" x14ac:dyDescent="0.2">
      <c r="AG90" s="31"/>
      <c r="AH90" s="311"/>
      <c r="AI90" s="19"/>
      <c r="AJ90" s="24"/>
      <c r="AK90" s="22"/>
    </row>
    <row r="91" spans="1:38" x14ac:dyDescent="0.2">
      <c r="AG91" s="31"/>
      <c r="AH91" s="311"/>
      <c r="AI91" s="19"/>
      <c r="AJ91" s="24"/>
      <c r="AK91" s="22"/>
    </row>
    <row r="92" spans="1:38" x14ac:dyDescent="0.2">
      <c r="AG92" s="31"/>
      <c r="AH92" s="311"/>
      <c r="AI92" s="19"/>
      <c r="AJ92" s="24"/>
      <c r="AK92" s="22"/>
    </row>
    <row r="93" spans="1:38" x14ac:dyDescent="0.2">
      <c r="AG93" s="31"/>
      <c r="AH93" s="311"/>
      <c r="AI93" s="19"/>
      <c r="AJ93" s="24"/>
      <c r="AK93" s="22"/>
    </row>
    <row r="94" spans="1:38" x14ac:dyDescent="0.2">
      <c r="AG94" s="31"/>
      <c r="AH94" s="311"/>
      <c r="AI94" s="19"/>
      <c r="AJ94" s="24"/>
      <c r="AK94" s="22"/>
    </row>
    <row r="95" spans="1:38" x14ac:dyDescent="0.2">
      <c r="AG95" s="31"/>
      <c r="AH95" s="311"/>
      <c r="AI95" s="19"/>
      <c r="AJ95" s="24"/>
      <c r="AK95" s="22"/>
    </row>
    <row r="96" spans="1:38" x14ac:dyDescent="0.2">
      <c r="AG96" s="31"/>
      <c r="AH96" s="311"/>
      <c r="AI96" s="19"/>
      <c r="AJ96" s="24"/>
      <c r="AK96" s="22"/>
    </row>
    <row r="97" spans="33:37" x14ac:dyDescent="0.2">
      <c r="AG97" s="31"/>
      <c r="AH97" s="311"/>
      <c r="AI97" s="19"/>
      <c r="AJ97" s="24"/>
      <c r="AK97" s="22"/>
    </row>
    <row r="98" spans="33:37" x14ac:dyDescent="0.2">
      <c r="AG98" s="31"/>
      <c r="AH98" s="311"/>
      <c r="AI98" s="19"/>
      <c r="AJ98" s="24"/>
      <c r="AK98" s="22"/>
    </row>
    <row r="99" spans="33:37" x14ac:dyDescent="0.2">
      <c r="AG99" s="31"/>
      <c r="AH99" s="311"/>
      <c r="AI99" s="19"/>
      <c r="AJ99" s="24"/>
      <c r="AK99" s="22"/>
    </row>
    <row r="100" spans="33:37" x14ac:dyDescent="0.2">
      <c r="AG100" s="31"/>
      <c r="AH100" s="311"/>
      <c r="AI100" s="19"/>
      <c r="AJ100" s="24"/>
      <c r="AK100" s="22"/>
    </row>
    <row r="101" spans="33:37" x14ac:dyDescent="0.2">
      <c r="AG101" s="31"/>
      <c r="AH101" s="311"/>
      <c r="AI101" s="19"/>
      <c r="AJ101" s="24"/>
      <c r="AK101" s="22"/>
    </row>
    <row r="102" spans="33:37" x14ac:dyDescent="0.2">
      <c r="AG102" s="31"/>
      <c r="AH102" s="311"/>
      <c r="AI102" s="19"/>
      <c r="AJ102" s="24"/>
      <c r="AK102" s="22"/>
    </row>
    <row r="103" spans="33:37" x14ac:dyDescent="0.2">
      <c r="AG103" s="31"/>
      <c r="AH103" s="311"/>
      <c r="AI103" s="19"/>
      <c r="AJ103" s="24"/>
      <c r="AK103" s="22"/>
    </row>
    <row r="104" spans="33:37" x14ac:dyDescent="0.2">
      <c r="AG104" s="31"/>
      <c r="AH104" s="311"/>
      <c r="AI104" s="19"/>
      <c r="AJ104" s="24"/>
      <c r="AK104" s="22"/>
    </row>
    <row r="105" spans="33:37" x14ac:dyDescent="0.2">
      <c r="AG105" s="31"/>
      <c r="AH105" s="311"/>
      <c r="AI105" s="19"/>
      <c r="AJ105" s="24"/>
      <c r="AK105" s="22"/>
    </row>
    <row r="106" spans="33:37" x14ac:dyDescent="0.2">
      <c r="AG106" s="31"/>
      <c r="AH106" s="311"/>
      <c r="AI106" s="19"/>
      <c r="AJ106" s="24"/>
      <c r="AK106" s="22"/>
    </row>
    <row r="107" spans="33:37" x14ac:dyDescent="0.2">
      <c r="AG107" s="31"/>
      <c r="AH107" s="311"/>
      <c r="AI107" s="19"/>
      <c r="AJ107" s="24"/>
      <c r="AK107" s="22"/>
    </row>
    <row r="108" spans="33:37" x14ac:dyDescent="0.2">
      <c r="AG108" s="31"/>
      <c r="AH108" s="311"/>
      <c r="AI108" s="19"/>
      <c r="AJ108" s="24"/>
      <c r="AK108" s="22"/>
    </row>
    <row r="109" spans="33:37" x14ac:dyDescent="0.2">
      <c r="AG109" s="31"/>
      <c r="AH109" s="311"/>
      <c r="AI109" s="19"/>
      <c r="AJ109" s="24"/>
      <c r="AK109" s="22"/>
    </row>
    <row r="110" spans="33:37" x14ac:dyDescent="0.2">
      <c r="AG110" s="31"/>
      <c r="AH110" s="311"/>
      <c r="AI110" s="19"/>
      <c r="AJ110" s="24"/>
      <c r="AK110" s="22"/>
    </row>
    <row r="111" spans="33:37" x14ac:dyDescent="0.2">
      <c r="AG111" s="31"/>
      <c r="AH111" s="311"/>
      <c r="AI111" s="19"/>
      <c r="AJ111" s="24"/>
      <c r="AK111" s="22"/>
    </row>
    <row r="112" spans="33:37" x14ac:dyDescent="0.2">
      <c r="AG112" s="31"/>
      <c r="AH112" s="311"/>
      <c r="AI112" s="19"/>
      <c r="AJ112" s="24"/>
      <c r="AK112" s="22"/>
    </row>
    <row r="113" spans="33:37" x14ac:dyDescent="0.2">
      <c r="AG113" s="31"/>
      <c r="AH113" s="311"/>
      <c r="AI113" s="19"/>
      <c r="AJ113" s="24"/>
      <c r="AK113" s="22"/>
    </row>
    <row r="114" spans="33:37" x14ac:dyDescent="0.2">
      <c r="AG114" s="31"/>
      <c r="AH114" s="311"/>
      <c r="AI114" s="19"/>
      <c r="AJ114" s="24"/>
      <c r="AK114" s="22"/>
    </row>
    <row r="115" spans="33:37" x14ac:dyDescent="0.2">
      <c r="AG115" s="31"/>
      <c r="AH115" s="311"/>
      <c r="AI115" s="19"/>
      <c r="AJ115" s="24"/>
      <c r="AK115" s="22"/>
    </row>
    <row r="116" spans="33:37" x14ac:dyDescent="0.2">
      <c r="AG116" s="31"/>
      <c r="AH116" s="311"/>
      <c r="AI116" s="19"/>
      <c r="AJ116" s="24"/>
      <c r="AK116" s="22"/>
    </row>
    <row r="117" spans="33:37" x14ac:dyDescent="0.2">
      <c r="AG117" s="31"/>
      <c r="AH117" s="311"/>
      <c r="AI117" s="19"/>
      <c r="AJ117" s="24"/>
      <c r="AK117" s="22"/>
    </row>
    <row r="118" spans="33:37" x14ac:dyDescent="0.2">
      <c r="AG118" s="31"/>
      <c r="AH118" s="311"/>
      <c r="AI118" s="19"/>
      <c r="AJ118" s="24"/>
      <c r="AK118" s="22"/>
    </row>
    <row r="119" spans="33:37" x14ac:dyDescent="0.2">
      <c r="AG119" s="31"/>
      <c r="AH119" s="311"/>
      <c r="AI119" s="19"/>
      <c r="AJ119" s="24"/>
      <c r="AK119" s="22"/>
    </row>
    <row r="120" spans="33:37" x14ac:dyDescent="0.2">
      <c r="AG120" s="31"/>
      <c r="AH120" s="311"/>
      <c r="AI120" s="19"/>
      <c r="AJ120" s="24"/>
      <c r="AK120" s="22"/>
    </row>
    <row r="121" spans="33:37" x14ac:dyDescent="0.2">
      <c r="AG121" s="31"/>
      <c r="AH121" s="311"/>
      <c r="AI121" s="19"/>
      <c r="AJ121" s="24"/>
      <c r="AK121" s="22"/>
    </row>
    <row r="122" spans="33:37" x14ac:dyDescent="0.2">
      <c r="AG122" s="31"/>
      <c r="AH122" s="311"/>
      <c r="AI122" s="19"/>
      <c r="AJ122" s="24"/>
      <c r="AK122" s="22"/>
    </row>
    <row r="123" spans="33:37" x14ac:dyDescent="0.2">
      <c r="AG123" s="31"/>
      <c r="AH123" s="311"/>
      <c r="AI123" s="19"/>
      <c r="AJ123" s="24"/>
      <c r="AK123" s="22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9"/>
  <sheetViews>
    <sheetView topLeftCell="Z1" zoomScale="130" zoomScaleNormal="130" workbookViewId="0">
      <selection sqref="A1:AB1048576"/>
    </sheetView>
  </sheetViews>
  <sheetFormatPr defaultColWidth="9" defaultRowHeight="14.25" x14ac:dyDescent="0.2"/>
  <cols>
    <col min="1" max="1" width="40.375" style="235" bestFit="1" customWidth="1"/>
    <col min="2" max="2" width="33.125" style="215" bestFit="1" customWidth="1"/>
    <col min="3" max="3" width="32.25" style="215" bestFit="1" customWidth="1"/>
    <col min="4" max="4" width="24" style="215" bestFit="1" customWidth="1"/>
    <col min="5" max="6" width="15.875" style="235" bestFit="1" customWidth="1"/>
    <col min="7" max="7" width="18" style="219" bestFit="1" customWidth="1"/>
    <col min="8" max="8" width="20.125" style="219" bestFit="1" customWidth="1"/>
    <col min="9" max="9" width="19.375" style="219" bestFit="1" customWidth="1"/>
    <col min="10" max="10" width="21.5" style="219" bestFit="1" customWidth="1"/>
    <col min="11" max="11" width="23.625" style="235" bestFit="1" customWidth="1"/>
    <col min="12" max="12" width="27.75" style="235" bestFit="1" customWidth="1"/>
    <col min="13" max="13" width="27.875" style="235" bestFit="1" customWidth="1"/>
    <col min="14" max="14" width="15.875" style="235" bestFit="1" customWidth="1"/>
    <col min="15" max="15" width="27.375" style="216" bestFit="1" customWidth="1"/>
    <col min="16" max="16" width="36.875" style="216" bestFit="1" customWidth="1"/>
    <col min="17" max="17" width="44.125" style="216" bestFit="1" customWidth="1"/>
    <col min="18" max="18" width="44.875" style="216" bestFit="1" customWidth="1"/>
    <col min="19" max="19" width="29" style="216" bestFit="1" customWidth="1"/>
    <col min="20" max="20" width="38.625" style="216" bestFit="1" customWidth="1"/>
    <col min="21" max="21" width="54.5" style="216" bestFit="1" customWidth="1"/>
    <col min="22" max="22" width="15.875" style="216" bestFit="1" customWidth="1"/>
    <col min="23" max="23" width="20.375" style="217" bestFit="1" customWidth="1"/>
    <col min="24" max="24" width="26.75" style="217" bestFit="1" customWidth="1"/>
    <col min="25" max="25" width="25.125" style="217" bestFit="1" customWidth="1"/>
    <col min="26" max="26" width="42.375" style="217" bestFit="1" customWidth="1"/>
    <col min="27" max="27" width="30.875" style="217" bestFit="1" customWidth="1"/>
    <col min="28" max="28" width="31.625" style="217" bestFit="1" customWidth="1"/>
    <col min="29" max="29" width="33.125" style="217" bestFit="1" customWidth="1"/>
    <col min="30" max="16384" width="9" style="235"/>
  </cols>
  <sheetData>
    <row r="1" spans="1:28" x14ac:dyDescent="0.2">
      <c r="A1" t="s">
        <v>2459</v>
      </c>
      <c r="B1" t="s">
        <v>2460</v>
      </c>
      <c r="C1" t="s">
        <v>2461</v>
      </c>
      <c r="D1" t="s">
        <v>2462</v>
      </c>
      <c r="E1" t="s">
        <v>2463</v>
      </c>
      <c r="F1" t="s">
        <v>2464</v>
      </c>
      <c r="G1" t="s">
        <v>2466</v>
      </c>
      <c r="H1" t="s">
        <v>2467</v>
      </c>
      <c r="I1" t="s">
        <v>2470</v>
      </c>
      <c r="J1" t="s">
        <v>2471</v>
      </c>
      <c r="K1" t="s">
        <v>2473</v>
      </c>
      <c r="L1" t="s">
        <v>2474</v>
      </c>
      <c r="M1" t="s">
        <v>2475</v>
      </c>
      <c r="N1" t="s">
        <v>2476</v>
      </c>
      <c r="O1" t="s">
        <v>2477</v>
      </c>
      <c r="P1" t="s">
        <v>2478</v>
      </c>
      <c r="Q1" t="s">
        <v>2479</v>
      </c>
      <c r="R1" t="s">
        <v>2480</v>
      </c>
      <c r="S1" t="s">
        <v>2482</v>
      </c>
      <c r="T1" t="s">
        <v>2483</v>
      </c>
      <c r="U1" t="s">
        <v>2484</v>
      </c>
      <c r="V1" t="s">
        <v>2485</v>
      </c>
      <c r="W1" t="s">
        <v>2486</v>
      </c>
      <c r="X1" t="s">
        <v>2487</v>
      </c>
      <c r="Y1" t="s">
        <v>2489</v>
      </c>
      <c r="Z1" t="s">
        <v>2488</v>
      </c>
      <c r="AA1" t="s">
        <v>2489</v>
      </c>
      <c r="AB1" t="s">
        <v>2946</v>
      </c>
    </row>
    <row r="2" spans="1:28" x14ac:dyDescent="0.2">
      <c r="A2" t="s">
        <v>2490</v>
      </c>
      <c r="B2" t="s">
        <v>2491</v>
      </c>
      <c r="C2" t="s">
        <v>2492</v>
      </c>
      <c r="D2" t="s">
        <v>2493</v>
      </c>
      <c r="E2" t="s">
        <v>2494</v>
      </c>
      <c r="F2" t="s">
        <v>2495</v>
      </c>
      <c r="G2" t="s">
        <v>2497</v>
      </c>
      <c r="H2" t="s">
        <v>2498</v>
      </c>
      <c r="I2" t="s">
        <v>2501</v>
      </c>
      <c r="J2" t="s">
        <v>2502</v>
      </c>
      <c r="K2" t="s">
        <v>2504</v>
      </c>
      <c r="L2" t="s">
        <v>2505</v>
      </c>
      <c r="M2" t="s">
        <v>2506</v>
      </c>
      <c r="N2" t="s">
        <v>2507</v>
      </c>
      <c r="O2" t="s">
        <v>2508</v>
      </c>
      <c r="P2" t="s">
        <v>2509</v>
      </c>
      <c r="Q2" t="s">
        <v>2510</v>
      </c>
      <c r="R2" t="s">
        <v>2511</v>
      </c>
      <c r="S2" t="s">
        <v>2513</v>
      </c>
      <c r="T2" t="s">
        <v>2514</v>
      </c>
      <c r="U2" t="s">
        <v>2515</v>
      </c>
      <c r="V2" t="s">
        <v>2516</v>
      </c>
      <c r="W2" t="s">
        <v>2517</v>
      </c>
      <c r="X2" t="s">
        <v>2518</v>
      </c>
      <c r="Y2" t="s">
        <v>2520</v>
      </c>
      <c r="Z2" t="s">
        <v>2519</v>
      </c>
      <c r="AA2" t="s">
        <v>2520</v>
      </c>
      <c r="AB2" t="s">
        <v>2947</v>
      </c>
    </row>
    <row r="3" spans="1:28" x14ac:dyDescent="0.2">
      <c r="A3" t="s">
        <v>2521</v>
      </c>
      <c r="B3">
        <v>86021137.280000001</v>
      </c>
      <c r="C3">
        <v>902113</v>
      </c>
      <c r="D3">
        <v>14022719.640000001</v>
      </c>
      <c r="E3">
        <v>94144286.689999998</v>
      </c>
      <c r="F3">
        <v>29345589.870000001</v>
      </c>
      <c r="G3">
        <v>449337.24</v>
      </c>
      <c r="H3">
        <v>865640.74</v>
      </c>
      <c r="I3">
        <v>175007</v>
      </c>
      <c r="J3">
        <v>687424.21</v>
      </c>
      <c r="K3">
        <v>-2750754.26</v>
      </c>
      <c r="L3">
        <v>-11457609.08</v>
      </c>
      <c r="M3">
        <v>337863752.67000002</v>
      </c>
      <c r="N3">
        <v>2609.17</v>
      </c>
      <c r="O3">
        <v>71023145.769999996</v>
      </c>
      <c r="P3">
        <v>3022821.09</v>
      </c>
      <c r="Q3">
        <v>4445.8900000000003</v>
      </c>
      <c r="R3">
        <v>75559906.590000004</v>
      </c>
      <c r="S3">
        <v>12586208.91</v>
      </c>
      <c r="T3">
        <v>107409650.56</v>
      </c>
      <c r="U3">
        <v>40672</v>
      </c>
      <c r="V3">
        <v>30086.400000000001</v>
      </c>
      <c r="W3">
        <v>31304671.420000002</v>
      </c>
      <c r="X3">
        <v>6282679.4299999997</v>
      </c>
      <c r="Y3">
        <v>278894</v>
      </c>
      <c r="Z3">
        <v>19550</v>
      </c>
      <c r="AA3">
        <v>307632</v>
      </c>
      <c r="AB3">
        <v>625.95000000000005</v>
      </c>
    </row>
    <row r="4" spans="1:28" x14ac:dyDescent="0.2">
      <c r="A4" t="s">
        <v>3184</v>
      </c>
      <c r="B4">
        <v>74713.08</v>
      </c>
      <c r="C4"/>
      <c r="D4">
        <v>52329</v>
      </c>
      <c r="E4">
        <v>-197</v>
      </c>
      <c r="F4">
        <v>15</v>
      </c>
      <c r="G4"/>
      <c r="H4"/>
      <c r="I4"/>
      <c r="J4"/>
      <c r="K4"/>
      <c r="L4">
        <v>-1412186.83</v>
      </c>
      <c r="M4">
        <v>1570000</v>
      </c>
      <c r="N4">
        <v>38.909999999999997</v>
      </c>
      <c r="O4"/>
      <c r="P4"/>
      <c r="Q4"/>
      <c r="R4">
        <v>452126.5</v>
      </c>
      <c r="S4">
        <v>1015686</v>
      </c>
      <c r="T4">
        <v>785696.5</v>
      </c>
      <c r="U4"/>
      <c r="V4"/>
      <c r="W4">
        <v>29708</v>
      </c>
      <c r="X4"/>
      <c r="Y4"/>
      <c r="Z4"/>
      <c r="AA4"/>
      <c r="AB4"/>
    </row>
    <row r="5" spans="1:28" x14ac:dyDescent="0.2">
      <c r="A5" t="s">
        <v>3185</v>
      </c>
      <c r="B5">
        <v>2054.31</v>
      </c>
      <c r="C5"/>
      <c r="D5"/>
      <c r="E5">
        <v>414465</v>
      </c>
      <c r="F5"/>
      <c r="G5"/>
      <c r="H5">
        <v>0</v>
      </c>
      <c r="I5"/>
      <c r="J5"/>
      <c r="K5"/>
      <c r="L5">
        <v>-788697.51</v>
      </c>
      <c r="M5">
        <v>1209311.82</v>
      </c>
      <c r="N5"/>
      <c r="O5"/>
      <c r="P5"/>
      <c r="Q5"/>
      <c r="R5">
        <v>442879.5</v>
      </c>
      <c r="S5">
        <v>190510</v>
      </c>
      <c r="T5">
        <v>519589.5</v>
      </c>
      <c r="U5"/>
      <c r="V5"/>
      <c r="W5"/>
      <c r="X5">
        <v>6095</v>
      </c>
      <c r="Y5"/>
      <c r="Z5"/>
      <c r="AA5"/>
      <c r="AB5"/>
    </row>
    <row r="6" spans="1:28" x14ac:dyDescent="0.2">
      <c r="A6" t="s">
        <v>3186</v>
      </c>
      <c r="B6">
        <v>3889</v>
      </c>
      <c r="C6"/>
      <c r="D6">
        <v>0</v>
      </c>
      <c r="E6">
        <v>66898.67</v>
      </c>
      <c r="F6">
        <v>31497</v>
      </c>
      <c r="G6"/>
      <c r="H6"/>
      <c r="I6"/>
      <c r="J6"/>
      <c r="K6"/>
      <c r="L6">
        <v>-1260597.49</v>
      </c>
      <c r="M6">
        <v>1382089.34</v>
      </c>
      <c r="N6">
        <v>17.82</v>
      </c>
      <c r="O6"/>
      <c r="P6"/>
      <c r="Q6"/>
      <c r="R6">
        <v>419947</v>
      </c>
      <c r="S6">
        <v>185066.95</v>
      </c>
      <c r="T6">
        <v>479017</v>
      </c>
      <c r="U6"/>
      <c r="V6"/>
      <c r="W6">
        <v>21821.95</v>
      </c>
      <c r="X6"/>
      <c r="Y6"/>
      <c r="Z6"/>
      <c r="AA6"/>
      <c r="AB6"/>
    </row>
    <row r="7" spans="1:28" x14ac:dyDescent="0.2">
      <c r="A7" t="s">
        <v>3187</v>
      </c>
      <c r="B7">
        <v>11540.48</v>
      </c>
      <c r="C7"/>
      <c r="D7">
        <v>17600</v>
      </c>
      <c r="E7">
        <v>2744535.67</v>
      </c>
      <c r="F7">
        <v>267383.49</v>
      </c>
      <c r="G7"/>
      <c r="H7"/>
      <c r="I7"/>
      <c r="J7">
        <v>318</v>
      </c>
      <c r="K7"/>
      <c r="L7">
        <v>1508361.01</v>
      </c>
      <c r="M7">
        <v>1532600</v>
      </c>
      <c r="N7"/>
      <c r="O7"/>
      <c r="P7"/>
      <c r="Q7"/>
      <c r="R7">
        <v>342636</v>
      </c>
      <c r="S7">
        <v>610985.11</v>
      </c>
      <c r="T7">
        <v>827281</v>
      </c>
      <c r="U7"/>
      <c r="V7">
        <v>1926.4</v>
      </c>
      <c r="W7">
        <v>104008.59</v>
      </c>
      <c r="X7">
        <v>20624.490000000002</v>
      </c>
      <c r="Y7"/>
      <c r="Z7"/>
      <c r="AA7"/>
      <c r="AB7"/>
    </row>
    <row r="8" spans="1:28" x14ac:dyDescent="0.2">
      <c r="A8" t="s">
        <v>3188</v>
      </c>
      <c r="B8">
        <v>11898.86</v>
      </c>
      <c r="C8"/>
      <c r="D8">
        <v>1660</v>
      </c>
      <c r="E8">
        <v>1814502</v>
      </c>
      <c r="F8">
        <v>14127.56</v>
      </c>
      <c r="G8"/>
      <c r="H8"/>
      <c r="I8"/>
      <c r="J8"/>
      <c r="K8"/>
      <c r="L8">
        <v>-443741.58</v>
      </c>
      <c r="M8">
        <v>2300000</v>
      </c>
      <c r="N8"/>
      <c r="O8"/>
      <c r="P8"/>
      <c r="Q8"/>
      <c r="R8">
        <v>301752</v>
      </c>
      <c r="S8">
        <v>315820</v>
      </c>
      <c r="T8">
        <v>403572</v>
      </c>
      <c r="U8"/>
      <c r="V8"/>
      <c r="W8">
        <v>3570</v>
      </c>
      <c r="X8">
        <v>10500</v>
      </c>
      <c r="Y8"/>
      <c r="Z8"/>
      <c r="AA8"/>
      <c r="AB8"/>
    </row>
    <row r="9" spans="1:28" x14ac:dyDescent="0.2">
      <c r="A9" t="s">
        <v>3189</v>
      </c>
      <c r="B9">
        <v>61573.8</v>
      </c>
      <c r="C9"/>
      <c r="D9"/>
      <c r="E9">
        <v>1</v>
      </c>
      <c r="F9">
        <v>3</v>
      </c>
      <c r="G9"/>
      <c r="H9"/>
      <c r="I9"/>
      <c r="J9"/>
      <c r="K9"/>
      <c r="L9">
        <v>-1117097.22</v>
      </c>
      <c r="M9">
        <v>1150000</v>
      </c>
      <c r="N9">
        <v>75.02</v>
      </c>
      <c r="O9"/>
      <c r="P9"/>
      <c r="Q9"/>
      <c r="R9">
        <v>430948</v>
      </c>
      <c r="S9">
        <v>344834.02</v>
      </c>
      <c r="T9">
        <v>582360</v>
      </c>
      <c r="U9"/>
      <c r="V9"/>
      <c r="W9">
        <v>80922.02</v>
      </c>
      <c r="X9"/>
      <c r="Y9"/>
      <c r="Z9"/>
      <c r="AA9"/>
      <c r="AB9"/>
    </row>
    <row r="10" spans="1:28" x14ac:dyDescent="0.2">
      <c r="A10" t="s">
        <v>3190</v>
      </c>
      <c r="B10">
        <v>53346.400000000001</v>
      </c>
      <c r="C10"/>
      <c r="D10">
        <v>0</v>
      </c>
      <c r="E10">
        <v>2</v>
      </c>
      <c r="F10">
        <v>34</v>
      </c>
      <c r="G10"/>
      <c r="H10"/>
      <c r="I10"/>
      <c r="J10"/>
      <c r="K10"/>
      <c r="L10">
        <v>-1216822.6000000001</v>
      </c>
      <c r="M10">
        <v>1250300</v>
      </c>
      <c r="N10"/>
      <c r="O10"/>
      <c r="P10"/>
      <c r="Q10"/>
      <c r="R10">
        <v>384419.5</v>
      </c>
      <c r="S10">
        <v>128045</v>
      </c>
      <c r="T10">
        <v>401219.5</v>
      </c>
      <c r="U10"/>
      <c r="V10"/>
      <c r="W10">
        <v>9940</v>
      </c>
      <c r="X10"/>
      <c r="Y10"/>
      <c r="Z10"/>
      <c r="AA10"/>
      <c r="AB10"/>
    </row>
    <row r="11" spans="1:28" x14ac:dyDescent="0.2">
      <c r="A11" t="s">
        <v>3191</v>
      </c>
      <c r="B11">
        <v>13037.85</v>
      </c>
      <c r="C11"/>
      <c r="D11"/>
      <c r="E11">
        <v>2</v>
      </c>
      <c r="F11">
        <v>21</v>
      </c>
      <c r="G11"/>
      <c r="H11"/>
      <c r="I11"/>
      <c r="J11"/>
      <c r="K11"/>
      <c r="L11">
        <v>-1528896.24</v>
      </c>
      <c r="M11">
        <v>1542339.31</v>
      </c>
      <c r="N11"/>
      <c r="O11"/>
      <c r="P11"/>
      <c r="Q11"/>
      <c r="R11">
        <v>292267.5</v>
      </c>
      <c r="S11">
        <v>573921.19999999995</v>
      </c>
      <c r="T11">
        <v>610648.5</v>
      </c>
      <c r="U11"/>
      <c r="V11"/>
      <c r="W11">
        <v>37322.42</v>
      </c>
      <c r="X11"/>
      <c r="Y11"/>
      <c r="Z11"/>
      <c r="AA11"/>
      <c r="AB11"/>
    </row>
    <row r="12" spans="1:28" x14ac:dyDescent="0.2">
      <c r="A12" t="s">
        <v>3192</v>
      </c>
      <c r="B12">
        <v>21119.56</v>
      </c>
      <c r="C12"/>
      <c r="D12"/>
      <c r="E12">
        <v>2303636.21</v>
      </c>
      <c r="F12">
        <v>233381.44</v>
      </c>
      <c r="G12"/>
      <c r="H12"/>
      <c r="I12"/>
      <c r="J12"/>
      <c r="K12"/>
      <c r="L12">
        <v>720615.54</v>
      </c>
      <c r="M12">
        <v>1850000</v>
      </c>
      <c r="N12"/>
      <c r="O12"/>
      <c r="P12"/>
      <c r="Q12"/>
      <c r="R12">
        <v>835094.9</v>
      </c>
      <c r="S12">
        <v>348800</v>
      </c>
      <c r="T12">
        <v>920644.9</v>
      </c>
      <c r="U12"/>
      <c r="V12"/>
      <c r="W12">
        <v>128850</v>
      </c>
      <c r="X12">
        <v>14478.33</v>
      </c>
      <c r="Y12"/>
      <c r="Z12"/>
      <c r="AA12"/>
      <c r="AB12"/>
    </row>
    <row r="13" spans="1:28" x14ac:dyDescent="0.2">
      <c r="A13" t="s">
        <v>3193</v>
      </c>
      <c r="B13">
        <v>102323.36</v>
      </c>
      <c r="C13"/>
      <c r="D13">
        <v>52938</v>
      </c>
      <c r="E13">
        <v>126598.83</v>
      </c>
      <c r="F13">
        <v>52</v>
      </c>
      <c r="G13"/>
      <c r="H13"/>
      <c r="I13"/>
      <c r="J13"/>
      <c r="K13"/>
      <c r="L13">
        <v>-937248.92</v>
      </c>
      <c r="M13">
        <v>1236758.5</v>
      </c>
      <c r="N13">
        <v>219.93</v>
      </c>
      <c r="O13"/>
      <c r="P13"/>
      <c r="Q13"/>
      <c r="R13">
        <v>638777.80000000005</v>
      </c>
      <c r="S13">
        <v>343142.55</v>
      </c>
      <c r="T13">
        <v>731222.8</v>
      </c>
      <c r="U13"/>
      <c r="V13"/>
      <c r="W13">
        <v>39819.870000000003</v>
      </c>
      <c r="X13">
        <v>10295</v>
      </c>
      <c r="Y13"/>
      <c r="Z13"/>
      <c r="AA13"/>
      <c r="AB13"/>
    </row>
    <row r="14" spans="1:28" x14ac:dyDescent="0.2">
      <c r="A14" t="s">
        <v>3194</v>
      </c>
      <c r="B14">
        <v>5361.65</v>
      </c>
      <c r="C14"/>
      <c r="D14">
        <v>9730</v>
      </c>
      <c r="E14">
        <v>1744935.72</v>
      </c>
      <c r="F14">
        <v>9</v>
      </c>
      <c r="G14">
        <v>4000</v>
      </c>
      <c r="H14">
        <v>2083.73</v>
      </c>
      <c r="I14"/>
      <c r="J14"/>
      <c r="K14"/>
      <c r="L14">
        <v>529337.97</v>
      </c>
      <c r="M14">
        <v>1223648</v>
      </c>
      <c r="N14"/>
      <c r="O14"/>
      <c r="P14"/>
      <c r="Q14"/>
      <c r="R14">
        <v>349626.5</v>
      </c>
      <c r="S14">
        <v>438705.11</v>
      </c>
      <c r="T14">
        <v>485776.5</v>
      </c>
      <c r="U14"/>
      <c r="V14">
        <v>3720</v>
      </c>
      <c r="W14">
        <v>38785.11</v>
      </c>
      <c r="X14">
        <v>9483.33</v>
      </c>
      <c r="Y14"/>
      <c r="Z14"/>
      <c r="AA14"/>
      <c r="AB14"/>
    </row>
    <row r="15" spans="1:28" x14ac:dyDescent="0.2">
      <c r="A15" t="s">
        <v>3195</v>
      </c>
      <c r="B15">
        <v>2127.0300000000002</v>
      </c>
      <c r="C15"/>
      <c r="D15"/>
      <c r="E15">
        <v>568229.52</v>
      </c>
      <c r="F15">
        <v>30</v>
      </c>
      <c r="G15"/>
      <c r="H15"/>
      <c r="I15"/>
      <c r="J15"/>
      <c r="K15"/>
      <c r="L15">
        <v>-1213392.3700000001</v>
      </c>
      <c r="M15">
        <v>1790913.12</v>
      </c>
      <c r="N15">
        <v>9.14</v>
      </c>
      <c r="O15"/>
      <c r="P15"/>
      <c r="Q15"/>
      <c r="R15">
        <v>624200.5</v>
      </c>
      <c r="S15">
        <v>1184532.6100000001</v>
      </c>
      <c r="T15">
        <v>963400.5</v>
      </c>
      <c r="U15"/>
      <c r="V15"/>
      <c r="W15">
        <v>134332.60999999999</v>
      </c>
      <c r="X15">
        <v>9143.34</v>
      </c>
      <c r="Y15"/>
      <c r="Z15"/>
      <c r="AA15"/>
      <c r="AB15"/>
    </row>
    <row r="16" spans="1:28" x14ac:dyDescent="0.2">
      <c r="A16" t="s">
        <v>3196</v>
      </c>
      <c r="B16">
        <v>4612.17</v>
      </c>
      <c r="C16"/>
      <c r="D16"/>
      <c r="E16">
        <v>90657.29</v>
      </c>
      <c r="F16">
        <v>64</v>
      </c>
      <c r="G16">
        <v>-1</v>
      </c>
      <c r="H16"/>
      <c r="I16"/>
      <c r="J16"/>
      <c r="K16"/>
      <c r="L16">
        <v>-1215233.22</v>
      </c>
      <c r="M16">
        <v>1325520</v>
      </c>
      <c r="N16">
        <v>21.01</v>
      </c>
      <c r="O16"/>
      <c r="P16"/>
      <c r="Q16"/>
      <c r="R16">
        <v>465669.5</v>
      </c>
      <c r="S16">
        <v>110500</v>
      </c>
      <c r="T16">
        <v>476169.5</v>
      </c>
      <c r="U16"/>
      <c r="V16"/>
      <c r="W16">
        <v>18000</v>
      </c>
      <c r="X16">
        <v>6973.33</v>
      </c>
      <c r="Y16"/>
      <c r="Z16"/>
      <c r="AA16"/>
      <c r="AB16"/>
    </row>
    <row r="17" spans="1:28" x14ac:dyDescent="0.2">
      <c r="A17" t="s">
        <v>3197</v>
      </c>
      <c r="B17">
        <v>59030.23</v>
      </c>
      <c r="C17"/>
      <c r="D17">
        <v>3180</v>
      </c>
      <c r="E17">
        <v>949697.92</v>
      </c>
      <c r="F17">
        <v>3414.69</v>
      </c>
      <c r="G17">
        <v>7600</v>
      </c>
      <c r="H17">
        <v>5676.53</v>
      </c>
      <c r="I17"/>
      <c r="J17"/>
      <c r="K17"/>
      <c r="L17">
        <v>-426524.6</v>
      </c>
      <c r="M17">
        <v>1385124.66</v>
      </c>
      <c r="N17"/>
      <c r="O17"/>
      <c r="P17"/>
      <c r="Q17"/>
      <c r="R17">
        <v>538567.69999999995</v>
      </c>
      <c r="S17">
        <v>181492.92</v>
      </c>
      <c r="T17">
        <v>563557.69999999995</v>
      </c>
      <c r="U17"/>
      <c r="V17"/>
      <c r="W17">
        <v>4845</v>
      </c>
      <c r="X17">
        <v>10011.67</v>
      </c>
      <c r="Y17"/>
      <c r="Z17"/>
      <c r="AA17"/>
      <c r="AB17"/>
    </row>
    <row r="18" spans="1:28" x14ac:dyDescent="0.2">
      <c r="A18" t="s">
        <v>3198</v>
      </c>
      <c r="B18">
        <v>61642</v>
      </c>
      <c r="C18"/>
      <c r="D18">
        <v>29014</v>
      </c>
      <c r="E18">
        <v>2</v>
      </c>
      <c r="F18">
        <v>28</v>
      </c>
      <c r="G18">
        <v>21800</v>
      </c>
      <c r="H18"/>
      <c r="I18"/>
      <c r="J18"/>
      <c r="K18"/>
      <c r="L18">
        <v>-1159174.3500000001</v>
      </c>
      <c r="M18">
        <v>1199644.94</v>
      </c>
      <c r="N18"/>
      <c r="O18"/>
      <c r="P18"/>
      <c r="Q18"/>
      <c r="R18">
        <v>386681.8</v>
      </c>
      <c r="S18">
        <v>239215.41</v>
      </c>
      <c r="T18">
        <v>415181.8</v>
      </c>
      <c r="U18"/>
      <c r="V18"/>
      <c r="W18">
        <v>48500</v>
      </c>
      <c r="X18"/>
      <c r="Y18"/>
      <c r="Z18"/>
      <c r="AA18"/>
      <c r="AB18"/>
    </row>
    <row r="19" spans="1:28" x14ac:dyDescent="0.2">
      <c r="A19" t="s">
        <v>3199</v>
      </c>
      <c r="B19">
        <v>1076.7</v>
      </c>
      <c r="C19"/>
      <c r="D19"/>
      <c r="E19">
        <v>5</v>
      </c>
      <c r="F19">
        <v>26</v>
      </c>
      <c r="G19"/>
      <c r="H19"/>
      <c r="I19"/>
      <c r="J19"/>
      <c r="K19"/>
      <c r="L19">
        <v>-1641651.3</v>
      </c>
      <c r="M19">
        <v>1642759</v>
      </c>
      <c r="N19"/>
      <c r="O19"/>
      <c r="P19"/>
      <c r="Q19"/>
      <c r="R19">
        <v>366060</v>
      </c>
      <c r="S19">
        <v>208600</v>
      </c>
      <c r="T19">
        <v>437060</v>
      </c>
      <c r="U19"/>
      <c r="V19"/>
      <c r="W19"/>
      <c r="X19"/>
      <c r="Y19"/>
      <c r="Z19"/>
      <c r="AA19"/>
      <c r="AB19"/>
    </row>
    <row r="20" spans="1:28" x14ac:dyDescent="0.2">
      <c r="A20" t="s">
        <v>3200</v>
      </c>
      <c r="B20">
        <v>648.29999999999995</v>
      </c>
      <c r="C20"/>
      <c r="D20"/>
      <c r="E20">
        <v>415566.71</v>
      </c>
      <c r="F20">
        <v>255253.29</v>
      </c>
      <c r="G20"/>
      <c r="H20"/>
      <c r="I20"/>
      <c r="J20"/>
      <c r="K20"/>
      <c r="L20">
        <v>-546431.69999999995</v>
      </c>
      <c r="M20">
        <v>1230000</v>
      </c>
      <c r="N20"/>
      <c r="O20"/>
      <c r="P20"/>
      <c r="Q20"/>
      <c r="R20">
        <v>533075.5</v>
      </c>
      <c r="S20">
        <v>266117.38</v>
      </c>
      <c r="T20">
        <v>578875.5</v>
      </c>
      <c r="U20"/>
      <c r="V20">
        <v>8668</v>
      </c>
      <c r="W20">
        <v>74849.38</v>
      </c>
      <c r="X20">
        <v>12100</v>
      </c>
      <c r="Y20"/>
      <c r="Z20"/>
      <c r="AA20"/>
      <c r="AB20"/>
    </row>
    <row r="21" spans="1:28" x14ac:dyDescent="0.2">
      <c r="A21" t="s">
        <v>3201</v>
      </c>
      <c r="B21">
        <v>56354.38</v>
      </c>
      <c r="C21"/>
      <c r="D21">
        <v>58799</v>
      </c>
      <c r="E21"/>
      <c r="F21">
        <v>6720.44</v>
      </c>
      <c r="G21"/>
      <c r="H21"/>
      <c r="I21"/>
      <c r="J21">
        <v>178</v>
      </c>
      <c r="K21"/>
      <c r="L21">
        <v>-992365.77</v>
      </c>
      <c r="M21">
        <v>1067330</v>
      </c>
      <c r="N21"/>
      <c r="O21"/>
      <c r="P21"/>
      <c r="Q21"/>
      <c r="R21">
        <v>355509</v>
      </c>
      <c r="S21">
        <v>249338.37</v>
      </c>
      <c r="T21">
        <v>391559</v>
      </c>
      <c r="U21"/>
      <c r="V21"/>
      <c r="W21">
        <v>23069</v>
      </c>
      <c r="X21">
        <v>687.78</v>
      </c>
      <c r="Y21"/>
      <c r="Z21"/>
      <c r="AA21"/>
      <c r="AB21"/>
    </row>
    <row r="22" spans="1:28" x14ac:dyDescent="0.2">
      <c r="A22" t="s">
        <v>3202</v>
      </c>
      <c r="B22">
        <v>479306.56</v>
      </c>
      <c r="C22"/>
      <c r="D22">
        <v>267066.23999999999</v>
      </c>
      <c r="E22">
        <v>219496.25</v>
      </c>
      <c r="F22">
        <v>215502.37</v>
      </c>
      <c r="G22"/>
      <c r="H22"/>
      <c r="I22"/>
      <c r="J22">
        <v>152.94999999999999</v>
      </c>
      <c r="K22"/>
      <c r="L22">
        <v>-0.1</v>
      </c>
      <c r="M22"/>
      <c r="N22"/>
      <c r="O22">
        <v>103385.15</v>
      </c>
      <c r="P22">
        <v>24964</v>
      </c>
      <c r="Q22"/>
      <c r="R22">
        <v>699850</v>
      </c>
      <c r="S22"/>
      <c r="T22">
        <v>794020</v>
      </c>
      <c r="U22"/>
      <c r="V22"/>
      <c r="W22">
        <v>118051.33</v>
      </c>
      <c r="X22">
        <v>36255.360000000001</v>
      </c>
      <c r="Y22"/>
      <c r="Z22"/>
      <c r="AA22"/>
      <c r="AB22"/>
    </row>
    <row r="23" spans="1:28" x14ac:dyDescent="0.2">
      <c r="A23" t="s">
        <v>3203</v>
      </c>
      <c r="B23">
        <v>143991.15</v>
      </c>
      <c r="C23"/>
      <c r="D23">
        <v>114988.53</v>
      </c>
      <c r="E23">
        <v>168288.76</v>
      </c>
      <c r="F23">
        <v>92946.48</v>
      </c>
      <c r="G23"/>
      <c r="H23"/>
      <c r="I23"/>
      <c r="J23"/>
      <c r="K23"/>
      <c r="L23"/>
      <c r="M23">
        <v>2340148.79</v>
      </c>
      <c r="N23"/>
      <c r="O23">
        <v>233733.2</v>
      </c>
      <c r="P23"/>
      <c r="Q23"/>
      <c r="R23">
        <v>415380</v>
      </c>
      <c r="S23"/>
      <c r="T23">
        <v>518268</v>
      </c>
      <c r="U23"/>
      <c r="V23"/>
      <c r="W23">
        <v>130671.65</v>
      </c>
      <c r="X23">
        <v>23932.880000000001</v>
      </c>
      <c r="Y23"/>
      <c r="Z23"/>
      <c r="AA23"/>
      <c r="AB23"/>
    </row>
    <row r="24" spans="1:28" x14ac:dyDescent="0.2">
      <c r="A24" t="s">
        <v>3204</v>
      </c>
      <c r="B24">
        <v>1402807.43</v>
      </c>
      <c r="C24">
        <v>47880</v>
      </c>
      <c r="D24">
        <v>236328.66</v>
      </c>
      <c r="E24">
        <v>188154.43</v>
      </c>
      <c r="F24">
        <v>76671.759999999995</v>
      </c>
      <c r="G24">
        <v>9000</v>
      </c>
      <c r="H24"/>
      <c r="I24"/>
      <c r="J24"/>
      <c r="K24"/>
      <c r="L24"/>
      <c r="M24">
        <v>2461151.44</v>
      </c>
      <c r="N24"/>
      <c r="O24">
        <v>324562.07</v>
      </c>
      <c r="P24">
        <v>590000</v>
      </c>
      <c r="Q24"/>
      <c r="R24">
        <v>738670</v>
      </c>
      <c r="S24"/>
      <c r="T24">
        <v>879189</v>
      </c>
      <c r="U24"/>
      <c r="V24"/>
      <c r="W24">
        <v>455377.53</v>
      </c>
      <c r="X24">
        <v>20226.2</v>
      </c>
      <c r="Y24"/>
      <c r="Z24"/>
      <c r="AA24"/>
      <c r="AB24"/>
    </row>
    <row r="25" spans="1:28" x14ac:dyDescent="0.2">
      <c r="A25" t="s">
        <v>3205</v>
      </c>
      <c r="B25">
        <v>231474.19</v>
      </c>
      <c r="C25"/>
      <c r="D25">
        <v>90643.05</v>
      </c>
      <c r="E25">
        <v>210422.47</v>
      </c>
      <c r="F25">
        <v>528750.21</v>
      </c>
      <c r="G25"/>
      <c r="H25"/>
      <c r="I25"/>
      <c r="J25"/>
      <c r="K25"/>
      <c r="L25"/>
      <c r="M25">
        <v>1609968.11</v>
      </c>
      <c r="N25"/>
      <c r="O25">
        <v>203813.83</v>
      </c>
      <c r="P25"/>
      <c r="Q25">
        <v>8.94</v>
      </c>
      <c r="R25">
        <v>443200</v>
      </c>
      <c r="S25"/>
      <c r="T25">
        <v>535446</v>
      </c>
      <c r="U25"/>
      <c r="V25"/>
      <c r="W25">
        <v>252712.78</v>
      </c>
      <c r="X25">
        <v>71688.320000000007</v>
      </c>
      <c r="Y25"/>
      <c r="Z25"/>
      <c r="AA25"/>
      <c r="AB25"/>
    </row>
    <row r="26" spans="1:28" x14ac:dyDescent="0.2">
      <c r="A26" t="s">
        <v>3206</v>
      </c>
      <c r="B26">
        <v>148432.43</v>
      </c>
      <c r="C26">
        <v>3605</v>
      </c>
      <c r="D26">
        <v>65798.84</v>
      </c>
      <c r="E26">
        <v>208360.04</v>
      </c>
      <c r="F26">
        <v>66763.06</v>
      </c>
      <c r="G26"/>
      <c r="H26"/>
      <c r="I26"/>
      <c r="J26"/>
      <c r="K26"/>
      <c r="L26"/>
      <c r="M26">
        <v>1693812.25</v>
      </c>
      <c r="N26"/>
      <c r="O26">
        <v>114721.56</v>
      </c>
      <c r="P26"/>
      <c r="Q26">
        <v>4.58</v>
      </c>
      <c r="R26">
        <v>267030</v>
      </c>
      <c r="S26"/>
      <c r="T26">
        <v>320458</v>
      </c>
      <c r="U26"/>
      <c r="V26"/>
      <c r="W26">
        <v>68918.880000000005</v>
      </c>
      <c r="X26">
        <v>17965.759999999998</v>
      </c>
      <c r="Y26"/>
      <c r="Z26"/>
      <c r="AA26"/>
      <c r="AB26"/>
    </row>
    <row r="27" spans="1:28" x14ac:dyDescent="0.2">
      <c r="A27" t="s">
        <v>3207</v>
      </c>
      <c r="B27">
        <v>678137.43</v>
      </c>
      <c r="C27"/>
      <c r="D27">
        <v>154085.87</v>
      </c>
      <c r="E27">
        <v>235436.44</v>
      </c>
      <c r="F27">
        <v>219864.59</v>
      </c>
      <c r="G27">
        <v>10000</v>
      </c>
      <c r="H27"/>
      <c r="I27"/>
      <c r="J27">
        <v>0</v>
      </c>
      <c r="K27"/>
      <c r="L27">
        <v>-15.08</v>
      </c>
      <c r="M27">
        <v>1247745.83</v>
      </c>
      <c r="N27"/>
      <c r="O27">
        <v>245860.06</v>
      </c>
      <c r="P27"/>
      <c r="Q27"/>
      <c r="R27">
        <v>381240</v>
      </c>
      <c r="S27"/>
      <c r="T27">
        <v>489908</v>
      </c>
      <c r="U27"/>
      <c r="V27"/>
      <c r="W27">
        <v>307833.73</v>
      </c>
      <c r="X27">
        <v>35449.440000000002</v>
      </c>
      <c r="Y27"/>
      <c r="Z27"/>
      <c r="AA27"/>
      <c r="AB27"/>
    </row>
    <row r="28" spans="1:28" x14ac:dyDescent="0.2">
      <c r="A28" t="s">
        <v>3208</v>
      </c>
      <c r="B28">
        <v>378486.67</v>
      </c>
      <c r="C28"/>
      <c r="D28">
        <v>155469.1</v>
      </c>
      <c r="E28">
        <v>405379.49</v>
      </c>
      <c r="F28">
        <v>564388.52</v>
      </c>
      <c r="G28"/>
      <c r="H28"/>
      <c r="I28"/>
      <c r="J28">
        <v>1700</v>
      </c>
      <c r="K28"/>
      <c r="L28">
        <v>-500</v>
      </c>
      <c r="M28">
        <v>1804121.26</v>
      </c>
      <c r="N28"/>
      <c r="O28">
        <v>123530.57</v>
      </c>
      <c r="P28"/>
      <c r="Q28"/>
      <c r="R28">
        <v>374690</v>
      </c>
      <c r="S28"/>
      <c r="T28">
        <v>476690</v>
      </c>
      <c r="U28"/>
      <c r="V28"/>
      <c r="W28">
        <v>140275.99</v>
      </c>
      <c r="X28">
        <v>95916.86</v>
      </c>
      <c r="Y28"/>
      <c r="Z28"/>
      <c r="AA28"/>
      <c r="AB28"/>
    </row>
    <row r="29" spans="1:28" x14ac:dyDescent="0.2">
      <c r="A29" t="s">
        <v>3209</v>
      </c>
      <c r="B29">
        <v>508776.35</v>
      </c>
      <c r="C29">
        <v>94900</v>
      </c>
      <c r="D29">
        <v>161036.69</v>
      </c>
      <c r="E29">
        <v>280421.52</v>
      </c>
      <c r="F29">
        <v>96801.48</v>
      </c>
      <c r="G29">
        <v>19400</v>
      </c>
      <c r="H29"/>
      <c r="I29"/>
      <c r="J29">
        <v>1578.15</v>
      </c>
      <c r="K29"/>
      <c r="L29"/>
      <c r="M29">
        <v>1414760.08</v>
      </c>
      <c r="N29"/>
      <c r="O29">
        <v>380462.32</v>
      </c>
      <c r="P29">
        <v>70000</v>
      </c>
      <c r="Q29">
        <v>292.73</v>
      </c>
      <c r="R29">
        <v>342650</v>
      </c>
      <c r="S29"/>
      <c r="T29">
        <v>461447</v>
      </c>
      <c r="U29"/>
      <c r="V29"/>
      <c r="W29">
        <v>386792.08</v>
      </c>
      <c r="X29">
        <v>59600.36</v>
      </c>
      <c r="Y29"/>
      <c r="Z29"/>
      <c r="AA29"/>
      <c r="AB29"/>
    </row>
    <row r="30" spans="1:28" x14ac:dyDescent="0.2">
      <c r="A30" t="s">
        <v>3210</v>
      </c>
      <c r="B30">
        <v>1135003.47</v>
      </c>
      <c r="C30"/>
      <c r="D30">
        <v>586671.82999999996</v>
      </c>
      <c r="E30">
        <v>165981.78</v>
      </c>
      <c r="F30">
        <v>200625.37</v>
      </c>
      <c r="G30">
        <v>22500</v>
      </c>
      <c r="H30"/>
      <c r="I30"/>
      <c r="J30">
        <v>924.3</v>
      </c>
      <c r="K30"/>
      <c r="L30"/>
      <c r="M30">
        <v>1595887.05</v>
      </c>
      <c r="N30"/>
      <c r="O30">
        <v>505613.92</v>
      </c>
      <c r="P30"/>
      <c r="Q30"/>
      <c r="R30">
        <v>865950</v>
      </c>
      <c r="S30"/>
      <c r="T30">
        <v>1014480</v>
      </c>
      <c r="U30"/>
      <c r="V30"/>
      <c r="W30">
        <v>790979.03</v>
      </c>
      <c r="X30">
        <v>25917.61</v>
      </c>
      <c r="Y30"/>
      <c r="Z30"/>
      <c r="AA30"/>
      <c r="AB30"/>
    </row>
    <row r="31" spans="1:28" x14ac:dyDescent="0.2">
      <c r="A31" t="s">
        <v>3211</v>
      </c>
      <c r="B31">
        <v>423698.74</v>
      </c>
      <c r="C31"/>
      <c r="D31">
        <v>307368.81</v>
      </c>
      <c r="E31">
        <v>98704.69</v>
      </c>
      <c r="F31">
        <v>204733.52</v>
      </c>
      <c r="G31"/>
      <c r="H31"/>
      <c r="I31"/>
      <c r="J31">
        <v>6.9</v>
      </c>
      <c r="K31"/>
      <c r="L31"/>
      <c r="M31">
        <v>1789492.25</v>
      </c>
      <c r="N31"/>
      <c r="O31">
        <v>172922.88</v>
      </c>
      <c r="P31"/>
      <c r="Q31">
        <v>31.48</v>
      </c>
      <c r="R31">
        <v>325960</v>
      </c>
      <c r="S31"/>
      <c r="T31">
        <v>393700</v>
      </c>
      <c r="U31"/>
      <c r="V31"/>
      <c r="W31">
        <v>170138.65</v>
      </c>
      <c r="X31">
        <v>27497.72</v>
      </c>
      <c r="Y31"/>
      <c r="Z31"/>
      <c r="AA31"/>
      <c r="AB31"/>
    </row>
    <row r="32" spans="1:28" x14ac:dyDescent="0.2">
      <c r="A32" t="s">
        <v>3212</v>
      </c>
      <c r="B32">
        <v>423695.32</v>
      </c>
      <c r="C32"/>
      <c r="D32">
        <v>114477.15</v>
      </c>
      <c r="E32">
        <v>107226.6</v>
      </c>
      <c r="F32">
        <v>266448.31</v>
      </c>
      <c r="G32"/>
      <c r="H32"/>
      <c r="I32"/>
      <c r="J32">
        <v>222.87</v>
      </c>
      <c r="K32"/>
      <c r="L32"/>
      <c r="M32">
        <v>3102228.3</v>
      </c>
      <c r="N32"/>
      <c r="O32">
        <v>182865.88</v>
      </c>
      <c r="P32"/>
      <c r="Q32"/>
      <c r="R32">
        <v>534910</v>
      </c>
      <c r="S32"/>
      <c r="T32">
        <v>611890</v>
      </c>
      <c r="U32"/>
      <c r="V32"/>
      <c r="W32">
        <v>209595.78</v>
      </c>
      <c r="X32">
        <v>69513.279999999999</v>
      </c>
      <c r="Y32"/>
      <c r="Z32"/>
      <c r="AA32"/>
      <c r="AB32"/>
    </row>
    <row r="33" spans="1:28" x14ac:dyDescent="0.2">
      <c r="A33" t="s">
        <v>3213</v>
      </c>
      <c r="B33">
        <v>595216.34</v>
      </c>
      <c r="C33"/>
      <c r="D33">
        <v>174799.42</v>
      </c>
      <c r="E33">
        <v>372739.29</v>
      </c>
      <c r="F33">
        <v>203098.23</v>
      </c>
      <c r="G33"/>
      <c r="H33"/>
      <c r="I33"/>
      <c r="J33">
        <v>186.91</v>
      </c>
      <c r="K33"/>
      <c r="L33">
        <v>23.8</v>
      </c>
      <c r="M33">
        <v>1484748</v>
      </c>
      <c r="N33"/>
      <c r="O33">
        <v>343054.26</v>
      </c>
      <c r="P33"/>
      <c r="Q33"/>
      <c r="R33">
        <v>379370</v>
      </c>
      <c r="S33"/>
      <c r="T33">
        <v>480584</v>
      </c>
      <c r="U33"/>
      <c r="V33"/>
      <c r="W33">
        <v>211593.68</v>
      </c>
      <c r="X33">
        <v>23728.7</v>
      </c>
      <c r="Y33"/>
      <c r="Z33"/>
      <c r="AA33"/>
      <c r="AB33"/>
    </row>
    <row r="34" spans="1:28" x14ac:dyDescent="0.2">
      <c r="A34" t="s">
        <v>3214</v>
      </c>
      <c r="B34">
        <v>649940.89</v>
      </c>
      <c r="C34">
        <v>20000</v>
      </c>
      <c r="D34">
        <v>224365.2</v>
      </c>
      <c r="E34">
        <v>84072.39</v>
      </c>
      <c r="F34">
        <v>291764.40999999997</v>
      </c>
      <c r="G34"/>
      <c r="H34"/>
      <c r="I34"/>
      <c r="J34">
        <v>4.99</v>
      </c>
      <c r="K34"/>
      <c r="L34"/>
      <c r="M34">
        <v>1924840.79</v>
      </c>
      <c r="N34"/>
      <c r="O34">
        <v>171979.05</v>
      </c>
      <c r="P34">
        <v>105000</v>
      </c>
      <c r="Q34">
        <v>202.64</v>
      </c>
      <c r="R34">
        <v>440290</v>
      </c>
      <c r="S34"/>
      <c r="T34">
        <v>552266</v>
      </c>
      <c r="U34"/>
      <c r="V34"/>
      <c r="W34">
        <v>104208.82</v>
      </c>
      <c r="X34">
        <v>27909.119999999999</v>
      </c>
      <c r="Y34"/>
      <c r="Z34"/>
      <c r="AA34"/>
      <c r="AB34"/>
    </row>
    <row r="35" spans="1:28" x14ac:dyDescent="0.2">
      <c r="A35" t="s">
        <v>3215</v>
      </c>
      <c r="B35">
        <v>1127174.5900000001</v>
      </c>
      <c r="C35">
        <v>15000</v>
      </c>
      <c r="D35">
        <v>163332.79999999999</v>
      </c>
      <c r="E35">
        <v>200974.24</v>
      </c>
      <c r="F35">
        <v>163274.13</v>
      </c>
      <c r="G35"/>
      <c r="H35"/>
      <c r="I35"/>
      <c r="J35">
        <v>0</v>
      </c>
      <c r="K35"/>
      <c r="L35"/>
      <c r="M35">
        <v>1101601.1100000001</v>
      </c>
      <c r="N35"/>
      <c r="O35">
        <v>216039.35</v>
      </c>
      <c r="P35"/>
      <c r="Q35">
        <v>334.48</v>
      </c>
      <c r="R35">
        <v>441500</v>
      </c>
      <c r="S35"/>
      <c r="T35">
        <v>560930</v>
      </c>
      <c r="U35"/>
      <c r="V35"/>
      <c r="W35">
        <v>143801.13</v>
      </c>
      <c r="X35">
        <v>29506.240000000002</v>
      </c>
      <c r="Y35"/>
      <c r="Z35"/>
      <c r="AA35"/>
      <c r="AB35"/>
    </row>
    <row r="36" spans="1:28" x14ac:dyDescent="0.2">
      <c r="A36" t="s">
        <v>3216</v>
      </c>
      <c r="B36">
        <v>500646.26</v>
      </c>
      <c r="C36"/>
      <c r="D36">
        <v>165685.6</v>
      </c>
      <c r="E36">
        <v>1294893.8600000001</v>
      </c>
      <c r="F36">
        <v>85627.62</v>
      </c>
      <c r="G36"/>
      <c r="H36"/>
      <c r="I36"/>
      <c r="J36">
        <v>0</v>
      </c>
      <c r="K36"/>
      <c r="L36"/>
      <c r="M36">
        <v>528949.56000000006</v>
      </c>
      <c r="N36"/>
      <c r="O36">
        <v>197485.09</v>
      </c>
      <c r="P36"/>
      <c r="Q36"/>
      <c r="R36">
        <v>417820</v>
      </c>
      <c r="S36"/>
      <c r="T36">
        <v>510730</v>
      </c>
      <c r="U36"/>
      <c r="V36"/>
      <c r="W36">
        <v>152982.01999999999</v>
      </c>
      <c r="X36">
        <v>40428.480000000003</v>
      </c>
      <c r="Y36"/>
      <c r="Z36"/>
      <c r="AA36"/>
      <c r="AB36"/>
    </row>
    <row r="37" spans="1:28" x14ac:dyDescent="0.2">
      <c r="A37" t="s">
        <v>3217</v>
      </c>
      <c r="B37">
        <v>758907.28</v>
      </c>
      <c r="C37"/>
      <c r="D37">
        <v>283700.25</v>
      </c>
      <c r="E37">
        <v>377905.91</v>
      </c>
      <c r="F37">
        <v>120263</v>
      </c>
      <c r="G37"/>
      <c r="H37"/>
      <c r="I37"/>
      <c r="J37"/>
      <c r="K37"/>
      <c r="L37"/>
      <c r="M37">
        <v>1603684.39</v>
      </c>
      <c r="N37"/>
      <c r="O37">
        <v>218902.33</v>
      </c>
      <c r="P37"/>
      <c r="Q37"/>
      <c r="R37">
        <v>556520</v>
      </c>
      <c r="S37"/>
      <c r="T37">
        <v>630629</v>
      </c>
      <c r="U37"/>
      <c r="V37"/>
      <c r="W37">
        <v>155266.99</v>
      </c>
      <c r="X37">
        <v>18789.16</v>
      </c>
      <c r="Y37"/>
      <c r="Z37"/>
      <c r="AA37">
        <v>100000</v>
      </c>
      <c r="AB37"/>
    </row>
    <row r="38" spans="1:28" x14ac:dyDescent="0.2">
      <c r="A38" t="s">
        <v>3218</v>
      </c>
      <c r="B38">
        <v>361496.77</v>
      </c>
      <c r="C38"/>
      <c r="D38">
        <v>94590.73</v>
      </c>
      <c r="E38">
        <v>48075.76</v>
      </c>
      <c r="F38">
        <v>56259.73</v>
      </c>
      <c r="G38"/>
      <c r="H38"/>
      <c r="I38"/>
      <c r="J38"/>
      <c r="K38"/>
      <c r="L38"/>
      <c r="M38">
        <v>1498620.76</v>
      </c>
      <c r="N38"/>
      <c r="O38">
        <v>165863.54999999999</v>
      </c>
      <c r="P38"/>
      <c r="Q38"/>
      <c r="R38">
        <v>317150</v>
      </c>
      <c r="S38"/>
      <c r="T38">
        <v>365247</v>
      </c>
      <c r="U38"/>
      <c r="V38"/>
      <c r="W38">
        <v>123917.49</v>
      </c>
      <c r="X38">
        <v>29178.720000000001</v>
      </c>
      <c r="Y38"/>
      <c r="Z38"/>
      <c r="AA38"/>
      <c r="AB38"/>
    </row>
    <row r="39" spans="1:28" x14ac:dyDescent="0.2">
      <c r="A39" t="s">
        <v>3219</v>
      </c>
      <c r="B39">
        <v>122744.93</v>
      </c>
      <c r="C39">
        <v>10876</v>
      </c>
      <c r="D39">
        <v>120449.77</v>
      </c>
      <c r="E39">
        <v>1139474.57</v>
      </c>
      <c r="F39">
        <v>705134.48</v>
      </c>
      <c r="G39"/>
      <c r="H39"/>
      <c r="I39"/>
      <c r="J39">
        <v>197</v>
      </c>
      <c r="K39"/>
      <c r="L39">
        <v>-3378.07</v>
      </c>
      <c r="M39">
        <v>2339595.1</v>
      </c>
      <c r="N39"/>
      <c r="O39">
        <v>226933.6</v>
      </c>
      <c r="P39"/>
      <c r="Q39"/>
      <c r="R39">
        <v>799170</v>
      </c>
      <c r="S39"/>
      <c r="T39">
        <v>957070</v>
      </c>
      <c r="U39"/>
      <c r="V39"/>
      <c r="W39">
        <v>226833.55</v>
      </c>
      <c r="X39">
        <v>100608.24</v>
      </c>
      <c r="Y39"/>
      <c r="Z39"/>
      <c r="AA39"/>
      <c r="AB39"/>
    </row>
    <row r="40" spans="1:28" x14ac:dyDescent="0.2">
      <c r="A40" t="s">
        <v>3220</v>
      </c>
      <c r="B40">
        <v>926090.73</v>
      </c>
      <c r="C40"/>
      <c r="D40">
        <v>168470.16</v>
      </c>
      <c r="E40">
        <v>198403.82</v>
      </c>
      <c r="F40">
        <v>83860.83</v>
      </c>
      <c r="G40">
        <v>7500</v>
      </c>
      <c r="H40"/>
      <c r="I40"/>
      <c r="J40">
        <v>56.07</v>
      </c>
      <c r="K40"/>
      <c r="L40">
        <v>-178.91</v>
      </c>
      <c r="M40">
        <v>1457071.21</v>
      </c>
      <c r="N40"/>
      <c r="O40">
        <v>188510.86</v>
      </c>
      <c r="P40"/>
      <c r="Q40">
        <v>168.95</v>
      </c>
      <c r="R40">
        <v>306160</v>
      </c>
      <c r="S40"/>
      <c r="T40">
        <v>400205</v>
      </c>
      <c r="U40"/>
      <c r="V40"/>
      <c r="W40">
        <v>206019.17</v>
      </c>
      <c r="X40">
        <v>18399.080000000002</v>
      </c>
      <c r="Y40"/>
      <c r="Z40"/>
      <c r="AA40"/>
      <c r="AB40"/>
    </row>
    <row r="41" spans="1:28" x14ac:dyDescent="0.2">
      <c r="A41" t="s">
        <v>3221</v>
      </c>
      <c r="B41">
        <v>801454.54</v>
      </c>
      <c r="C41">
        <v>0</v>
      </c>
      <c r="D41">
        <v>139523.57</v>
      </c>
      <c r="E41">
        <v>274597.83</v>
      </c>
      <c r="F41">
        <v>687834.66</v>
      </c>
      <c r="G41"/>
      <c r="H41"/>
      <c r="I41"/>
      <c r="J41">
        <v>18.22</v>
      </c>
      <c r="K41"/>
      <c r="L41"/>
      <c r="M41">
        <v>1798384.44</v>
      </c>
      <c r="N41"/>
      <c r="O41">
        <v>135790.56</v>
      </c>
      <c r="P41"/>
      <c r="Q41">
        <v>20.16</v>
      </c>
      <c r="R41">
        <v>226080</v>
      </c>
      <c r="S41"/>
      <c r="T41">
        <v>288420</v>
      </c>
      <c r="U41"/>
      <c r="V41"/>
      <c r="W41">
        <v>142339.45000000001</v>
      </c>
      <c r="X41">
        <v>116210.68</v>
      </c>
      <c r="Y41"/>
      <c r="Z41"/>
      <c r="AA41"/>
      <c r="AB41"/>
    </row>
    <row r="42" spans="1:28" x14ac:dyDescent="0.2">
      <c r="A42" t="s">
        <v>3222</v>
      </c>
      <c r="B42">
        <v>254451.78</v>
      </c>
      <c r="C42"/>
      <c r="D42">
        <v>162538.57</v>
      </c>
      <c r="E42">
        <v>221595.93</v>
      </c>
      <c r="F42">
        <v>592199.19999999995</v>
      </c>
      <c r="G42">
        <v>6000</v>
      </c>
      <c r="H42"/>
      <c r="I42"/>
      <c r="J42">
        <v>72.42</v>
      </c>
      <c r="K42"/>
      <c r="L42"/>
      <c r="M42">
        <v>1262156.06</v>
      </c>
      <c r="N42"/>
      <c r="O42">
        <v>184240.43</v>
      </c>
      <c r="P42"/>
      <c r="Q42"/>
      <c r="R42">
        <v>619020</v>
      </c>
      <c r="S42"/>
      <c r="T42">
        <v>726572</v>
      </c>
      <c r="U42"/>
      <c r="V42"/>
      <c r="W42">
        <v>229259.95</v>
      </c>
      <c r="X42">
        <v>97515.3</v>
      </c>
      <c r="Y42"/>
      <c r="Z42">
        <v>19550</v>
      </c>
      <c r="AA42"/>
      <c r="AB42"/>
    </row>
    <row r="43" spans="1:28" x14ac:dyDescent="0.2">
      <c r="A43" t="s">
        <v>3223</v>
      </c>
      <c r="B43">
        <v>306469.48</v>
      </c>
      <c r="C43"/>
      <c r="D43">
        <v>206257.35</v>
      </c>
      <c r="E43">
        <v>418213.96</v>
      </c>
      <c r="F43">
        <v>89185.02</v>
      </c>
      <c r="G43"/>
      <c r="H43"/>
      <c r="I43"/>
      <c r="J43">
        <v>250</v>
      </c>
      <c r="K43"/>
      <c r="L43"/>
      <c r="M43">
        <v>1683339.65</v>
      </c>
      <c r="N43"/>
      <c r="O43">
        <v>210935.13</v>
      </c>
      <c r="P43"/>
      <c r="Q43"/>
      <c r="R43">
        <v>265920</v>
      </c>
      <c r="S43"/>
      <c r="T43">
        <v>363487</v>
      </c>
      <c r="U43"/>
      <c r="V43"/>
      <c r="W43">
        <v>141464.09</v>
      </c>
      <c r="X43">
        <v>36239.25</v>
      </c>
      <c r="Y43"/>
      <c r="Z43"/>
      <c r="AA43"/>
      <c r="AB43"/>
    </row>
    <row r="44" spans="1:28" x14ac:dyDescent="0.2">
      <c r="A44" t="s">
        <v>3355</v>
      </c>
      <c r="B44">
        <v>686321.89</v>
      </c>
      <c r="C44"/>
      <c r="D44">
        <v>193959.85</v>
      </c>
      <c r="E44">
        <v>202484.5</v>
      </c>
      <c r="F44">
        <v>137795.64000000001</v>
      </c>
      <c r="G44"/>
      <c r="H44"/>
      <c r="I44"/>
      <c r="J44"/>
      <c r="K44"/>
      <c r="L44"/>
      <c r="M44">
        <v>2224890.19</v>
      </c>
      <c r="N44"/>
      <c r="O44">
        <v>150220.66</v>
      </c>
      <c r="P44"/>
      <c r="Q44"/>
      <c r="R44">
        <v>353580</v>
      </c>
      <c r="S44"/>
      <c r="T44">
        <v>411000</v>
      </c>
      <c r="U44"/>
      <c r="V44"/>
      <c r="W44">
        <v>272453.76000000001</v>
      </c>
      <c r="X44">
        <v>61610</v>
      </c>
      <c r="Y44"/>
    </row>
    <row r="45" spans="1:28" x14ac:dyDescent="0.2">
      <c r="A45" t="s">
        <v>3368</v>
      </c>
      <c r="B45">
        <v>437407.74</v>
      </c>
      <c r="C45"/>
      <c r="D45">
        <v>219725.11</v>
      </c>
      <c r="E45">
        <v>1918736.73</v>
      </c>
      <c r="F45">
        <v>209633.89</v>
      </c>
      <c r="G45"/>
      <c r="H45"/>
      <c r="I45"/>
      <c r="J45">
        <v>196.26</v>
      </c>
      <c r="K45"/>
      <c r="L45"/>
      <c r="M45"/>
      <c r="N45"/>
      <c r="O45">
        <v>209006.4</v>
      </c>
      <c r="P45">
        <v>20000</v>
      </c>
      <c r="Q45"/>
      <c r="R45">
        <v>382310</v>
      </c>
      <c r="S45"/>
      <c r="T45">
        <v>437715</v>
      </c>
      <c r="U45"/>
      <c r="V45"/>
      <c r="W45">
        <v>155813.62</v>
      </c>
      <c r="X45">
        <v>138010.70000000001</v>
      </c>
      <c r="Y45"/>
    </row>
    <row r="46" spans="1:28" x14ac:dyDescent="0.2">
      <c r="A46" t="s">
        <v>3224</v>
      </c>
      <c r="B46">
        <v>327439.09999999998</v>
      </c>
      <c r="C46"/>
      <c r="D46">
        <v>78517.67</v>
      </c>
      <c r="E46">
        <v>1195601.6299999999</v>
      </c>
      <c r="F46">
        <v>126327.03999999999</v>
      </c>
      <c r="G46"/>
      <c r="H46"/>
      <c r="I46"/>
      <c r="J46">
        <v>54.76</v>
      </c>
      <c r="K46"/>
      <c r="L46">
        <v>1200</v>
      </c>
      <c r="M46">
        <v>721555.06</v>
      </c>
      <c r="N46"/>
      <c r="O46">
        <v>361064.63</v>
      </c>
      <c r="P46"/>
      <c r="Q46"/>
      <c r="R46">
        <v>397183.5</v>
      </c>
      <c r="S46">
        <v>46200</v>
      </c>
      <c r="T46">
        <v>574238.5</v>
      </c>
      <c r="U46"/>
      <c r="V46"/>
      <c r="W46">
        <v>137953.64000000001</v>
      </c>
      <c r="X46">
        <v>45373.87</v>
      </c>
      <c r="Y46"/>
      <c r="Z46"/>
      <c r="AA46"/>
      <c r="AB46"/>
    </row>
    <row r="47" spans="1:28" x14ac:dyDescent="0.2">
      <c r="A47" t="s">
        <v>3225</v>
      </c>
      <c r="B47">
        <v>312506.23</v>
      </c>
      <c r="C47"/>
      <c r="D47">
        <v>47740.18</v>
      </c>
      <c r="E47">
        <v>4</v>
      </c>
      <c r="F47">
        <v>500371.52</v>
      </c>
      <c r="G47"/>
      <c r="H47"/>
      <c r="I47"/>
      <c r="J47">
        <v>91.59</v>
      </c>
      <c r="K47"/>
      <c r="L47">
        <v>-2805.91</v>
      </c>
      <c r="M47">
        <v>1541680.81</v>
      </c>
      <c r="N47"/>
      <c r="O47">
        <v>380596.39</v>
      </c>
      <c r="P47"/>
      <c r="Q47"/>
      <c r="R47">
        <v>527215.5</v>
      </c>
      <c r="S47">
        <v>62860</v>
      </c>
      <c r="T47">
        <v>738945.5</v>
      </c>
      <c r="U47"/>
      <c r="V47"/>
      <c r="W47">
        <v>126534.96</v>
      </c>
      <c r="X47">
        <v>45633.25</v>
      </c>
      <c r="Y47"/>
      <c r="Z47"/>
      <c r="AA47"/>
      <c r="AB47"/>
    </row>
    <row r="48" spans="1:28" x14ac:dyDescent="0.2">
      <c r="A48" t="s">
        <v>3226</v>
      </c>
      <c r="B48">
        <v>227163.83</v>
      </c>
      <c r="C48">
        <v>0</v>
      </c>
      <c r="D48">
        <v>26143.75</v>
      </c>
      <c r="E48">
        <v>1339408.58</v>
      </c>
      <c r="F48">
        <v>323601.24</v>
      </c>
      <c r="G48"/>
      <c r="H48"/>
      <c r="I48"/>
      <c r="J48">
        <v>21.36</v>
      </c>
      <c r="K48"/>
      <c r="L48">
        <v>-1441.09</v>
      </c>
      <c r="M48">
        <v>3101072.39</v>
      </c>
      <c r="N48"/>
      <c r="O48">
        <v>279191</v>
      </c>
      <c r="P48"/>
      <c r="Q48"/>
      <c r="R48">
        <v>677181.36</v>
      </c>
      <c r="S48">
        <v>42600</v>
      </c>
      <c r="T48">
        <v>838847.5</v>
      </c>
      <c r="U48"/>
      <c r="V48"/>
      <c r="W48">
        <v>84845.88</v>
      </c>
      <c r="X48">
        <v>67465.37</v>
      </c>
      <c r="Y48"/>
      <c r="Z48"/>
      <c r="AA48"/>
      <c r="AB48"/>
    </row>
    <row r="49" spans="1:29" x14ac:dyDescent="0.2">
      <c r="A49" t="s">
        <v>3227</v>
      </c>
      <c r="B49">
        <v>145366</v>
      </c>
      <c r="C49"/>
      <c r="D49">
        <v>48531.32</v>
      </c>
      <c r="E49">
        <v>1613045.29</v>
      </c>
      <c r="F49">
        <v>665613.71</v>
      </c>
      <c r="G49"/>
      <c r="H49"/>
      <c r="I49"/>
      <c r="J49">
        <v>154.56</v>
      </c>
      <c r="K49"/>
      <c r="L49"/>
      <c r="M49">
        <v>2713140.37</v>
      </c>
      <c r="N49"/>
      <c r="O49">
        <v>314390.76</v>
      </c>
      <c r="P49"/>
      <c r="Q49">
        <v>97.23</v>
      </c>
      <c r="R49">
        <v>358502</v>
      </c>
      <c r="S49">
        <v>42600</v>
      </c>
      <c r="T49">
        <v>511482</v>
      </c>
      <c r="U49"/>
      <c r="V49"/>
      <c r="W49">
        <v>118420.1</v>
      </c>
      <c r="X49">
        <v>75611.259999999995</v>
      </c>
      <c r="Y49"/>
      <c r="Z49"/>
      <c r="AA49"/>
      <c r="AB49"/>
    </row>
    <row r="50" spans="1:29" x14ac:dyDescent="0.2">
      <c r="A50" t="s">
        <v>3228</v>
      </c>
      <c r="B50">
        <v>358400.56</v>
      </c>
      <c r="C50"/>
      <c r="D50">
        <v>73820.710000000006</v>
      </c>
      <c r="E50">
        <v>114089.95</v>
      </c>
      <c r="F50">
        <v>129544.21</v>
      </c>
      <c r="G50">
        <v>3290</v>
      </c>
      <c r="H50">
        <v>18772.5</v>
      </c>
      <c r="I50"/>
      <c r="J50">
        <v>50.4</v>
      </c>
      <c r="K50"/>
      <c r="L50">
        <v>112.5</v>
      </c>
      <c r="M50">
        <v>2152655.08</v>
      </c>
      <c r="N50"/>
      <c r="O50">
        <v>455138.53</v>
      </c>
      <c r="P50">
        <v>3000</v>
      </c>
      <c r="Q50">
        <v>54.58</v>
      </c>
      <c r="R50">
        <v>433826.5</v>
      </c>
      <c r="S50">
        <v>61500</v>
      </c>
      <c r="T50">
        <v>687074.5</v>
      </c>
      <c r="U50"/>
      <c r="V50"/>
      <c r="W50">
        <v>175901.51</v>
      </c>
      <c r="X50">
        <v>31984.74</v>
      </c>
      <c r="Y50"/>
      <c r="Z50"/>
      <c r="AA50"/>
      <c r="AB50"/>
    </row>
    <row r="51" spans="1:29" x14ac:dyDescent="0.2">
      <c r="A51" t="s">
        <v>3356</v>
      </c>
      <c r="B51">
        <v>304795.21999999997</v>
      </c>
      <c r="C51"/>
      <c r="D51">
        <v>33629.71</v>
      </c>
      <c r="E51">
        <v>222385.46</v>
      </c>
      <c r="F51">
        <v>51265.96</v>
      </c>
      <c r="G51"/>
      <c r="H51"/>
      <c r="I51"/>
      <c r="J51"/>
      <c r="K51"/>
      <c r="L51"/>
      <c r="M51">
        <v>2872107.81</v>
      </c>
      <c r="N51"/>
      <c r="O51">
        <v>313079.73</v>
      </c>
      <c r="P51"/>
      <c r="Q51"/>
      <c r="R51">
        <v>241395</v>
      </c>
      <c r="S51">
        <v>42000</v>
      </c>
      <c r="T51">
        <v>410402</v>
      </c>
      <c r="U51"/>
      <c r="V51"/>
      <c r="W51">
        <v>103445.29</v>
      </c>
      <c r="X51">
        <v>45077.4</v>
      </c>
      <c r="Y51"/>
    </row>
    <row r="52" spans="1:29" x14ac:dyDescent="0.2">
      <c r="A52" t="s">
        <v>3229</v>
      </c>
      <c r="B52">
        <v>54346.77</v>
      </c>
      <c r="C52"/>
      <c r="D52">
        <v>32512.799999999999</v>
      </c>
      <c r="E52">
        <v>349604.01</v>
      </c>
      <c r="F52">
        <v>142010.89000000001</v>
      </c>
      <c r="G52"/>
      <c r="H52"/>
      <c r="I52"/>
      <c r="J52">
        <v>568.5</v>
      </c>
      <c r="K52"/>
      <c r="L52"/>
      <c r="M52">
        <v>2033236.3</v>
      </c>
      <c r="N52"/>
      <c r="O52">
        <v>469311.81</v>
      </c>
      <c r="P52"/>
      <c r="Q52"/>
      <c r="R52">
        <v>214770</v>
      </c>
      <c r="S52"/>
      <c r="T52">
        <v>455576</v>
      </c>
      <c r="U52"/>
      <c r="V52"/>
      <c r="W52">
        <v>146532.26999999999</v>
      </c>
      <c r="X52">
        <v>23111.85</v>
      </c>
      <c r="Y52">
        <v>8894</v>
      </c>
      <c r="Z52"/>
      <c r="AA52"/>
      <c r="AB52"/>
    </row>
    <row r="53" spans="1:29" x14ac:dyDescent="0.2">
      <c r="A53" t="s">
        <v>3230</v>
      </c>
      <c r="B53">
        <v>330211.48</v>
      </c>
      <c r="C53">
        <v>28600</v>
      </c>
      <c r="D53">
        <v>67521.13</v>
      </c>
      <c r="E53">
        <v>1921169.61</v>
      </c>
      <c r="F53">
        <v>335520.73</v>
      </c>
      <c r="G53"/>
      <c r="H53"/>
      <c r="I53"/>
      <c r="J53">
        <v>0</v>
      </c>
      <c r="K53"/>
      <c r="L53"/>
      <c r="M53">
        <v>575288.56999999995</v>
      </c>
      <c r="N53"/>
      <c r="O53">
        <v>539550.54</v>
      </c>
      <c r="P53"/>
      <c r="Q53"/>
      <c r="R53">
        <v>175650</v>
      </c>
      <c r="S53"/>
      <c r="T53">
        <v>375314</v>
      </c>
      <c r="U53"/>
      <c r="V53"/>
      <c r="W53">
        <v>233407.34</v>
      </c>
      <c r="X53">
        <v>80017.710000000006</v>
      </c>
      <c r="Y53"/>
      <c r="Z53"/>
      <c r="AA53"/>
      <c r="AB53"/>
    </row>
    <row r="54" spans="1:29" x14ac:dyDescent="0.2">
      <c r="A54" t="s">
        <v>3231</v>
      </c>
      <c r="B54">
        <v>1014732.88</v>
      </c>
      <c r="C54"/>
      <c r="D54">
        <v>17920.36</v>
      </c>
      <c r="E54">
        <v>2293739.3199999998</v>
      </c>
      <c r="F54">
        <v>108558.14</v>
      </c>
      <c r="G54"/>
      <c r="H54"/>
      <c r="I54"/>
      <c r="J54">
        <v>0</v>
      </c>
      <c r="K54"/>
      <c r="L54"/>
      <c r="M54">
        <v>1317062.58</v>
      </c>
      <c r="N54"/>
      <c r="O54">
        <v>396429.83</v>
      </c>
      <c r="P54"/>
      <c r="Q54"/>
      <c r="R54">
        <v>320460</v>
      </c>
      <c r="S54"/>
      <c r="T54">
        <v>502170</v>
      </c>
      <c r="U54"/>
      <c r="V54"/>
      <c r="W54">
        <v>155272.29999999999</v>
      </c>
      <c r="X54">
        <v>45796.95</v>
      </c>
      <c r="Y54"/>
      <c r="Z54"/>
      <c r="AA54"/>
      <c r="AB54"/>
    </row>
    <row r="55" spans="1:29" x14ac:dyDescent="0.2">
      <c r="A55" t="s">
        <v>3232</v>
      </c>
      <c r="B55">
        <v>297175.61</v>
      </c>
      <c r="C55"/>
      <c r="D55">
        <v>46200.639999999999</v>
      </c>
      <c r="E55">
        <v>1205.01</v>
      </c>
      <c r="F55">
        <v>93963.44</v>
      </c>
      <c r="G55"/>
      <c r="H55"/>
      <c r="I55"/>
      <c r="J55"/>
      <c r="K55"/>
      <c r="L55"/>
      <c r="M55">
        <v>2202516.2599999998</v>
      </c>
      <c r="N55"/>
      <c r="O55">
        <v>430923.77</v>
      </c>
      <c r="P55"/>
      <c r="Q55"/>
      <c r="R55">
        <v>169140</v>
      </c>
      <c r="S55"/>
      <c r="T55">
        <v>340638</v>
      </c>
      <c r="U55"/>
      <c r="V55"/>
      <c r="W55">
        <v>203110.5</v>
      </c>
      <c r="X55">
        <v>7658.97</v>
      </c>
      <c r="Y55"/>
      <c r="Z55"/>
      <c r="AA55"/>
      <c r="AB55"/>
    </row>
    <row r="56" spans="1:29" x14ac:dyDescent="0.2">
      <c r="A56" t="s">
        <v>3357</v>
      </c>
      <c r="B56">
        <v>852571.08</v>
      </c>
      <c r="C56"/>
      <c r="D56">
        <v>36128.620000000003</v>
      </c>
      <c r="E56">
        <v>218176.01</v>
      </c>
      <c r="F56">
        <v>154135.25</v>
      </c>
      <c r="G56"/>
      <c r="H56"/>
      <c r="I56"/>
      <c r="J56">
        <v>2954</v>
      </c>
      <c r="K56"/>
      <c r="L56">
        <v>-32710</v>
      </c>
      <c r="M56">
        <v>2224684.62</v>
      </c>
      <c r="N56"/>
      <c r="O56">
        <v>415990.55</v>
      </c>
      <c r="P56"/>
      <c r="Q56"/>
      <c r="R56">
        <v>107970</v>
      </c>
      <c r="S56"/>
      <c r="T56">
        <v>214239</v>
      </c>
      <c r="U56"/>
      <c r="V56"/>
      <c r="W56">
        <v>121738.47</v>
      </c>
      <c r="X56">
        <v>35455.35</v>
      </c>
      <c r="Y56"/>
    </row>
    <row r="57" spans="1:29" x14ac:dyDescent="0.2">
      <c r="A57" t="s">
        <v>3233</v>
      </c>
      <c r="B57">
        <v>405776.32</v>
      </c>
      <c r="C57"/>
      <c r="D57">
        <v>54506.64</v>
      </c>
      <c r="E57">
        <v>8503</v>
      </c>
      <c r="F57">
        <v>162043.51999999999</v>
      </c>
      <c r="G57"/>
      <c r="H57">
        <v>15600</v>
      </c>
      <c r="I57"/>
      <c r="J57">
        <v>1671.07</v>
      </c>
      <c r="K57">
        <v>-881517.69</v>
      </c>
      <c r="L57">
        <v>29697.57</v>
      </c>
      <c r="M57">
        <v>1546692.27</v>
      </c>
      <c r="N57"/>
      <c r="O57">
        <v>33158.42</v>
      </c>
      <c r="P57"/>
      <c r="Q57"/>
      <c r="R57">
        <v>581720</v>
      </c>
      <c r="S57">
        <v>391609.5</v>
      </c>
      <c r="T57">
        <v>864959</v>
      </c>
      <c r="U57"/>
      <c r="V57"/>
      <c r="W57">
        <v>211133.12</v>
      </c>
      <c r="X57">
        <v>11709.54</v>
      </c>
      <c r="Y57"/>
      <c r="Z57"/>
      <c r="AA57"/>
      <c r="AB57"/>
    </row>
    <row r="58" spans="1:29" x14ac:dyDescent="0.2">
      <c r="A58" t="s">
        <v>3234</v>
      </c>
      <c r="B58">
        <v>427034.95</v>
      </c>
      <c r="C58"/>
      <c r="D58">
        <v>41473.26</v>
      </c>
      <c r="E58">
        <v>1389428.05</v>
      </c>
      <c r="F58">
        <v>353348.11</v>
      </c>
      <c r="G58"/>
      <c r="H58">
        <v>17400</v>
      </c>
      <c r="I58">
        <v>163900</v>
      </c>
      <c r="J58">
        <v>55.71</v>
      </c>
      <c r="K58">
        <v>1636221.74</v>
      </c>
      <c r="L58">
        <v>94335.48</v>
      </c>
      <c r="M58">
        <v>305399.93</v>
      </c>
      <c r="N58"/>
      <c r="O58">
        <v>92576.51</v>
      </c>
      <c r="P58"/>
      <c r="Q58"/>
      <c r="R58">
        <v>488150</v>
      </c>
      <c r="S58">
        <v>455990.5</v>
      </c>
      <c r="T58">
        <v>825542</v>
      </c>
      <c r="U58"/>
      <c r="V58"/>
      <c r="W58">
        <v>186889.19</v>
      </c>
      <c r="X58">
        <v>13598.31</v>
      </c>
      <c r="Y58"/>
      <c r="Z58"/>
      <c r="AA58"/>
      <c r="AB58"/>
    </row>
    <row r="59" spans="1:29" x14ac:dyDescent="0.2">
      <c r="A59" t="s">
        <v>3235</v>
      </c>
      <c r="B59">
        <v>640122.23</v>
      </c>
      <c r="C59"/>
      <c r="D59">
        <v>87623.77</v>
      </c>
      <c r="E59">
        <v>9</v>
      </c>
      <c r="F59">
        <v>81933.039999999994</v>
      </c>
      <c r="G59"/>
      <c r="H59"/>
      <c r="I59"/>
      <c r="J59">
        <v>0</v>
      </c>
      <c r="K59">
        <v>-517528.59</v>
      </c>
      <c r="L59">
        <v>-303511</v>
      </c>
      <c r="M59">
        <v>1630025.76</v>
      </c>
      <c r="N59"/>
      <c r="O59">
        <v>63953.84</v>
      </c>
      <c r="P59"/>
      <c r="Q59"/>
      <c r="R59">
        <v>385380</v>
      </c>
      <c r="S59">
        <v>340811.5</v>
      </c>
      <c r="T59">
        <v>547391</v>
      </c>
      <c r="U59"/>
      <c r="V59"/>
      <c r="W59">
        <v>205849.1</v>
      </c>
      <c r="X59">
        <v>24833.37</v>
      </c>
      <c r="Y59"/>
      <c r="Z59"/>
      <c r="AA59"/>
      <c r="AB59"/>
    </row>
    <row r="60" spans="1:29" x14ac:dyDescent="0.2">
      <c r="A60" t="s">
        <v>3236</v>
      </c>
      <c r="B60">
        <v>177752.69</v>
      </c>
      <c r="C60"/>
      <c r="D60">
        <v>102129.61</v>
      </c>
      <c r="E60">
        <v>26502.04</v>
      </c>
      <c r="F60">
        <v>59893.54</v>
      </c>
      <c r="G60"/>
      <c r="H60"/>
      <c r="I60"/>
      <c r="J60">
        <v>21</v>
      </c>
      <c r="K60">
        <v>-1188221.6599999999</v>
      </c>
      <c r="L60">
        <v>-846089.81</v>
      </c>
      <c r="M60">
        <v>2454167.9500000002</v>
      </c>
      <c r="N60"/>
      <c r="O60">
        <v>74989.95</v>
      </c>
      <c r="P60"/>
      <c r="Q60">
        <v>3.39</v>
      </c>
      <c r="R60">
        <v>412000</v>
      </c>
      <c r="S60">
        <v>315997.5</v>
      </c>
      <c r="T60">
        <v>567523</v>
      </c>
      <c r="U60"/>
      <c r="V60"/>
      <c r="W60">
        <v>232809.64</v>
      </c>
      <c r="X60">
        <v>53914.8</v>
      </c>
      <c r="Y60"/>
      <c r="Z60"/>
      <c r="AA60"/>
      <c r="AB60"/>
    </row>
    <row r="61" spans="1:29" x14ac:dyDescent="0.2">
      <c r="A61" t="s">
        <v>3237</v>
      </c>
      <c r="B61">
        <v>155082.57</v>
      </c>
      <c r="C61">
        <v>0</v>
      </c>
      <c r="D61">
        <v>48441.72</v>
      </c>
      <c r="E61">
        <v>758194.94</v>
      </c>
      <c r="F61">
        <v>254691.82</v>
      </c>
      <c r="G61">
        <v>9000</v>
      </c>
      <c r="H61"/>
      <c r="I61"/>
      <c r="J61">
        <v>95.04</v>
      </c>
      <c r="K61">
        <v>-214357.81</v>
      </c>
      <c r="L61">
        <v>2888.84</v>
      </c>
      <c r="M61">
        <v>1419953.5</v>
      </c>
      <c r="N61"/>
      <c r="O61">
        <v>37007.839999999997</v>
      </c>
      <c r="P61"/>
      <c r="Q61"/>
      <c r="R61">
        <v>269940</v>
      </c>
      <c r="S61">
        <v>274966</v>
      </c>
      <c r="T61">
        <v>449241</v>
      </c>
      <c r="U61"/>
      <c r="V61">
        <v>6400</v>
      </c>
      <c r="W61">
        <v>105464.01</v>
      </c>
      <c r="X61">
        <v>11236.35</v>
      </c>
      <c r="Y61"/>
      <c r="Z61"/>
      <c r="AA61"/>
      <c r="AB61"/>
    </row>
    <row r="62" spans="1:29" x14ac:dyDescent="0.2">
      <c r="A62" t="s">
        <v>3238</v>
      </c>
      <c r="B62">
        <v>182490.38</v>
      </c>
      <c r="C62"/>
      <c r="D62">
        <v>30838.36</v>
      </c>
      <c r="E62">
        <v>441365.7</v>
      </c>
      <c r="F62">
        <v>205714.58</v>
      </c>
      <c r="G62"/>
      <c r="H62"/>
      <c r="I62"/>
      <c r="J62">
        <v>1148.1300000000001</v>
      </c>
      <c r="K62">
        <v>-1233222.4099999999</v>
      </c>
      <c r="L62">
        <v>119873.98</v>
      </c>
      <c r="M62">
        <v>1982389.67</v>
      </c>
      <c r="N62"/>
      <c r="O62">
        <v>46242.49</v>
      </c>
      <c r="P62"/>
      <c r="Q62"/>
      <c r="R62">
        <v>344640</v>
      </c>
      <c r="S62">
        <v>255728</v>
      </c>
      <c r="T62">
        <v>506969</v>
      </c>
      <c r="U62"/>
      <c r="V62">
        <v>920</v>
      </c>
      <c r="W62">
        <v>131329.82999999999</v>
      </c>
      <c r="X62">
        <v>9950.01</v>
      </c>
      <c r="Y62"/>
      <c r="Z62"/>
      <c r="AA62"/>
      <c r="AB62">
        <v>625.95000000000005</v>
      </c>
    </row>
    <row r="63" spans="1:29" s="308" customFormat="1" x14ac:dyDescent="0.2">
      <c r="A63" t="s">
        <v>3239</v>
      </c>
      <c r="B63">
        <v>668624.12</v>
      </c>
      <c r="C63"/>
      <c r="D63">
        <v>99767.25</v>
      </c>
      <c r="E63">
        <v>467487.51</v>
      </c>
      <c r="F63">
        <v>180335</v>
      </c>
      <c r="G63"/>
      <c r="H63"/>
      <c r="I63"/>
      <c r="J63">
        <v>1348.13</v>
      </c>
      <c r="K63">
        <v>-100608.5</v>
      </c>
      <c r="L63">
        <v>102843.23</v>
      </c>
      <c r="M63">
        <v>1478254.91</v>
      </c>
      <c r="N63"/>
      <c r="O63">
        <v>20815.05</v>
      </c>
      <c r="P63"/>
      <c r="Q63"/>
      <c r="R63">
        <v>358980</v>
      </c>
      <c r="S63">
        <v>237781.5</v>
      </c>
      <c r="T63">
        <v>513041</v>
      </c>
      <c r="U63"/>
      <c r="V63">
        <v>5756</v>
      </c>
      <c r="W63">
        <v>133967.42000000001</v>
      </c>
      <c r="X63">
        <v>22270.02</v>
      </c>
      <c r="Y63"/>
      <c r="Z63"/>
      <c r="AA63"/>
      <c r="AB63"/>
      <c r="AC63" s="309"/>
    </row>
    <row r="64" spans="1:29" x14ac:dyDescent="0.2">
      <c r="A64" t="s">
        <v>3240</v>
      </c>
      <c r="B64">
        <v>293896.34999999998</v>
      </c>
      <c r="C64"/>
      <c r="D64">
        <v>71256.02</v>
      </c>
      <c r="E64">
        <v>1541002.95</v>
      </c>
      <c r="F64">
        <v>40732.080000000002</v>
      </c>
      <c r="G64">
        <v>858.2</v>
      </c>
      <c r="H64"/>
      <c r="I64"/>
      <c r="J64"/>
      <c r="K64">
        <v>320546.14</v>
      </c>
      <c r="L64">
        <v>1197296.18</v>
      </c>
      <c r="M64">
        <v>424358.77</v>
      </c>
      <c r="N64"/>
      <c r="O64">
        <v>28350.14</v>
      </c>
      <c r="P64"/>
      <c r="Q64">
        <v>11.49</v>
      </c>
      <c r="R64">
        <v>344810</v>
      </c>
      <c r="S64">
        <v>294853.5</v>
      </c>
      <c r="T64">
        <v>521705</v>
      </c>
      <c r="U64"/>
      <c r="V64"/>
      <c r="W64">
        <v>98956.21</v>
      </c>
      <c r="X64">
        <v>36201.81</v>
      </c>
      <c r="Y64"/>
      <c r="Z64"/>
      <c r="AA64"/>
      <c r="AB64"/>
    </row>
    <row r="65" spans="1:28" x14ac:dyDescent="0.2">
      <c r="A65" t="s">
        <v>3241</v>
      </c>
      <c r="B65">
        <v>172978.14</v>
      </c>
      <c r="C65"/>
      <c r="D65">
        <v>43732.81</v>
      </c>
      <c r="E65">
        <v>155224.95000000001</v>
      </c>
      <c r="F65">
        <v>27168.86</v>
      </c>
      <c r="G65"/>
      <c r="H65"/>
      <c r="I65"/>
      <c r="J65">
        <v>51.86</v>
      </c>
      <c r="K65">
        <v>1078639.76</v>
      </c>
      <c r="L65">
        <v>-1139420.3799999999</v>
      </c>
      <c r="M65">
        <v>457634.96</v>
      </c>
      <c r="N65"/>
      <c r="O65">
        <v>37515.11</v>
      </c>
      <c r="P65"/>
      <c r="Q65"/>
      <c r="R65">
        <v>411880</v>
      </c>
      <c r="S65">
        <v>236670</v>
      </c>
      <c r="T65">
        <v>543653</v>
      </c>
      <c r="U65"/>
      <c r="V65"/>
      <c r="W65">
        <v>119721.72</v>
      </c>
      <c r="X65">
        <v>13697.83</v>
      </c>
      <c r="Y65"/>
      <c r="Z65"/>
      <c r="AA65"/>
      <c r="AB65"/>
    </row>
    <row r="66" spans="1:28" x14ac:dyDescent="0.2">
      <c r="A66" t="s">
        <v>3242</v>
      </c>
      <c r="B66">
        <v>396132.19</v>
      </c>
      <c r="C66"/>
      <c r="D66">
        <v>79281.710000000006</v>
      </c>
      <c r="E66">
        <v>4</v>
      </c>
      <c r="F66">
        <v>91535.24</v>
      </c>
      <c r="G66"/>
      <c r="H66"/>
      <c r="I66"/>
      <c r="J66">
        <v>8.1</v>
      </c>
      <c r="K66">
        <v>-444996.86</v>
      </c>
      <c r="L66">
        <v>-168970.85</v>
      </c>
      <c r="M66">
        <v>1208029.25</v>
      </c>
      <c r="N66"/>
      <c r="O66">
        <v>33579.440000000002</v>
      </c>
      <c r="P66"/>
      <c r="Q66"/>
      <c r="R66">
        <v>373230</v>
      </c>
      <c r="S66">
        <v>303652.5</v>
      </c>
      <c r="T66">
        <v>551713</v>
      </c>
      <c r="U66"/>
      <c r="V66"/>
      <c r="W66">
        <v>168297.2</v>
      </c>
      <c r="X66">
        <v>11070.24</v>
      </c>
      <c r="Y66"/>
      <c r="Z66"/>
      <c r="AA66"/>
      <c r="AB66"/>
    </row>
    <row r="67" spans="1:28" x14ac:dyDescent="0.2">
      <c r="A67" t="s">
        <v>3243</v>
      </c>
      <c r="B67">
        <v>408959.04</v>
      </c>
      <c r="C67">
        <v>25000</v>
      </c>
      <c r="D67">
        <v>74334.84</v>
      </c>
      <c r="E67">
        <v>626996.6</v>
      </c>
      <c r="F67">
        <v>258225.23</v>
      </c>
      <c r="G67">
        <v>70000</v>
      </c>
      <c r="H67">
        <v>24320.61</v>
      </c>
      <c r="I67">
        <v>10000</v>
      </c>
      <c r="J67">
        <v>1938</v>
      </c>
      <c r="K67">
        <v>-825356.04</v>
      </c>
      <c r="L67">
        <v>-150121.94</v>
      </c>
      <c r="M67">
        <v>2340789.7799999998</v>
      </c>
      <c r="N67"/>
      <c r="O67">
        <v>36616.17</v>
      </c>
      <c r="P67"/>
      <c r="Q67"/>
      <c r="R67">
        <v>306130</v>
      </c>
      <c r="S67">
        <v>259081</v>
      </c>
      <c r="T67">
        <v>449015</v>
      </c>
      <c r="U67"/>
      <c r="V67"/>
      <c r="W67">
        <v>217953.83</v>
      </c>
      <c r="X67">
        <v>4901.04</v>
      </c>
      <c r="Y67"/>
      <c r="Z67"/>
      <c r="AA67"/>
      <c r="AB67"/>
    </row>
    <row r="68" spans="1:28" x14ac:dyDescent="0.2">
      <c r="A68" t="s">
        <v>3244</v>
      </c>
      <c r="B68">
        <v>148304.82</v>
      </c>
      <c r="C68"/>
      <c r="D68">
        <v>71680.14</v>
      </c>
      <c r="E68">
        <v>82739</v>
      </c>
      <c r="F68">
        <v>328642.37</v>
      </c>
      <c r="G68"/>
      <c r="H68"/>
      <c r="I68"/>
      <c r="J68">
        <v>706.54</v>
      </c>
      <c r="K68">
        <v>69402.100000000006</v>
      </c>
      <c r="L68">
        <v>47893.27</v>
      </c>
      <c r="M68">
        <v>489048.9</v>
      </c>
      <c r="N68"/>
      <c r="O68">
        <v>68502.87</v>
      </c>
      <c r="P68"/>
      <c r="Q68"/>
      <c r="R68">
        <v>319480</v>
      </c>
      <c r="S68">
        <v>327491</v>
      </c>
      <c r="T68">
        <v>549184</v>
      </c>
      <c r="U68"/>
      <c r="V68"/>
      <c r="W68">
        <v>138972.82</v>
      </c>
      <c r="X68">
        <v>3001.53</v>
      </c>
      <c r="Y68"/>
      <c r="Z68"/>
      <c r="AA68"/>
      <c r="AB68"/>
    </row>
    <row r="69" spans="1:28" x14ac:dyDescent="0.2">
      <c r="A69" t="s">
        <v>3358</v>
      </c>
      <c r="B69">
        <v>236916.72</v>
      </c>
      <c r="C69"/>
      <c r="D69">
        <v>38285.69</v>
      </c>
      <c r="E69">
        <v>1502682.53</v>
      </c>
      <c r="F69">
        <v>500379.31</v>
      </c>
      <c r="G69"/>
      <c r="H69"/>
      <c r="I69"/>
      <c r="J69">
        <v>5664.1</v>
      </c>
      <c r="K69">
        <v>-73958.45</v>
      </c>
      <c r="L69">
        <v>-41326.22</v>
      </c>
      <c r="M69">
        <v>2396007.25</v>
      </c>
      <c r="N69"/>
      <c r="O69">
        <v>61428.37</v>
      </c>
      <c r="P69"/>
      <c r="Q69"/>
      <c r="R69">
        <v>890360</v>
      </c>
      <c r="S69">
        <v>321424.99</v>
      </c>
      <c r="T69">
        <v>1101688</v>
      </c>
      <c r="U69"/>
      <c r="V69"/>
      <c r="W69">
        <v>136050.47</v>
      </c>
      <c r="X69">
        <v>33553.32</v>
      </c>
      <c r="Y69"/>
    </row>
    <row r="70" spans="1:28" x14ac:dyDescent="0.2">
      <c r="A70" t="s">
        <v>3369</v>
      </c>
      <c r="B70">
        <v>414539.04</v>
      </c>
      <c r="C70"/>
      <c r="D70">
        <v>78947.759999999995</v>
      </c>
      <c r="E70">
        <v>4473620.21</v>
      </c>
      <c r="F70">
        <v>115282.99</v>
      </c>
      <c r="G70"/>
      <c r="H70"/>
      <c r="I70"/>
      <c r="J70">
        <v>51107.42</v>
      </c>
      <c r="K70">
        <v>-375795.99</v>
      </c>
      <c r="L70">
        <v>-942545.94</v>
      </c>
      <c r="M70">
        <v>6403982.4100000001</v>
      </c>
      <c r="N70"/>
      <c r="O70">
        <v>33436.269999999997</v>
      </c>
      <c r="P70"/>
      <c r="Q70"/>
      <c r="R70">
        <v>172360</v>
      </c>
      <c r="S70">
        <v>260063.5</v>
      </c>
      <c r="T70">
        <v>320167</v>
      </c>
      <c r="U70"/>
      <c r="V70"/>
      <c r="W70">
        <v>113517.13</v>
      </c>
      <c r="X70">
        <v>80069.539999999994</v>
      </c>
      <c r="Y70"/>
    </row>
    <row r="71" spans="1:28" x14ac:dyDescent="0.2">
      <c r="A71" t="s">
        <v>3245</v>
      </c>
      <c r="B71">
        <v>398437.16</v>
      </c>
      <c r="C71"/>
      <c r="D71">
        <v>91551.84</v>
      </c>
      <c r="E71">
        <v>734409.19</v>
      </c>
      <c r="F71">
        <v>-33754.89</v>
      </c>
      <c r="G71"/>
      <c r="H71"/>
      <c r="I71"/>
      <c r="J71"/>
      <c r="K71"/>
      <c r="L71"/>
      <c r="M71">
        <v>2227185.62</v>
      </c>
      <c r="N71">
        <v>184.58</v>
      </c>
      <c r="O71">
        <v>423956.99</v>
      </c>
      <c r="P71"/>
      <c r="Q71"/>
      <c r="R71">
        <v>635830</v>
      </c>
      <c r="S71"/>
      <c r="T71">
        <v>937930</v>
      </c>
      <c r="U71"/>
      <c r="V71"/>
      <c r="W71">
        <v>237660.89</v>
      </c>
      <c r="X71">
        <v>29300.14</v>
      </c>
      <c r="Y71"/>
      <c r="Z71"/>
      <c r="AA71"/>
      <c r="AB71"/>
    </row>
    <row r="72" spans="1:28" x14ac:dyDescent="0.2">
      <c r="A72" t="s">
        <v>3246</v>
      </c>
      <c r="B72">
        <v>555467.34</v>
      </c>
      <c r="C72"/>
      <c r="D72">
        <v>313356.40000000002</v>
      </c>
      <c r="E72">
        <v>262355.96999999997</v>
      </c>
      <c r="F72">
        <v>13463.9</v>
      </c>
      <c r="G72"/>
      <c r="H72"/>
      <c r="I72"/>
      <c r="J72">
        <v>3034.5</v>
      </c>
      <c r="K72"/>
      <c r="L72"/>
      <c r="M72">
        <v>4014093.13</v>
      </c>
      <c r="N72"/>
      <c r="O72">
        <v>411489.17</v>
      </c>
      <c r="P72"/>
      <c r="Q72"/>
      <c r="R72">
        <v>592400</v>
      </c>
      <c r="S72"/>
      <c r="T72">
        <v>852005</v>
      </c>
      <c r="U72"/>
      <c r="V72"/>
      <c r="W72">
        <v>71852.899999999994</v>
      </c>
      <c r="X72">
        <v>22880.52</v>
      </c>
      <c r="Y72"/>
      <c r="Z72"/>
      <c r="AA72"/>
      <c r="AB72"/>
    </row>
    <row r="73" spans="1:28" x14ac:dyDescent="0.2">
      <c r="A73" t="s">
        <v>3247</v>
      </c>
      <c r="B73">
        <v>673558.23</v>
      </c>
      <c r="C73"/>
      <c r="D73">
        <v>62656.68</v>
      </c>
      <c r="E73">
        <v>-31358.5</v>
      </c>
      <c r="F73">
        <v>85047.9</v>
      </c>
      <c r="G73"/>
      <c r="H73"/>
      <c r="I73"/>
      <c r="J73">
        <v>189.25</v>
      </c>
      <c r="K73"/>
      <c r="L73"/>
      <c r="M73">
        <v>2082417.38</v>
      </c>
      <c r="N73"/>
      <c r="O73">
        <v>412527.77</v>
      </c>
      <c r="P73"/>
      <c r="Q73"/>
      <c r="R73">
        <v>577590</v>
      </c>
      <c r="S73"/>
      <c r="T73">
        <v>855315</v>
      </c>
      <c r="U73"/>
      <c r="V73"/>
      <c r="W73">
        <v>221331.5</v>
      </c>
      <c r="X73">
        <v>28146.06</v>
      </c>
      <c r="Y73"/>
      <c r="Z73"/>
      <c r="AA73"/>
      <c r="AB73"/>
    </row>
    <row r="74" spans="1:28" x14ac:dyDescent="0.2">
      <c r="A74" t="s">
        <v>3248</v>
      </c>
      <c r="B74">
        <v>423405.99</v>
      </c>
      <c r="C74"/>
      <c r="D74">
        <v>89196.27</v>
      </c>
      <c r="E74">
        <v>4</v>
      </c>
      <c r="F74">
        <v>189400.2</v>
      </c>
      <c r="G74"/>
      <c r="H74"/>
      <c r="I74"/>
      <c r="J74">
        <v>967.19</v>
      </c>
      <c r="K74"/>
      <c r="L74"/>
      <c r="M74">
        <v>2028298.74</v>
      </c>
      <c r="N74"/>
      <c r="O74">
        <v>288291.46000000002</v>
      </c>
      <c r="P74"/>
      <c r="Q74"/>
      <c r="R74">
        <v>699040</v>
      </c>
      <c r="S74"/>
      <c r="T74">
        <v>955806</v>
      </c>
      <c r="U74"/>
      <c r="V74"/>
      <c r="W74">
        <v>199816.73</v>
      </c>
      <c r="X74">
        <v>7762.26</v>
      </c>
      <c r="Y74"/>
      <c r="Z74"/>
      <c r="AA74"/>
      <c r="AB74"/>
    </row>
    <row r="75" spans="1:28" x14ac:dyDescent="0.2">
      <c r="A75" t="s">
        <v>3249</v>
      </c>
      <c r="B75">
        <v>313302.11</v>
      </c>
      <c r="C75"/>
      <c r="D75">
        <v>61035.02</v>
      </c>
      <c r="E75">
        <v>-55490.59</v>
      </c>
      <c r="F75">
        <v>40932.480000000003</v>
      </c>
      <c r="G75"/>
      <c r="H75"/>
      <c r="I75"/>
      <c r="J75"/>
      <c r="K75"/>
      <c r="L75">
        <v>363297</v>
      </c>
      <c r="M75">
        <v>2569886.96</v>
      </c>
      <c r="N75">
        <v>84.75</v>
      </c>
      <c r="O75">
        <v>348738.21</v>
      </c>
      <c r="P75"/>
      <c r="Q75"/>
      <c r="R75">
        <v>526080</v>
      </c>
      <c r="S75"/>
      <c r="T75">
        <v>826065</v>
      </c>
      <c r="U75"/>
      <c r="V75"/>
      <c r="W75">
        <v>157535.60999999999</v>
      </c>
      <c r="X75">
        <v>21385.5</v>
      </c>
      <c r="Y75"/>
      <c r="Z75"/>
      <c r="AA75"/>
      <c r="AB75"/>
    </row>
    <row r="76" spans="1:28" x14ac:dyDescent="0.2">
      <c r="A76" t="s">
        <v>3250</v>
      </c>
      <c r="B76">
        <v>469368.98</v>
      </c>
      <c r="C76"/>
      <c r="D76">
        <v>42383.83</v>
      </c>
      <c r="E76">
        <v>-49921.82</v>
      </c>
      <c r="F76">
        <v>-54368.81</v>
      </c>
      <c r="G76"/>
      <c r="H76"/>
      <c r="I76"/>
      <c r="J76"/>
      <c r="K76"/>
      <c r="L76"/>
      <c r="M76">
        <v>1423307.83</v>
      </c>
      <c r="N76">
        <v>895.04</v>
      </c>
      <c r="O76">
        <v>278145.76</v>
      </c>
      <c r="P76"/>
      <c r="Q76"/>
      <c r="R76">
        <v>550780</v>
      </c>
      <c r="S76"/>
      <c r="T76">
        <v>776485</v>
      </c>
      <c r="U76"/>
      <c r="V76"/>
      <c r="W76">
        <v>105935.3</v>
      </c>
      <c r="X76">
        <v>29828.82</v>
      </c>
      <c r="Y76"/>
      <c r="Z76"/>
      <c r="AA76"/>
      <c r="AB76"/>
    </row>
    <row r="77" spans="1:28" x14ac:dyDescent="0.2">
      <c r="A77" t="s">
        <v>3359</v>
      </c>
      <c r="B77">
        <v>261077.25</v>
      </c>
      <c r="C77"/>
      <c r="D77">
        <v>321375.62</v>
      </c>
      <c r="E77">
        <v>-104361.62</v>
      </c>
      <c r="F77">
        <v>12293.63</v>
      </c>
      <c r="G77"/>
      <c r="H77"/>
      <c r="I77"/>
      <c r="J77">
        <v>768.39</v>
      </c>
      <c r="K77"/>
      <c r="L77">
        <v>-14910</v>
      </c>
      <c r="M77">
        <v>2051654.89</v>
      </c>
      <c r="N77"/>
      <c r="O77">
        <v>336752.4</v>
      </c>
      <c r="P77">
        <v>147036.17000000001</v>
      </c>
      <c r="Q77"/>
      <c r="R77">
        <v>448020</v>
      </c>
      <c r="S77"/>
      <c r="T77">
        <v>668035</v>
      </c>
      <c r="U77"/>
      <c r="V77"/>
      <c r="W77">
        <v>111697.58</v>
      </c>
      <c r="X77">
        <v>41842.730000000003</v>
      </c>
      <c r="Y77"/>
    </row>
    <row r="78" spans="1:28" x14ac:dyDescent="0.2">
      <c r="A78" t="s">
        <v>3251</v>
      </c>
      <c r="B78">
        <v>234151.43</v>
      </c>
      <c r="C78"/>
      <c r="D78">
        <v>63227.81</v>
      </c>
      <c r="E78">
        <v>830115.69</v>
      </c>
      <c r="F78">
        <v>37316.120000000003</v>
      </c>
      <c r="G78"/>
      <c r="H78"/>
      <c r="I78"/>
      <c r="J78">
        <v>0</v>
      </c>
      <c r="K78"/>
      <c r="L78">
        <v>160</v>
      </c>
      <c r="M78">
        <v>1625943.2</v>
      </c>
      <c r="N78"/>
      <c r="O78">
        <v>573465.69999999995</v>
      </c>
      <c r="P78"/>
      <c r="Q78"/>
      <c r="R78">
        <v>121520</v>
      </c>
      <c r="S78"/>
      <c r="T78">
        <v>313922</v>
      </c>
      <c r="U78"/>
      <c r="V78"/>
      <c r="W78">
        <v>91992.4</v>
      </c>
      <c r="X78">
        <v>46753.52</v>
      </c>
      <c r="Y78"/>
      <c r="Z78"/>
      <c r="AA78"/>
      <c r="AB78"/>
    </row>
    <row r="79" spans="1:28" x14ac:dyDescent="0.2">
      <c r="A79" t="s">
        <v>3252</v>
      </c>
      <c r="B79">
        <v>172984.31</v>
      </c>
      <c r="C79"/>
      <c r="D79">
        <v>72600.11</v>
      </c>
      <c r="E79">
        <v>457471.8</v>
      </c>
      <c r="F79">
        <v>65198.400000000001</v>
      </c>
      <c r="G79"/>
      <c r="H79"/>
      <c r="I79"/>
      <c r="J79"/>
      <c r="K79"/>
      <c r="L79"/>
      <c r="M79">
        <v>1700209.39</v>
      </c>
      <c r="N79"/>
      <c r="O79">
        <v>596296.99</v>
      </c>
      <c r="P79">
        <v>60000</v>
      </c>
      <c r="Q79"/>
      <c r="R79">
        <v>379770</v>
      </c>
      <c r="S79"/>
      <c r="T79">
        <v>636162</v>
      </c>
      <c r="U79"/>
      <c r="V79"/>
      <c r="W79">
        <v>202403.4</v>
      </c>
      <c r="X79">
        <v>33903.519999999997</v>
      </c>
      <c r="Y79"/>
      <c r="Z79"/>
      <c r="AA79"/>
      <c r="AB79"/>
    </row>
    <row r="80" spans="1:28" x14ac:dyDescent="0.2">
      <c r="A80" t="s">
        <v>3253</v>
      </c>
      <c r="B80">
        <v>248200.07</v>
      </c>
      <c r="C80"/>
      <c r="D80">
        <v>58425.49</v>
      </c>
      <c r="E80">
        <v>590971.41</v>
      </c>
      <c r="F80">
        <v>51563.28</v>
      </c>
      <c r="G80"/>
      <c r="H80"/>
      <c r="I80"/>
      <c r="J80">
        <v>114.5</v>
      </c>
      <c r="K80"/>
      <c r="L80">
        <v>10263</v>
      </c>
      <c r="M80">
        <v>1448416.88</v>
      </c>
      <c r="N80"/>
      <c r="O80">
        <v>630305.31999999995</v>
      </c>
      <c r="P80"/>
      <c r="Q80"/>
      <c r="R80">
        <v>323370</v>
      </c>
      <c r="S80">
        <v>500</v>
      </c>
      <c r="T80">
        <v>490950</v>
      </c>
      <c r="U80"/>
      <c r="V80"/>
      <c r="W80">
        <v>148533.21</v>
      </c>
      <c r="X80">
        <v>32985.25</v>
      </c>
      <c r="Y80"/>
      <c r="Z80"/>
      <c r="AA80"/>
      <c r="AB80"/>
    </row>
    <row r="81" spans="1:28" x14ac:dyDescent="0.2">
      <c r="A81" t="s">
        <v>3254</v>
      </c>
      <c r="B81">
        <v>225580.61</v>
      </c>
      <c r="C81"/>
      <c r="D81">
        <v>16303.2</v>
      </c>
      <c r="E81">
        <v>478306.33</v>
      </c>
      <c r="F81">
        <v>235759.14</v>
      </c>
      <c r="G81"/>
      <c r="H81"/>
      <c r="I81"/>
      <c r="J81"/>
      <c r="K81"/>
      <c r="L81"/>
      <c r="M81">
        <v>2079850.72</v>
      </c>
      <c r="N81"/>
      <c r="O81">
        <v>404027.83</v>
      </c>
      <c r="P81"/>
      <c r="Q81"/>
      <c r="R81">
        <v>219270</v>
      </c>
      <c r="S81"/>
      <c r="T81">
        <v>370792</v>
      </c>
      <c r="U81"/>
      <c r="V81"/>
      <c r="W81">
        <v>112780.94</v>
      </c>
      <c r="X81">
        <v>49355.519999999997</v>
      </c>
      <c r="Y81"/>
      <c r="Z81"/>
      <c r="AA81"/>
      <c r="AB81"/>
    </row>
    <row r="82" spans="1:28" x14ac:dyDescent="0.2">
      <c r="A82" t="s">
        <v>3255</v>
      </c>
      <c r="B82">
        <v>163788.51999999999</v>
      </c>
      <c r="C82"/>
      <c r="D82">
        <v>20060.52</v>
      </c>
      <c r="E82">
        <v>418149.85</v>
      </c>
      <c r="F82">
        <v>72491.67</v>
      </c>
      <c r="G82"/>
      <c r="H82"/>
      <c r="I82"/>
      <c r="J82"/>
      <c r="K82"/>
      <c r="L82"/>
      <c r="M82">
        <v>1478004.6</v>
      </c>
      <c r="N82"/>
      <c r="O82">
        <v>414514.7</v>
      </c>
      <c r="P82"/>
      <c r="Q82"/>
      <c r="R82">
        <v>113330</v>
      </c>
      <c r="S82"/>
      <c r="T82">
        <v>286927.92</v>
      </c>
      <c r="U82"/>
      <c r="V82"/>
      <c r="W82">
        <v>116878.39999999999</v>
      </c>
      <c r="X82">
        <v>34718.68</v>
      </c>
      <c r="Y82"/>
      <c r="Z82"/>
      <c r="AA82"/>
      <c r="AB82"/>
    </row>
    <row r="83" spans="1:28" x14ac:dyDescent="0.2">
      <c r="A83" t="s">
        <v>3256</v>
      </c>
      <c r="B83">
        <v>327137.96999999997</v>
      </c>
      <c r="C83"/>
      <c r="D83">
        <v>63194.82</v>
      </c>
      <c r="E83">
        <v>341204.1</v>
      </c>
      <c r="F83">
        <v>736661.35</v>
      </c>
      <c r="G83"/>
      <c r="H83"/>
      <c r="I83"/>
      <c r="J83">
        <v>0</v>
      </c>
      <c r="K83"/>
      <c r="L83"/>
      <c r="M83">
        <v>1774409.19</v>
      </c>
      <c r="N83"/>
      <c r="O83">
        <v>692856.03</v>
      </c>
      <c r="P83">
        <v>29400</v>
      </c>
      <c r="Q83"/>
      <c r="R83">
        <v>420870</v>
      </c>
      <c r="S83"/>
      <c r="T83">
        <v>639140</v>
      </c>
      <c r="U83"/>
      <c r="V83"/>
      <c r="W83">
        <v>167141.88</v>
      </c>
      <c r="X83">
        <v>59805.78</v>
      </c>
      <c r="Y83"/>
      <c r="Z83"/>
      <c r="AA83"/>
      <c r="AB83"/>
    </row>
    <row r="84" spans="1:28" x14ac:dyDescent="0.2">
      <c r="A84" t="s">
        <v>3257</v>
      </c>
      <c r="B84">
        <v>138293.4</v>
      </c>
      <c r="C84"/>
      <c r="D84">
        <v>81221.2</v>
      </c>
      <c r="E84">
        <v>536372.38</v>
      </c>
      <c r="F84">
        <v>59569.279999999999</v>
      </c>
      <c r="G84"/>
      <c r="H84">
        <v>-1000</v>
      </c>
      <c r="I84"/>
      <c r="J84"/>
      <c r="K84"/>
      <c r="L84"/>
      <c r="M84">
        <v>1568940.19</v>
      </c>
      <c r="N84"/>
      <c r="O84">
        <v>494761.52</v>
      </c>
      <c r="P84">
        <v>17100</v>
      </c>
      <c r="Q84"/>
      <c r="R84">
        <v>496320</v>
      </c>
      <c r="S84"/>
      <c r="T84">
        <v>726916</v>
      </c>
      <c r="U84"/>
      <c r="V84"/>
      <c r="W84">
        <v>134629.62</v>
      </c>
      <c r="X84">
        <v>36845.01</v>
      </c>
      <c r="Y84"/>
      <c r="Z84"/>
      <c r="AA84"/>
      <c r="AB84"/>
    </row>
    <row r="85" spans="1:28" x14ac:dyDescent="0.2">
      <c r="A85" t="s">
        <v>3258</v>
      </c>
      <c r="B85">
        <v>262828.53999999998</v>
      </c>
      <c r="C85"/>
      <c r="D85">
        <v>29539.38</v>
      </c>
      <c r="E85">
        <v>403936.02</v>
      </c>
      <c r="F85">
        <v>36736.39</v>
      </c>
      <c r="G85"/>
      <c r="H85"/>
      <c r="I85"/>
      <c r="J85"/>
      <c r="K85"/>
      <c r="L85"/>
      <c r="M85">
        <v>1499346.49</v>
      </c>
      <c r="N85"/>
      <c r="O85">
        <v>498348.16</v>
      </c>
      <c r="P85"/>
      <c r="Q85"/>
      <c r="R85">
        <v>279110</v>
      </c>
      <c r="S85"/>
      <c r="T85">
        <v>517483.98</v>
      </c>
      <c r="U85"/>
      <c r="V85"/>
      <c r="W85">
        <v>115559.87</v>
      </c>
      <c r="X85">
        <v>41509.79</v>
      </c>
      <c r="Y85"/>
      <c r="Z85"/>
      <c r="AA85"/>
      <c r="AB85"/>
    </row>
    <row r="86" spans="1:28" x14ac:dyDescent="0.2">
      <c r="A86" t="s">
        <v>3365</v>
      </c>
      <c r="B86">
        <v>141145.22</v>
      </c>
      <c r="C86"/>
      <c r="D86">
        <v>45133.3</v>
      </c>
      <c r="E86">
        <v>493508.91</v>
      </c>
      <c r="F86">
        <v>25723.54</v>
      </c>
      <c r="G86"/>
      <c r="H86"/>
      <c r="I86"/>
      <c r="J86">
        <v>3734</v>
      </c>
      <c r="K86"/>
      <c r="L86"/>
      <c r="M86">
        <v>2293429.0699999998</v>
      </c>
      <c r="N86"/>
      <c r="O86">
        <v>345321.66</v>
      </c>
      <c r="P86"/>
      <c r="Q86"/>
      <c r="R86">
        <v>74370</v>
      </c>
      <c r="S86"/>
      <c r="T86">
        <v>171990</v>
      </c>
      <c r="U86"/>
      <c r="V86"/>
      <c r="W86">
        <v>102106.18</v>
      </c>
      <c r="X86">
        <v>28066.54</v>
      </c>
      <c r="Y86"/>
    </row>
    <row r="87" spans="1:28" x14ac:dyDescent="0.2">
      <c r="A87" t="s">
        <v>3259</v>
      </c>
      <c r="B87">
        <v>425952.12</v>
      </c>
      <c r="C87"/>
      <c r="D87">
        <v>42099.22</v>
      </c>
      <c r="E87">
        <v>572153</v>
      </c>
      <c r="F87">
        <v>56057.65</v>
      </c>
      <c r="G87"/>
      <c r="H87"/>
      <c r="I87"/>
      <c r="J87"/>
      <c r="K87"/>
      <c r="L87"/>
      <c r="M87">
        <v>1525529.54</v>
      </c>
      <c r="N87"/>
      <c r="O87">
        <v>68741.94</v>
      </c>
      <c r="P87"/>
      <c r="Q87"/>
      <c r="R87">
        <v>233870</v>
      </c>
      <c r="S87"/>
      <c r="T87">
        <v>298460</v>
      </c>
      <c r="U87"/>
      <c r="V87"/>
      <c r="W87">
        <v>148793.92000000001</v>
      </c>
      <c r="X87">
        <v>21578.240000000002</v>
      </c>
      <c r="Y87"/>
      <c r="Z87"/>
      <c r="AA87"/>
      <c r="AB87"/>
    </row>
    <row r="88" spans="1:28" x14ac:dyDescent="0.2">
      <c r="A88" t="s">
        <v>3260</v>
      </c>
      <c r="B88">
        <v>284467.36</v>
      </c>
      <c r="C88"/>
      <c r="D88">
        <v>15334.36</v>
      </c>
      <c r="E88">
        <v>2222974.9</v>
      </c>
      <c r="F88">
        <v>38438.339999999997</v>
      </c>
      <c r="G88"/>
      <c r="H88"/>
      <c r="I88"/>
      <c r="J88"/>
      <c r="K88"/>
      <c r="L88"/>
      <c r="M88">
        <v>1451545.03</v>
      </c>
      <c r="N88"/>
      <c r="O88">
        <v>32618.53</v>
      </c>
      <c r="P88"/>
      <c r="Q88"/>
      <c r="R88">
        <v>276840</v>
      </c>
      <c r="S88"/>
      <c r="T88">
        <v>344760</v>
      </c>
      <c r="U88"/>
      <c r="V88"/>
      <c r="W88">
        <v>68000.73</v>
      </c>
      <c r="X88">
        <v>-19866.310000000001</v>
      </c>
      <c r="Y88"/>
      <c r="Z88"/>
      <c r="AA88"/>
      <c r="AB88"/>
    </row>
    <row r="89" spans="1:28" x14ac:dyDescent="0.2">
      <c r="A89" t="s">
        <v>3261</v>
      </c>
      <c r="B89">
        <v>713601.57</v>
      </c>
      <c r="C89"/>
      <c r="D89">
        <v>21060.37</v>
      </c>
      <c r="E89">
        <v>2307216.3199999998</v>
      </c>
      <c r="F89">
        <v>-9041.85</v>
      </c>
      <c r="G89"/>
      <c r="H89"/>
      <c r="I89"/>
      <c r="J89"/>
      <c r="K89"/>
      <c r="L89"/>
      <c r="M89">
        <v>328050.34000000003</v>
      </c>
      <c r="N89"/>
      <c r="O89">
        <v>36055.440000000002</v>
      </c>
      <c r="P89">
        <v>215150</v>
      </c>
      <c r="Q89"/>
      <c r="R89">
        <v>330300</v>
      </c>
      <c r="S89"/>
      <c r="T89">
        <v>364211</v>
      </c>
      <c r="U89"/>
      <c r="V89"/>
      <c r="W89">
        <v>124388.88</v>
      </c>
      <c r="X89">
        <v>29040.06</v>
      </c>
      <c r="Y89"/>
      <c r="Z89"/>
      <c r="AA89">
        <v>40</v>
      </c>
      <c r="AB89"/>
    </row>
    <row r="90" spans="1:28" x14ac:dyDescent="0.2">
      <c r="A90" t="s">
        <v>3354</v>
      </c>
      <c r="B90">
        <v>134108.57999999999</v>
      </c>
      <c r="C90"/>
      <c r="D90">
        <v>19853.84</v>
      </c>
      <c r="E90">
        <v>286299.26</v>
      </c>
      <c r="F90">
        <v>35568.81</v>
      </c>
      <c r="G90"/>
      <c r="H90"/>
      <c r="I90"/>
      <c r="J90"/>
      <c r="K90"/>
      <c r="L90"/>
      <c r="M90">
        <v>1852229.71</v>
      </c>
      <c r="N90"/>
      <c r="O90">
        <v>21084.48</v>
      </c>
      <c r="P90"/>
      <c r="Q90"/>
      <c r="R90">
        <v>482970</v>
      </c>
      <c r="S90"/>
      <c r="T90">
        <v>543840</v>
      </c>
      <c r="U90"/>
      <c r="V90"/>
      <c r="W90">
        <v>61878.23</v>
      </c>
      <c r="X90">
        <v>-23772.59</v>
      </c>
      <c r="Y90"/>
    </row>
    <row r="91" spans="1:28" x14ac:dyDescent="0.2">
      <c r="A91" t="s">
        <v>3262</v>
      </c>
      <c r="B91">
        <v>304576.63</v>
      </c>
      <c r="C91"/>
      <c r="D91">
        <v>19765.13</v>
      </c>
      <c r="E91">
        <v>286618.09000000003</v>
      </c>
      <c r="F91">
        <v>3479.77</v>
      </c>
      <c r="G91"/>
      <c r="H91"/>
      <c r="I91"/>
      <c r="J91">
        <v>0</v>
      </c>
      <c r="K91"/>
      <c r="L91">
        <v>3544.36</v>
      </c>
      <c r="M91">
        <v>2452917.63</v>
      </c>
      <c r="N91"/>
      <c r="O91">
        <v>682089.8</v>
      </c>
      <c r="P91"/>
      <c r="Q91">
        <v>3.95</v>
      </c>
      <c r="R91">
        <v>634950</v>
      </c>
      <c r="S91">
        <v>10500</v>
      </c>
      <c r="T91">
        <v>947312</v>
      </c>
      <c r="U91">
        <v>4024</v>
      </c>
      <c r="V91"/>
      <c r="W91">
        <v>221178.57</v>
      </c>
      <c r="X91">
        <v>12248.48</v>
      </c>
      <c r="Y91"/>
      <c r="Z91"/>
      <c r="AA91">
        <v>150000</v>
      </c>
      <c r="AB91"/>
    </row>
    <row r="92" spans="1:28" x14ac:dyDescent="0.2">
      <c r="A92" t="s">
        <v>3263</v>
      </c>
      <c r="B92">
        <v>92335.27</v>
      </c>
      <c r="C92"/>
      <c r="D92">
        <v>32436.42</v>
      </c>
      <c r="E92">
        <v>15584.04</v>
      </c>
      <c r="F92">
        <v>34067.730000000003</v>
      </c>
      <c r="G92"/>
      <c r="H92"/>
      <c r="I92"/>
      <c r="J92"/>
      <c r="K92"/>
      <c r="L92"/>
      <c r="M92">
        <v>1997915.47</v>
      </c>
      <c r="N92"/>
      <c r="O92">
        <v>419967.83</v>
      </c>
      <c r="P92">
        <v>20000</v>
      </c>
      <c r="Q92"/>
      <c r="R92">
        <v>384600</v>
      </c>
      <c r="S92">
        <v>4500</v>
      </c>
      <c r="T92">
        <v>553740.34</v>
      </c>
      <c r="U92">
        <v>4084</v>
      </c>
      <c r="V92"/>
      <c r="W92">
        <v>137783.76999999999</v>
      </c>
      <c r="X92">
        <v>8575.67</v>
      </c>
      <c r="Y92"/>
      <c r="Z92"/>
      <c r="AA92">
        <v>8592</v>
      </c>
      <c r="AB92"/>
    </row>
    <row r="93" spans="1:28" x14ac:dyDescent="0.2">
      <c r="A93" t="s">
        <v>3264</v>
      </c>
      <c r="B93">
        <v>256817.93</v>
      </c>
      <c r="C93"/>
      <c r="D93">
        <v>35405.67</v>
      </c>
      <c r="E93">
        <v>5</v>
      </c>
      <c r="F93">
        <v>185820.04</v>
      </c>
      <c r="G93"/>
      <c r="H93"/>
      <c r="I93"/>
      <c r="J93">
        <v>0</v>
      </c>
      <c r="K93"/>
      <c r="L93">
        <v>44240.35</v>
      </c>
      <c r="M93">
        <v>2154589.06</v>
      </c>
      <c r="N93"/>
      <c r="O93">
        <v>616367.05000000005</v>
      </c>
      <c r="P93"/>
      <c r="Q93"/>
      <c r="R93">
        <v>512730</v>
      </c>
      <c r="S93">
        <v>9000</v>
      </c>
      <c r="T93">
        <v>888049</v>
      </c>
      <c r="U93">
        <v>3946</v>
      </c>
      <c r="V93"/>
      <c r="W93">
        <v>193551.66</v>
      </c>
      <c r="X93">
        <v>20829.07</v>
      </c>
      <c r="Y93"/>
      <c r="Z93"/>
      <c r="AA93">
        <v>49000</v>
      </c>
      <c r="AB93"/>
    </row>
    <row r="94" spans="1:28" x14ac:dyDescent="0.2">
      <c r="A94" t="s">
        <v>3265</v>
      </c>
      <c r="B94">
        <v>350626.91</v>
      </c>
      <c r="C94"/>
      <c r="D94">
        <v>44784.800000000003</v>
      </c>
      <c r="E94">
        <v>2444.42</v>
      </c>
      <c r="F94">
        <v>46</v>
      </c>
      <c r="G94"/>
      <c r="H94"/>
      <c r="I94"/>
      <c r="J94">
        <v>500</v>
      </c>
      <c r="K94"/>
      <c r="L94">
        <v>-4494</v>
      </c>
      <c r="M94">
        <v>679279.9</v>
      </c>
      <c r="N94"/>
      <c r="O94">
        <v>708083.78</v>
      </c>
      <c r="P94"/>
      <c r="Q94"/>
      <c r="R94">
        <v>458820</v>
      </c>
      <c r="S94"/>
      <c r="T94">
        <v>796488</v>
      </c>
      <c r="U94">
        <v>3946</v>
      </c>
      <c r="V94"/>
      <c r="W94">
        <v>262589.23</v>
      </c>
      <c r="X94">
        <v>7330.02</v>
      </c>
      <c r="Y94"/>
      <c r="Z94"/>
      <c r="AA94"/>
      <c r="AB94"/>
    </row>
    <row r="95" spans="1:28" x14ac:dyDescent="0.2">
      <c r="A95" t="s">
        <v>3266</v>
      </c>
      <c r="B95">
        <v>301206.98</v>
      </c>
      <c r="C95"/>
      <c r="D95">
        <v>18180.09</v>
      </c>
      <c r="E95">
        <v>5008.91</v>
      </c>
      <c r="F95">
        <v>97588.23</v>
      </c>
      <c r="G95"/>
      <c r="H95"/>
      <c r="I95"/>
      <c r="J95"/>
      <c r="K95"/>
      <c r="L95">
        <v>-10149.129999999999</v>
      </c>
      <c r="M95">
        <v>2305013.7999999998</v>
      </c>
      <c r="N95"/>
      <c r="O95">
        <v>455963.61</v>
      </c>
      <c r="P95"/>
      <c r="Q95"/>
      <c r="R95">
        <v>523200</v>
      </c>
      <c r="S95">
        <v>7500</v>
      </c>
      <c r="T95">
        <v>804360</v>
      </c>
      <c r="U95"/>
      <c r="V95"/>
      <c r="W95">
        <v>299070.40000000002</v>
      </c>
      <c r="X95">
        <v>9250.56</v>
      </c>
      <c r="Y95"/>
      <c r="Z95"/>
      <c r="AA95"/>
      <c r="AB95"/>
    </row>
    <row r="96" spans="1:28" x14ac:dyDescent="0.2">
      <c r="A96" t="s">
        <v>3267</v>
      </c>
      <c r="B96">
        <v>249989.6</v>
      </c>
      <c r="C96"/>
      <c r="D96">
        <v>38891.31</v>
      </c>
      <c r="E96">
        <v>4</v>
      </c>
      <c r="F96">
        <v>16792.38</v>
      </c>
      <c r="G96"/>
      <c r="H96"/>
      <c r="I96"/>
      <c r="J96">
        <v>256.14</v>
      </c>
      <c r="K96"/>
      <c r="L96">
        <v>78026.899999999994</v>
      </c>
      <c r="M96">
        <v>266818</v>
      </c>
      <c r="N96"/>
      <c r="O96">
        <v>662443.79</v>
      </c>
      <c r="P96">
        <v>35000</v>
      </c>
      <c r="Q96">
        <v>6.64</v>
      </c>
      <c r="R96">
        <v>513480</v>
      </c>
      <c r="S96">
        <v>9000</v>
      </c>
      <c r="T96">
        <v>835584</v>
      </c>
      <c r="U96"/>
      <c r="V96"/>
      <c r="W96">
        <v>176877.33</v>
      </c>
      <c r="X96">
        <v>3367.5</v>
      </c>
      <c r="Y96"/>
    </row>
    <row r="97" spans="1:25" x14ac:dyDescent="0.2">
      <c r="A97" t="s">
        <v>3268</v>
      </c>
      <c r="B97">
        <v>338592.79</v>
      </c>
      <c r="C97"/>
      <c r="D97">
        <v>39685.79</v>
      </c>
      <c r="E97">
        <v>5</v>
      </c>
      <c r="F97">
        <v>35</v>
      </c>
      <c r="G97"/>
      <c r="H97"/>
      <c r="I97"/>
      <c r="J97">
        <v>1986.91</v>
      </c>
      <c r="K97"/>
      <c r="L97">
        <v>605.55999999999995</v>
      </c>
      <c r="M97">
        <v>1877398.81</v>
      </c>
      <c r="N97"/>
      <c r="O97">
        <v>496647.85</v>
      </c>
      <c r="P97">
        <v>80000</v>
      </c>
      <c r="Q97"/>
      <c r="R97">
        <v>394980</v>
      </c>
      <c r="S97">
        <v>4500</v>
      </c>
      <c r="T97">
        <v>649712</v>
      </c>
      <c r="U97"/>
      <c r="V97"/>
      <c r="W97">
        <v>122232.38</v>
      </c>
      <c r="X97">
        <v>79.94</v>
      </c>
      <c r="Y97"/>
    </row>
    <row r="98" spans="1:25" x14ac:dyDescent="0.2">
      <c r="A98" t="s">
        <v>3269</v>
      </c>
      <c r="B98">
        <v>61818.22</v>
      </c>
      <c r="C98"/>
      <c r="D98">
        <v>13160</v>
      </c>
      <c r="E98">
        <v>483994.19</v>
      </c>
      <c r="F98">
        <v>23863.98</v>
      </c>
      <c r="G98"/>
      <c r="H98"/>
      <c r="I98"/>
      <c r="J98">
        <v>655.75</v>
      </c>
      <c r="K98"/>
      <c r="L98">
        <v>6593</v>
      </c>
      <c r="M98">
        <v>804941.61</v>
      </c>
      <c r="N98"/>
      <c r="O98">
        <v>575872.66</v>
      </c>
      <c r="P98"/>
      <c r="Q98">
        <v>1.89</v>
      </c>
      <c r="R98">
        <v>414990</v>
      </c>
      <c r="S98">
        <v>9000</v>
      </c>
      <c r="T98">
        <v>733281.84</v>
      </c>
      <c r="U98"/>
      <c r="V98"/>
      <c r="W98">
        <v>308603.98</v>
      </c>
      <c r="X98">
        <v>11352.15</v>
      </c>
      <c r="Y98"/>
    </row>
    <row r="99" spans="1:25" x14ac:dyDescent="0.2">
      <c r="A99" t="s">
        <v>3270</v>
      </c>
      <c r="B99">
        <v>423195.29</v>
      </c>
      <c r="C99"/>
      <c r="D99">
        <v>43589.21</v>
      </c>
      <c r="E99">
        <v>3</v>
      </c>
      <c r="F99">
        <v>36</v>
      </c>
      <c r="G99"/>
      <c r="H99"/>
      <c r="I99"/>
      <c r="J99">
        <v>0</v>
      </c>
      <c r="K99"/>
      <c r="L99">
        <v>31796.93</v>
      </c>
      <c r="M99">
        <v>2543552.06</v>
      </c>
      <c r="N99"/>
      <c r="O99">
        <v>432864.63</v>
      </c>
      <c r="P99"/>
      <c r="Q99"/>
      <c r="R99">
        <v>333870</v>
      </c>
      <c r="S99">
        <v>6000</v>
      </c>
      <c r="T99">
        <v>513096</v>
      </c>
      <c r="U99">
        <v>3786</v>
      </c>
      <c r="V99"/>
      <c r="W99">
        <v>172033.12</v>
      </c>
      <c r="X99">
        <v>74.95</v>
      </c>
      <c r="Y99"/>
    </row>
    <row r="100" spans="1:25" x14ac:dyDescent="0.2">
      <c r="A100" t="s">
        <v>3271</v>
      </c>
      <c r="B100">
        <v>283887.03999999998</v>
      </c>
      <c r="C100"/>
      <c r="D100">
        <v>57022.3</v>
      </c>
      <c r="E100">
        <v>110315.64</v>
      </c>
      <c r="F100">
        <v>58</v>
      </c>
      <c r="G100"/>
      <c r="H100"/>
      <c r="I100"/>
      <c r="J100">
        <v>103</v>
      </c>
      <c r="K100"/>
      <c r="L100">
        <v>19</v>
      </c>
      <c r="M100">
        <v>1708771</v>
      </c>
      <c r="N100"/>
      <c r="O100">
        <v>582055.31999999995</v>
      </c>
      <c r="P100"/>
      <c r="Q100">
        <v>8.0500000000000007</v>
      </c>
      <c r="R100">
        <v>419640</v>
      </c>
      <c r="S100">
        <v>9000</v>
      </c>
      <c r="T100">
        <v>685930</v>
      </c>
      <c r="U100">
        <v>4184</v>
      </c>
      <c r="V100"/>
      <c r="W100">
        <v>242728.84</v>
      </c>
      <c r="X100">
        <v>25461</v>
      </c>
      <c r="Y100"/>
    </row>
    <row r="101" spans="1:25" x14ac:dyDescent="0.2">
      <c r="A101" t="s">
        <v>3272</v>
      </c>
      <c r="B101">
        <v>92864.92</v>
      </c>
      <c r="C101"/>
      <c r="D101">
        <v>70265.759999999995</v>
      </c>
      <c r="E101">
        <v>113407.9</v>
      </c>
      <c r="F101">
        <v>13507.46</v>
      </c>
      <c r="G101"/>
      <c r="H101"/>
      <c r="I101"/>
      <c r="J101">
        <v>2408</v>
      </c>
      <c r="K101"/>
      <c r="L101">
        <v>36979.589999999997</v>
      </c>
      <c r="M101">
        <v>2266060.31</v>
      </c>
      <c r="N101"/>
      <c r="O101">
        <v>741437.43999999994</v>
      </c>
      <c r="P101"/>
      <c r="Q101">
        <v>204.92</v>
      </c>
      <c r="R101">
        <v>502890</v>
      </c>
      <c r="S101">
        <v>9000</v>
      </c>
      <c r="T101">
        <v>897266</v>
      </c>
      <c r="U101">
        <v>3946</v>
      </c>
      <c r="V101"/>
      <c r="W101">
        <v>277994.58</v>
      </c>
      <c r="X101">
        <v>19970.91</v>
      </c>
      <c r="Y101"/>
    </row>
    <row r="102" spans="1:25" x14ac:dyDescent="0.2">
      <c r="A102" t="s">
        <v>3273</v>
      </c>
      <c r="B102">
        <v>159474</v>
      </c>
      <c r="C102">
        <v>0</v>
      </c>
      <c r="D102">
        <v>13740.93</v>
      </c>
      <c r="E102">
        <v>4</v>
      </c>
      <c r="F102">
        <v>5311.75</v>
      </c>
      <c r="G102"/>
      <c r="H102"/>
      <c r="I102"/>
      <c r="J102"/>
      <c r="K102"/>
      <c r="L102">
        <v>-56576.11</v>
      </c>
      <c r="M102">
        <v>803987.63</v>
      </c>
      <c r="N102"/>
      <c r="O102">
        <v>403813.92</v>
      </c>
      <c r="P102"/>
      <c r="Q102"/>
      <c r="R102">
        <v>280350</v>
      </c>
      <c r="S102">
        <v>4500</v>
      </c>
      <c r="T102">
        <v>492402</v>
      </c>
      <c r="U102">
        <v>3884</v>
      </c>
      <c r="V102"/>
      <c r="W102">
        <v>203910.15</v>
      </c>
      <c r="X102">
        <v>416.67</v>
      </c>
      <c r="Y102"/>
    </row>
    <row r="103" spans="1:25" x14ac:dyDescent="0.2">
      <c r="A103" t="s">
        <v>3274</v>
      </c>
      <c r="B103">
        <v>236260.77</v>
      </c>
      <c r="C103"/>
      <c r="D103">
        <v>6495.18</v>
      </c>
      <c r="E103">
        <v>75403.44</v>
      </c>
      <c r="F103">
        <v>5198.42</v>
      </c>
      <c r="G103"/>
      <c r="H103"/>
      <c r="I103"/>
      <c r="J103"/>
      <c r="K103"/>
      <c r="L103">
        <v>-2</v>
      </c>
      <c r="M103">
        <v>2982456.62</v>
      </c>
      <c r="N103"/>
      <c r="O103">
        <v>493241.46</v>
      </c>
      <c r="P103"/>
      <c r="Q103">
        <v>352.54</v>
      </c>
      <c r="R103">
        <v>485850</v>
      </c>
      <c r="S103">
        <v>8500</v>
      </c>
      <c r="T103">
        <v>700210</v>
      </c>
      <c r="U103"/>
      <c r="V103"/>
      <c r="W103">
        <v>202155.92</v>
      </c>
      <c r="X103">
        <v>5282.3</v>
      </c>
      <c r="Y103"/>
    </row>
    <row r="104" spans="1:25" x14ac:dyDescent="0.2">
      <c r="A104" t="s">
        <v>3275</v>
      </c>
      <c r="B104">
        <v>268031.56</v>
      </c>
      <c r="C104"/>
      <c r="D104">
        <v>34947.699999999997</v>
      </c>
      <c r="E104">
        <v>5</v>
      </c>
      <c r="F104">
        <v>157881.66</v>
      </c>
      <c r="G104"/>
      <c r="H104"/>
      <c r="I104"/>
      <c r="J104">
        <v>141.16999999999999</v>
      </c>
      <c r="K104"/>
      <c r="L104">
        <v>123502.11</v>
      </c>
      <c r="M104">
        <v>2096504</v>
      </c>
      <c r="N104"/>
      <c r="O104">
        <v>585319.65</v>
      </c>
      <c r="P104">
        <v>20000</v>
      </c>
      <c r="Q104"/>
      <c r="R104">
        <v>460020</v>
      </c>
      <c r="S104">
        <v>9000</v>
      </c>
      <c r="T104">
        <v>737560</v>
      </c>
      <c r="U104"/>
      <c r="V104">
        <v>2696</v>
      </c>
      <c r="W104">
        <v>281846.76</v>
      </c>
      <c r="X104">
        <v>10849.74</v>
      </c>
      <c r="Y104"/>
    </row>
    <row r="105" spans="1:25" x14ac:dyDescent="0.2">
      <c r="A105" t="s">
        <v>3276</v>
      </c>
      <c r="B105">
        <v>115692.18</v>
      </c>
      <c r="C105"/>
      <c r="D105">
        <v>64125.93</v>
      </c>
      <c r="E105">
        <v>355251.11</v>
      </c>
      <c r="F105">
        <v>53502.13</v>
      </c>
      <c r="G105"/>
      <c r="H105"/>
      <c r="I105"/>
      <c r="J105">
        <v>101948.22</v>
      </c>
      <c r="K105"/>
      <c r="L105">
        <v>26663.040000000001</v>
      </c>
      <c r="M105">
        <v>4349913</v>
      </c>
      <c r="N105"/>
      <c r="O105">
        <v>755129.23</v>
      </c>
      <c r="P105"/>
      <c r="Q105"/>
      <c r="R105">
        <v>566820</v>
      </c>
      <c r="S105">
        <v>7500</v>
      </c>
      <c r="T105">
        <v>973625</v>
      </c>
      <c r="U105"/>
      <c r="V105"/>
      <c r="W105">
        <v>358800.03</v>
      </c>
      <c r="X105">
        <v>37614.629999999997</v>
      </c>
      <c r="Y105"/>
    </row>
    <row r="106" spans="1:25" x14ac:dyDescent="0.2">
      <c r="A106" t="s">
        <v>3277</v>
      </c>
      <c r="B106">
        <v>367023.15</v>
      </c>
      <c r="C106"/>
      <c r="D106">
        <v>61633.1</v>
      </c>
      <c r="E106">
        <v>219399.53</v>
      </c>
      <c r="F106">
        <v>6977.04</v>
      </c>
      <c r="G106"/>
      <c r="H106"/>
      <c r="I106"/>
      <c r="J106"/>
      <c r="K106"/>
      <c r="L106">
        <v>9237.23</v>
      </c>
      <c r="M106">
        <v>1350408.04</v>
      </c>
      <c r="N106"/>
      <c r="O106">
        <v>632545.59</v>
      </c>
      <c r="P106"/>
      <c r="Q106">
        <v>19.89</v>
      </c>
      <c r="R106">
        <v>530850</v>
      </c>
      <c r="S106">
        <v>9000</v>
      </c>
      <c r="T106">
        <v>858345</v>
      </c>
      <c r="U106"/>
      <c r="V106"/>
      <c r="W106">
        <v>240648.11</v>
      </c>
      <c r="X106">
        <v>6757.5</v>
      </c>
      <c r="Y106"/>
    </row>
    <row r="107" spans="1:25" x14ac:dyDescent="0.2">
      <c r="A107" t="s">
        <v>3360</v>
      </c>
      <c r="B107">
        <v>342937.28</v>
      </c>
      <c r="C107"/>
      <c r="D107">
        <v>28850.67</v>
      </c>
      <c r="E107">
        <v>121604.67</v>
      </c>
      <c r="F107">
        <v>4586.34</v>
      </c>
      <c r="G107"/>
      <c r="H107"/>
      <c r="I107"/>
      <c r="J107">
        <v>323.2</v>
      </c>
      <c r="K107"/>
      <c r="L107">
        <v>11711.15</v>
      </c>
      <c r="M107">
        <v>2389700.83</v>
      </c>
      <c r="N107"/>
      <c r="O107">
        <v>402465.52</v>
      </c>
      <c r="P107"/>
      <c r="Q107"/>
      <c r="R107">
        <v>400320</v>
      </c>
      <c r="S107">
        <v>4500</v>
      </c>
      <c r="T107">
        <v>639342</v>
      </c>
      <c r="U107">
        <v>3946</v>
      </c>
      <c r="V107"/>
      <c r="W107">
        <v>129538.91</v>
      </c>
      <c r="X107">
        <v>28842.94</v>
      </c>
      <c r="Y107"/>
    </row>
    <row r="108" spans="1:25" x14ac:dyDescent="0.2">
      <c r="A108" t="s">
        <v>3361</v>
      </c>
      <c r="B108">
        <v>379566.88</v>
      </c>
      <c r="C108"/>
      <c r="D108">
        <v>18560.46</v>
      </c>
      <c r="E108">
        <v>136596.97</v>
      </c>
      <c r="F108">
        <v>1025</v>
      </c>
      <c r="G108"/>
      <c r="H108"/>
      <c r="I108"/>
      <c r="J108"/>
      <c r="K108"/>
      <c r="L108"/>
      <c r="M108">
        <v>5385590.1100000003</v>
      </c>
      <c r="N108"/>
      <c r="O108">
        <v>422097.14</v>
      </c>
      <c r="P108">
        <v>106480</v>
      </c>
      <c r="Q108"/>
      <c r="R108">
        <v>236940</v>
      </c>
      <c r="S108">
        <v>4500</v>
      </c>
      <c r="T108">
        <v>468620</v>
      </c>
      <c r="U108">
        <v>4926</v>
      </c>
      <c r="V108"/>
      <c r="W108">
        <v>234721.23</v>
      </c>
      <c r="X108">
        <v>7347.45</v>
      </c>
      <c r="Y108"/>
    </row>
    <row r="109" spans="1:25" x14ac:dyDescent="0.2">
      <c r="A109" t="s">
        <v>3278</v>
      </c>
      <c r="B109">
        <v>433284.68</v>
      </c>
      <c r="C109"/>
      <c r="D109">
        <v>25356.75</v>
      </c>
      <c r="E109">
        <v>165075.72</v>
      </c>
      <c r="F109">
        <v>45067.85</v>
      </c>
      <c r="G109"/>
      <c r="H109"/>
      <c r="I109"/>
      <c r="J109"/>
      <c r="K109"/>
      <c r="L109">
        <v>210977.52</v>
      </c>
      <c r="M109">
        <v>1851650.31</v>
      </c>
      <c r="N109"/>
      <c r="O109">
        <v>384050.38</v>
      </c>
      <c r="P109"/>
      <c r="Q109"/>
      <c r="R109">
        <v>307450</v>
      </c>
      <c r="S109">
        <v>27200</v>
      </c>
      <c r="T109">
        <v>435704</v>
      </c>
      <c r="U109"/>
      <c r="V109"/>
      <c r="W109">
        <v>88415.18</v>
      </c>
      <c r="X109">
        <v>18443.95</v>
      </c>
      <c r="Y109"/>
    </row>
    <row r="110" spans="1:25" x14ac:dyDescent="0.2">
      <c r="A110" t="s">
        <v>3279</v>
      </c>
      <c r="B110">
        <v>601383.34</v>
      </c>
      <c r="C110"/>
      <c r="D110">
        <v>35657.08</v>
      </c>
      <c r="E110">
        <v>632578.62</v>
      </c>
      <c r="F110">
        <v>699041.58</v>
      </c>
      <c r="G110"/>
      <c r="H110"/>
      <c r="I110"/>
      <c r="J110"/>
      <c r="K110"/>
      <c r="L110">
        <v>599182.85</v>
      </c>
      <c r="M110">
        <v>1448584.45</v>
      </c>
      <c r="N110"/>
      <c r="O110">
        <v>692003.88</v>
      </c>
      <c r="P110"/>
      <c r="Q110"/>
      <c r="R110">
        <v>437643</v>
      </c>
      <c r="S110">
        <v>10500</v>
      </c>
      <c r="T110">
        <v>559055</v>
      </c>
      <c r="U110"/>
      <c r="V110"/>
      <c r="W110">
        <v>164511.51999999999</v>
      </c>
      <c r="X110">
        <v>90172.65</v>
      </c>
      <c r="Y110"/>
    </row>
    <row r="111" spans="1:25" x14ac:dyDescent="0.2">
      <c r="A111" t="s">
        <v>3280</v>
      </c>
      <c r="B111">
        <v>566404.96</v>
      </c>
      <c r="C111"/>
      <c r="D111">
        <v>27601.94</v>
      </c>
      <c r="E111">
        <v>329764.08</v>
      </c>
      <c r="F111">
        <v>37980.44</v>
      </c>
      <c r="G111"/>
      <c r="H111"/>
      <c r="I111"/>
      <c r="J111">
        <v>328</v>
      </c>
      <c r="K111"/>
      <c r="L111">
        <v>376531.17</v>
      </c>
      <c r="M111">
        <v>2294612.94</v>
      </c>
      <c r="N111"/>
      <c r="O111">
        <v>531703.69999999995</v>
      </c>
      <c r="P111">
        <v>105000</v>
      </c>
      <c r="Q111"/>
      <c r="R111">
        <v>474130</v>
      </c>
      <c r="S111">
        <v>4500</v>
      </c>
      <c r="T111">
        <v>618437.67000000004</v>
      </c>
      <c r="U111"/>
      <c r="V111"/>
      <c r="W111">
        <v>154595.62</v>
      </c>
      <c r="X111">
        <v>42286.65</v>
      </c>
      <c r="Y111"/>
    </row>
    <row r="112" spans="1:25" x14ac:dyDescent="0.2">
      <c r="A112" t="s">
        <v>3281</v>
      </c>
      <c r="B112">
        <v>195756.01</v>
      </c>
      <c r="C112"/>
      <c r="D112">
        <v>26372.85</v>
      </c>
      <c r="E112">
        <v>79128.490000000005</v>
      </c>
      <c r="F112">
        <v>34557.949999999997</v>
      </c>
      <c r="G112"/>
      <c r="H112"/>
      <c r="I112"/>
      <c r="J112">
        <v>23.8</v>
      </c>
      <c r="K112"/>
      <c r="L112">
        <v>143535.93</v>
      </c>
      <c r="M112">
        <v>1767292.42</v>
      </c>
      <c r="N112"/>
      <c r="O112">
        <v>345362.01</v>
      </c>
      <c r="P112">
        <v>30000</v>
      </c>
      <c r="Q112"/>
      <c r="R112">
        <v>534590</v>
      </c>
      <c r="S112">
        <v>8400</v>
      </c>
      <c r="T112">
        <v>627940</v>
      </c>
      <c r="U112"/>
      <c r="V112"/>
      <c r="W112">
        <v>102271.32</v>
      </c>
      <c r="X112">
        <v>29849.49</v>
      </c>
      <c r="Y112"/>
    </row>
    <row r="113" spans="1:25" x14ac:dyDescent="0.2">
      <c r="A113" t="s">
        <v>3282</v>
      </c>
      <c r="B113">
        <v>571034.07999999996</v>
      </c>
      <c r="C113"/>
      <c r="D113">
        <v>39671.75</v>
      </c>
      <c r="E113">
        <v>660088.01</v>
      </c>
      <c r="F113">
        <v>37324.82</v>
      </c>
      <c r="G113"/>
      <c r="H113"/>
      <c r="I113"/>
      <c r="J113"/>
      <c r="K113"/>
      <c r="L113">
        <v>551457.6</v>
      </c>
      <c r="M113">
        <v>1775492.61</v>
      </c>
      <c r="N113"/>
      <c r="O113">
        <v>607080.95999999996</v>
      </c>
      <c r="P113">
        <v>230000</v>
      </c>
      <c r="Q113"/>
      <c r="R113">
        <v>461220</v>
      </c>
      <c r="S113">
        <v>16000</v>
      </c>
      <c r="T113">
        <v>627287</v>
      </c>
      <c r="U113"/>
      <c r="V113"/>
      <c r="W113">
        <v>194808.41</v>
      </c>
      <c r="X113">
        <v>38971.800000000003</v>
      </c>
      <c r="Y113"/>
    </row>
    <row r="114" spans="1:25" x14ac:dyDescent="0.2">
      <c r="A114" t="s">
        <v>3362</v>
      </c>
      <c r="B114">
        <v>747650.6</v>
      </c>
      <c r="C114"/>
      <c r="D114">
        <v>19487.73</v>
      </c>
      <c r="E114">
        <v>167645.57999999999</v>
      </c>
      <c r="F114">
        <v>48859.16</v>
      </c>
      <c r="G114"/>
      <c r="H114"/>
      <c r="I114"/>
      <c r="J114"/>
      <c r="K114"/>
      <c r="L114">
        <v>233352.25</v>
      </c>
      <c r="M114">
        <v>2441491.2400000002</v>
      </c>
      <c r="N114"/>
      <c r="O114">
        <v>520294.41</v>
      </c>
      <c r="P114">
        <v>260000</v>
      </c>
      <c r="Q114"/>
      <c r="R114">
        <v>412970</v>
      </c>
      <c r="S114">
        <v>6900</v>
      </c>
      <c r="T114">
        <v>508718.5</v>
      </c>
      <c r="U114"/>
      <c r="V114"/>
      <c r="W114">
        <v>167640.26999999999</v>
      </c>
      <c r="X114">
        <v>16847.52</v>
      </c>
      <c r="Y114"/>
    </row>
    <row r="115" spans="1:25" x14ac:dyDescent="0.2">
      <c r="A115" t="s">
        <v>3283</v>
      </c>
      <c r="B115">
        <v>833321.17</v>
      </c>
      <c r="C115"/>
      <c r="D115">
        <v>38387.050000000003</v>
      </c>
      <c r="E115">
        <v>108802.71</v>
      </c>
      <c r="F115">
        <v>94278.33</v>
      </c>
      <c r="G115"/>
      <c r="H115"/>
      <c r="I115"/>
      <c r="J115">
        <v>42.06</v>
      </c>
      <c r="K115"/>
      <c r="L115">
        <v>173643.53</v>
      </c>
      <c r="M115">
        <v>1753510.53</v>
      </c>
      <c r="N115"/>
      <c r="O115">
        <v>660594.41</v>
      </c>
      <c r="P115"/>
      <c r="Q115"/>
      <c r="R115">
        <v>532710</v>
      </c>
      <c r="S115"/>
      <c r="T115">
        <v>729590</v>
      </c>
      <c r="U115"/>
      <c r="V115"/>
      <c r="W115">
        <v>174843.36</v>
      </c>
      <c r="X115">
        <v>22190.5</v>
      </c>
      <c r="Y115"/>
    </row>
    <row r="116" spans="1:25" x14ac:dyDescent="0.2">
      <c r="A116" t="s">
        <v>3284</v>
      </c>
      <c r="B116">
        <v>892001.55</v>
      </c>
      <c r="C116"/>
      <c r="D116">
        <v>24650.49</v>
      </c>
      <c r="E116">
        <v>134756.44</v>
      </c>
      <c r="F116">
        <v>97162.77</v>
      </c>
      <c r="G116"/>
      <c r="H116"/>
      <c r="I116"/>
      <c r="J116">
        <v>407.94</v>
      </c>
      <c r="K116"/>
      <c r="L116">
        <v>64846.82</v>
      </c>
      <c r="M116">
        <v>2570940.36</v>
      </c>
      <c r="N116"/>
      <c r="O116">
        <v>673375.57</v>
      </c>
      <c r="P116">
        <v>90000</v>
      </c>
      <c r="Q116"/>
      <c r="R116">
        <v>340620</v>
      </c>
      <c r="S116"/>
      <c r="T116">
        <v>559530</v>
      </c>
      <c r="U116"/>
      <c r="V116"/>
      <c r="W116">
        <v>133495.01999999999</v>
      </c>
      <c r="X116">
        <v>16122.87</v>
      </c>
      <c r="Y116"/>
    </row>
    <row r="117" spans="1:25" x14ac:dyDescent="0.2">
      <c r="A117" t="s">
        <v>3285</v>
      </c>
      <c r="B117">
        <v>951009.19</v>
      </c>
      <c r="C117">
        <v>11000</v>
      </c>
      <c r="D117">
        <v>13684.02</v>
      </c>
      <c r="E117">
        <v>782903.01</v>
      </c>
      <c r="F117">
        <v>128615.33</v>
      </c>
      <c r="G117"/>
      <c r="H117"/>
      <c r="I117"/>
      <c r="J117"/>
      <c r="K117"/>
      <c r="L117">
        <v>194048.08</v>
      </c>
      <c r="M117">
        <v>2193906.69</v>
      </c>
      <c r="N117"/>
      <c r="O117">
        <v>631155.52</v>
      </c>
      <c r="P117"/>
      <c r="Q117"/>
      <c r="R117">
        <v>502470</v>
      </c>
      <c r="S117"/>
      <c r="T117">
        <v>691480</v>
      </c>
      <c r="U117"/>
      <c r="V117"/>
      <c r="W117">
        <v>192226.12</v>
      </c>
      <c r="X117">
        <v>55958.32</v>
      </c>
      <c r="Y117"/>
    </row>
    <row r="118" spans="1:25" x14ac:dyDescent="0.2">
      <c r="A118" t="s">
        <v>3286</v>
      </c>
      <c r="B118">
        <v>794224</v>
      </c>
      <c r="C118">
        <v>18000</v>
      </c>
      <c r="D118">
        <v>46923.23</v>
      </c>
      <c r="E118">
        <v>365025.63</v>
      </c>
      <c r="F118">
        <v>63222</v>
      </c>
      <c r="G118"/>
      <c r="H118"/>
      <c r="I118"/>
      <c r="J118"/>
      <c r="K118"/>
      <c r="L118">
        <v>168524</v>
      </c>
      <c r="M118">
        <v>2140701.11</v>
      </c>
      <c r="N118"/>
      <c r="O118">
        <v>589469.93999999994</v>
      </c>
      <c r="P118"/>
      <c r="Q118"/>
      <c r="R118">
        <v>225540</v>
      </c>
      <c r="S118"/>
      <c r="T118">
        <v>416326.56</v>
      </c>
      <c r="U118"/>
      <c r="V118"/>
      <c r="W118">
        <v>107916.82</v>
      </c>
      <c r="X118">
        <v>34359.050000000003</v>
      </c>
      <c r="Y118"/>
    </row>
    <row r="119" spans="1:25" x14ac:dyDescent="0.2">
      <c r="A119" t="s">
        <v>3287</v>
      </c>
      <c r="B119">
        <v>1049013.3600000001</v>
      </c>
      <c r="C119">
        <v>25000</v>
      </c>
      <c r="D119">
        <v>15438.31</v>
      </c>
      <c r="E119">
        <v>322264.78999999998</v>
      </c>
      <c r="F119">
        <v>94679.45</v>
      </c>
      <c r="G119"/>
      <c r="H119">
        <v>0</v>
      </c>
      <c r="I119"/>
      <c r="J119"/>
      <c r="K119"/>
      <c r="L119">
        <v>178250.27</v>
      </c>
      <c r="M119">
        <v>2916966.34</v>
      </c>
      <c r="N119"/>
      <c r="O119">
        <v>667342.92000000004</v>
      </c>
      <c r="P119"/>
      <c r="Q119"/>
      <c r="R119">
        <v>416910</v>
      </c>
      <c r="S119"/>
      <c r="T119">
        <v>612954</v>
      </c>
      <c r="U119"/>
      <c r="V119"/>
      <c r="W119">
        <v>143907.85999999999</v>
      </c>
      <c r="X119">
        <v>48430.03</v>
      </c>
      <c r="Y119"/>
    </row>
    <row r="120" spans="1:25" x14ac:dyDescent="0.2">
      <c r="A120" t="s">
        <v>3288</v>
      </c>
      <c r="B120">
        <v>1121965.99</v>
      </c>
      <c r="C120"/>
      <c r="D120">
        <v>26431.72</v>
      </c>
      <c r="E120">
        <v>2226093.33</v>
      </c>
      <c r="F120">
        <v>84998.67</v>
      </c>
      <c r="G120"/>
      <c r="H120"/>
      <c r="I120"/>
      <c r="J120">
        <v>2154.8200000000002</v>
      </c>
      <c r="K120"/>
      <c r="L120">
        <v>239100</v>
      </c>
      <c r="M120">
        <v>1273796.02</v>
      </c>
      <c r="N120"/>
      <c r="O120">
        <v>683902.37</v>
      </c>
      <c r="P120"/>
      <c r="Q120"/>
      <c r="R120">
        <v>369690</v>
      </c>
      <c r="S120"/>
      <c r="T120">
        <v>593247</v>
      </c>
      <c r="U120"/>
      <c r="V120"/>
      <c r="W120">
        <v>157187.76999999999</v>
      </c>
      <c r="X120">
        <v>53189.07</v>
      </c>
      <c r="Y120"/>
    </row>
    <row r="121" spans="1:25" x14ac:dyDescent="0.2">
      <c r="A121" t="s">
        <v>3289</v>
      </c>
      <c r="B121">
        <v>993515.12</v>
      </c>
      <c r="C121">
        <v>28800</v>
      </c>
      <c r="D121">
        <v>53181.279999999999</v>
      </c>
      <c r="E121">
        <v>1009473.86</v>
      </c>
      <c r="F121">
        <v>185455.71</v>
      </c>
      <c r="G121"/>
      <c r="H121">
        <v>14400</v>
      </c>
      <c r="I121"/>
      <c r="J121"/>
      <c r="K121"/>
      <c r="L121">
        <v>171834.9</v>
      </c>
      <c r="M121">
        <v>1503797.2</v>
      </c>
      <c r="N121"/>
      <c r="O121">
        <v>897041.93</v>
      </c>
      <c r="P121"/>
      <c r="Q121"/>
      <c r="R121">
        <v>443760</v>
      </c>
      <c r="S121"/>
      <c r="T121">
        <v>746066.24</v>
      </c>
      <c r="U121"/>
      <c r="V121"/>
      <c r="W121">
        <v>181218.21</v>
      </c>
      <c r="X121">
        <v>31190.97</v>
      </c>
      <c r="Y121"/>
    </row>
    <row r="122" spans="1:25" x14ac:dyDescent="0.2">
      <c r="A122" t="s">
        <v>3290</v>
      </c>
      <c r="B122">
        <v>853767.49</v>
      </c>
      <c r="C122"/>
      <c r="D122">
        <v>33775.01</v>
      </c>
      <c r="E122">
        <v>407660</v>
      </c>
      <c r="F122">
        <v>130720.55</v>
      </c>
      <c r="G122"/>
      <c r="H122">
        <v>0</v>
      </c>
      <c r="I122"/>
      <c r="J122"/>
      <c r="K122"/>
      <c r="L122">
        <v>258875.81</v>
      </c>
      <c r="M122">
        <v>1567499.51</v>
      </c>
      <c r="N122"/>
      <c r="O122">
        <v>589865.27</v>
      </c>
      <c r="P122"/>
      <c r="Q122"/>
      <c r="R122">
        <v>475410</v>
      </c>
      <c r="S122"/>
      <c r="T122">
        <v>650086</v>
      </c>
      <c r="U122"/>
      <c r="V122"/>
      <c r="W122">
        <v>140082.53</v>
      </c>
      <c r="X122">
        <v>23322.49</v>
      </c>
      <c r="Y122"/>
    </row>
    <row r="123" spans="1:25" x14ac:dyDescent="0.2">
      <c r="A123" t="s">
        <v>3366</v>
      </c>
      <c r="B123">
        <v>772959.27</v>
      </c>
      <c r="C123"/>
      <c r="D123">
        <v>24766.48</v>
      </c>
      <c r="E123">
        <v>520994.19</v>
      </c>
      <c r="F123">
        <v>126458.77</v>
      </c>
      <c r="G123"/>
      <c r="H123"/>
      <c r="I123"/>
      <c r="J123"/>
      <c r="K123"/>
      <c r="L123">
        <v>67872.67</v>
      </c>
      <c r="M123">
        <v>2486417.9700000002</v>
      </c>
      <c r="N123"/>
      <c r="O123">
        <v>574818.28</v>
      </c>
      <c r="P123"/>
      <c r="Q123"/>
      <c r="R123">
        <v>230220</v>
      </c>
      <c r="S123"/>
      <c r="T123">
        <v>410812</v>
      </c>
      <c r="U123"/>
      <c r="V123"/>
      <c r="W123">
        <v>84082.28</v>
      </c>
      <c r="X123">
        <v>43153.09</v>
      </c>
      <c r="Y123"/>
    </row>
    <row r="124" spans="1:25" x14ac:dyDescent="0.2">
      <c r="A124" t="s">
        <v>3367</v>
      </c>
      <c r="B124">
        <v>969845.27</v>
      </c>
      <c r="C124"/>
      <c r="D124">
        <v>22428.22</v>
      </c>
      <c r="E124">
        <v>267416.67</v>
      </c>
      <c r="F124">
        <v>643915.78</v>
      </c>
      <c r="G124"/>
      <c r="H124"/>
      <c r="I124"/>
      <c r="J124">
        <v>27.89</v>
      </c>
      <c r="K124"/>
      <c r="L124">
        <v>198800</v>
      </c>
      <c r="M124">
        <v>2517902.33</v>
      </c>
      <c r="N124"/>
      <c r="O124">
        <v>700770.74</v>
      </c>
      <c r="P124"/>
      <c r="Q124"/>
      <c r="R124">
        <v>282240</v>
      </c>
      <c r="S124"/>
      <c r="T124">
        <v>514955.92</v>
      </c>
      <c r="U124"/>
      <c r="V124"/>
      <c r="W124">
        <v>170205.61</v>
      </c>
      <c r="X124">
        <v>65940.3</v>
      </c>
      <c r="Y124"/>
    </row>
    <row r="125" spans="1:25" x14ac:dyDescent="0.2">
      <c r="A125" t="s">
        <v>3291</v>
      </c>
      <c r="B125">
        <v>578995.21</v>
      </c>
      <c r="C125"/>
      <c r="D125">
        <v>72831.89</v>
      </c>
      <c r="E125">
        <v>77325.759999999995</v>
      </c>
      <c r="F125">
        <v>34291.019999999997</v>
      </c>
      <c r="G125"/>
      <c r="H125"/>
      <c r="I125"/>
      <c r="J125">
        <v>1800</v>
      </c>
      <c r="K125"/>
      <c r="L125"/>
      <c r="M125">
        <v>2171633.4300000002</v>
      </c>
      <c r="N125"/>
      <c r="O125">
        <v>446494.1</v>
      </c>
      <c r="P125">
        <v>270000</v>
      </c>
      <c r="Q125">
        <v>10.57</v>
      </c>
      <c r="R125">
        <v>335970</v>
      </c>
      <c r="S125"/>
      <c r="T125">
        <v>421988</v>
      </c>
      <c r="U125"/>
      <c r="V125"/>
      <c r="W125">
        <v>297813.63</v>
      </c>
      <c r="X125">
        <v>26573.31</v>
      </c>
      <c r="Y125"/>
    </row>
    <row r="126" spans="1:25" x14ac:dyDescent="0.2">
      <c r="A126" t="s">
        <v>3292</v>
      </c>
      <c r="B126">
        <v>411604.36</v>
      </c>
      <c r="C126">
        <v>56000</v>
      </c>
      <c r="D126">
        <v>127367.48</v>
      </c>
      <c r="E126">
        <v>8</v>
      </c>
      <c r="F126">
        <v>127275.1</v>
      </c>
      <c r="G126"/>
      <c r="H126"/>
      <c r="I126"/>
      <c r="J126">
        <v>336.4</v>
      </c>
      <c r="K126"/>
      <c r="L126"/>
      <c r="M126">
        <v>1977387.82</v>
      </c>
      <c r="N126"/>
      <c r="O126">
        <v>940413.56</v>
      </c>
      <c r="P126">
        <v>62000</v>
      </c>
      <c r="Q126">
        <v>16.75</v>
      </c>
      <c r="R126">
        <v>649030.5</v>
      </c>
      <c r="S126"/>
      <c r="T126">
        <v>920438.5</v>
      </c>
      <c r="U126"/>
      <c r="V126"/>
      <c r="W126">
        <v>338258.36</v>
      </c>
      <c r="X126">
        <v>14514.18</v>
      </c>
      <c r="Y126"/>
    </row>
    <row r="127" spans="1:25" x14ac:dyDescent="0.2">
      <c r="A127" t="s">
        <v>3293</v>
      </c>
      <c r="B127">
        <v>540609.29</v>
      </c>
      <c r="C127"/>
      <c r="D127">
        <v>27367</v>
      </c>
      <c r="E127">
        <v>138753.19</v>
      </c>
      <c r="F127">
        <v>74140.679999999993</v>
      </c>
      <c r="G127"/>
      <c r="H127">
        <v>33600</v>
      </c>
      <c r="I127"/>
      <c r="J127">
        <v>126.73</v>
      </c>
      <c r="K127"/>
      <c r="L127"/>
      <c r="M127">
        <v>1774116.27</v>
      </c>
      <c r="N127"/>
      <c r="O127">
        <v>437922.97</v>
      </c>
      <c r="P127">
        <v>120000</v>
      </c>
      <c r="Q127"/>
      <c r="R127">
        <v>291517.5</v>
      </c>
      <c r="S127"/>
      <c r="T127">
        <v>380047.5</v>
      </c>
      <c r="U127"/>
      <c r="V127"/>
      <c r="W127">
        <v>132547.66</v>
      </c>
      <c r="X127">
        <v>15382.32</v>
      </c>
      <c r="Y127"/>
    </row>
    <row r="128" spans="1:25" x14ac:dyDescent="0.2">
      <c r="A128" t="s">
        <v>3294</v>
      </c>
      <c r="B128">
        <v>812129.33</v>
      </c>
      <c r="C128"/>
      <c r="D128">
        <v>180071.39</v>
      </c>
      <c r="E128">
        <v>99891.62</v>
      </c>
      <c r="F128">
        <v>75690.03</v>
      </c>
      <c r="G128"/>
      <c r="H128">
        <v>0</v>
      </c>
      <c r="I128"/>
      <c r="J128">
        <v>83</v>
      </c>
      <c r="K128"/>
      <c r="L128"/>
      <c r="M128">
        <v>1520211.94</v>
      </c>
      <c r="N128"/>
      <c r="O128">
        <v>527451.97</v>
      </c>
      <c r="P128"/>
      <c r="Q128">
        <v>26.14</v>
      </c>
      <c r="R128">
        <v>626928</v>
      </c>
      <c r="S128"/>
      <c r="T128">
        <v>723875</v>
      </c>
      <c r="U128"/>
      <c r="V128"/>
      <c r="W128">
        <v>158834.66</v>
      </c>
      <c r="X128">
        <v>12479.58</v>
      </c>
      <c r="Y128"/>
    </row>
    <row r="129" spans="1:25" x14ac:dyDescent="0.2">
      <c r="A129" t="s">
        <v>3295</v>
      </c>
      <c r="B129">
        <v>759756.61</v>
      </c>
      <c r="C129"/>
      <c r="D129">
        <v>40037.22</v>
      </c>
      <c r="E129">
        <v>139815.26</v>
      </c>
      <c r="F129">
        <v>169499.76</v>
      </c>
      <c r="G129"/>
      <c r="H129">
        <v>11600</v>
      </c>
      <c r="I129"/>
      <c r="J129">
        <v>586.64</v>
      </c>
      <c r="K129"/>
      <c r="L129">
        <v>-1577363.23</v>
      </c>
      <c r="M129">
        <v>2436322.09</v>
      </c>
      <c r="N129"/>
      <c r="O129">
        <v>807313.12</v>
      </c>
      <c r="P129"/>
      <c r="Q129"/>
      <c r="R129">
        <v>379197</v>
      </c>
      <c r="S129"/>
      <c r="T129">
        <v>631587</v>
      </c>
      <c r="U129"/>
      <c r="V129"/>
      <c r="W129">
        <v>273544.37</v>
      </c>
      <c r="X129">
        <v>25562.400000000001</v>
      </c>
      <c r="Y129"/>
    </row>
    <row r="130" spans="1:25" x14ac:dyDescent="0.2">
      <c r="A130" t="s">
        <v>3296</v>
      </c>
      <c r="B130">
        <v>303956.99</v>
      </c>
      <c r="C130"/>
      <c r="D130">
        <v>123224.26</v>
      </c>
      <c r="E130">
        <v>246933.1</v>
      </c>
      <c r="F130">
        <v>87206.47</v>
      </c>
      <c r="G130"/>
      <c r="H130"/>
      <c r="I130"/>
      <c r="J130">
        <v>-74.5</v>
      </c>
      <c r="K130"/>
      <c r="L130"/>
      <c r="M130">
        <v>1752442.7</v>
      </c>
      <c r="N130"/>
      <c r="O130">
        <v>434526.94</v>
      </c>
      <c r="P130"/>
      <c r="Q130"/>
      <c r="R130">
        <v>203320.5</v>
      </c>
      <c r="S130"/>
      <c r="T130">
        <v>261490.5</v>
      </c>
      <c r="U130"/>
      <c r="V130"/>
      <c r="W130">
        <v>140553.38</v>
      </c>
      <c r="X130">
        <v>40086.660000000003</v>
      </c>
      <c r="Y130"/>
    </row>
    <row r="131" spans="1:25" x14ac:dyDescent="0.2">
      <c r="A131" t="s">
        <v>3297</v>
      </c>
      <c r="B131">
        <v>432574.33</v>
      </c>
      <c r="C131"/>
      <c r="D131">
        <v>46325.4</v>
      </c>
      <c r="E131">
        <v>259262.55</v>
      </c>
      <c r="F131">
        <v>52256.74</v>
      </c>
      <c r="G131"/>
      <c r="H131"/>
      <c r="I131"/>
      <c r="J131">
        <v>0</v>
      </c>
      <c r="K131"/>
      <c r="L131"/>
      <c r="M131">
        <v>2586652.75</v>
      </c>
      <c r="N131"/>
      <c r="O131">
        <v>503085.1</v>
      </c>
      <c r="P131"/>
      <c r="Q131">
        <v>32.22</v>
      </c>
      <c r="R131">
        <v>325204.5</v>
      </c>
      <c r="S131"/>
      <c r="T131">
        <v>392854.5</v>
      </c>
      <c r="U131"/>
      <c r="V131"/>
      <c r="W131">
        <v>91656.72</v>
      </c>
      <c r="X131">
        <v>30655.97</v>
      </c>
      <c r="Y131"/>
    </row>
    <row r="132" spans="1:25" x14ac:dyDescent="0.2">
      <c r="A132" t="s">
        <v>3298</v>
      </c>
      <c r="B132">
        <v>837772.94</v>
      </c>
      <c r="C132"/>
      <c r="D132">
        <v>130694.84</v>
      </c>
      <c r="E132">
        <v>26907.3</v>
      </c>
      <c r="F132">
        <v>36003.550000000003</v>
      </c>
      <c r="G132"/>
      <c r="H132"/>
      <c r="I132"/>
      <c r="J132"/>
      <c r="K132"/>
      <c r="L132"/>
      <c r="M132">
        <v>1898238.82</v>
      </c>
      <c r="N132"/>
      <c r="O132">
        <v>808288.71</v>
      </c>
      <c r="P132"/>
      <c r="Q132"/>
      <c r="R132">
        <v>456778.5</v>
      </c>
      <c r="S132"/>
      <c r="T132">
        <v>577852.5</v>
      </c>
      <c r="U132"/>
      <c r="V132"/>
      <c r="W132">
        <v>206117.14</v>
      </c>
      <c r="X132">
        <v>13457.52</v>
      </c>
      <c r="Y132"/>
    </row>
    <row r="133" spans="1:25" x14ac:dyDescent="0.2">
      <c r="A133" t="s">
        <v>3299</v>
      </c>
      <c r="B133">
        <v>809224.27</v>
      </c>
      <c r="C133"/>
      <c r="D133">
        <v>67560.67</v>
      </c>
      <c r="E133">
        <v>261861.29</v>
      </c>
      <c r="F133">
        <v>5765.87</v>
      </c>
      <c r="G133"/>
      <c r="H133"/>
      <c r="I133"/>
      <c r="J133"/>
      <c r="K133"/>
      <c r="L133"/>
      <c r="M133">
        <v>2434424.27</v>
      </c>
      <c r="N133"/>
      <c r="O133">
        <v>504345.26</v>
      </c>
      <c r="P133"/>
      <c r="Q133"/>
      <c r="R133">
        <v>452940</v>
      </c>
      <c r="S133"/>
      <c r="T133">
        <v>560671</v>
      </c>
      <c r="U133"/>
      <c r="V133"/>
      <c r="W133">
        <v>166808.95999999999</v>
      </c>
      <c r="X133">
        <v>33404.1</v>
      </c>
      <c r="Y133"/>
    </row>
    <row r="134" spans="1:25" x14ac:dyDescent="0.2">
      <c r="A134" t="s">
        <v>3300</v>
      </c>
      <c r="B134">
        <v>322527.90000000002</v>
      </c>
      <c r="C134">
        <v>30000</v>
      </c>
      <c r="D134">
        <v>57275.38</v>
      </c>
      <c r="E134">
        <v>339544.09</v>
      </c>
      <c r="F134">
        <v>21349.43</v>
      </c>
      <c r="G134"/>
      <c r="H134">
        <v>0</v>
      </c>
      <c r="I134"/>
      <c r="J134">
        <v>1047</v>
      </c>
      <c r="K134"/>
      <c r="L134"/>
      <c r="M134">
        <v>2150215.54</v>
      </c>
      <c r="N134"/>
      <c r="O134">
        <v>740640.66</v>
      </c>
      <c r="P134"/>
      <c r="Q134"/>
      <c r="R134">
        <v>268947</v>
      </c>
      <c r="S134"/>
      <c r="T134">
        <v>489813</v>
      </c>
      <c r="U134"/>
      <c r="V134"/>
      <c r="W134">
        <v>479403.14</v>
      </c>
      <c r="X134">
        <v>33884.699999999997</v>
      </c>
      <c r="Y134"/>
    </row>
    <row r="135" spans="1:25" x14ac:dyDescent="0.2">
      <c r="A135" t="s">
        <v>3363</v>
      </c>
      <c r="B135">
        <v>345935.86</v>
      </c>
      <c r="C135"/>
      <c r="D135">
        <v>25022.93</v>
      </c>
      <c r="E135">
        <v>193905.58</v>
      </c>
      <c r="F135">
        <v>50599.99</v>
      </c>
      <c r="G135"/>
      <c r="H135"/>
      <c r="I135"/>
      <c r="J135">
        <v>7</v>
      </c>
      <c r="K135"/>
      <c r="L135"/>
      <c r="M135">
        <v>1699412.19</v>
      </c>
      <c r="N135"/>
      <c r="O135">
        <v>307459.65000000002</v>
      </c>
      <c r="P135"/>
      <c r="Q135"/>
      <c r="R135">
        <v>216720</v>
      </c>
      <c r="S135"/>
      <c r="T135">
        <v>264590</v>
      </c>
      <c r="U135"/>
      <c r="V135"/>
      <c r="W135">
        <v>67682.039999999994</v>
      </c>
      <c r="X135">
        <v>34020.75</v>
      </c>
      <c r="Y135"/>
    </row>
    <row r="136" spans="1:25" x14ac:dyDescent="0.2">
      <c r="A136" t="s">
        <v>3301</v>
      </c>
      <c r="B136">
        <v>1153305.57</v>
      </c>
      <c r="C136">
        <v>27800</v>
      </c>
      <c r="D136">
        <v>93761.53</v>
      </c>
      <c r="E136">
        <v>799892.91</v>
      </c>
      <c r="F136">
        <v>43414.63</v>
      </c>
      <c r="G136"/>
      <c r="H136">
        <v>27800</v>
      </c>
      <c r="I136"/>
      <c r="J136">
        <v>15046.63</v>
      </c>
      <c r="K136"/>
      <c r="L136"/>
      <c r="M136">
        <v>3628521.74</v>
      </c>
      <c r="N136"/>
      <c r="O136">
        <v>783373.5</v>
      </c>
      <c r="P136"/>
      <c r="Q136"/>
      <c r="R136">
        <v>707805</v>
      </c>
      <c r="S136">
        <v>24000</v>
      </c>
      <c r="T136">
        <v>922378.08</v>
      </c>
      <c r="U136"/>
      <c r="V136"/>
      <c r="W136">
        <v>260905.18</v>
      </c>
      <c r="X136">
        <v>64482.18</v>
      </c>
      <c r="Y136"/>
    </row>
    <row r="137" spans="1:25" x14ac:dyDescent="0.2">
      <c r="A137" t="s">
        <v>3302</v>
      </c>
      <c r="B137">
        <v>99147.85</v>
      </c>
      <c r="C137">
        <v>9200</v>
      </c>
      <c r="D137">
        <v>55013.69</v>
      </c>
      <c r="E137">
        <v>1259751.3600000001</v>
      </c>
      <c r="F137">
        <v>563613.98</v>
      </c>
      <c r="G137"/>
      <c r="H137">
        <v>9200</v>
      </c>
      <c r="I137"/>
      <c r="J137">
        <v>12500</v>
      </c>
      <c r="K137"/>
      <c r="L137"/>
      <c r="M137">
        <v>365872.84</v>
      </c>
      <c r="N137"/>
      <c r="O137">
        <v>131442.01</v>
      </c>
      <c r="P137"/>
      <c r="Q137"/>
      <c r="R137">
        <v>312410</v>
      </c>
      <c r="S137">
        <v>10000</v>
      </c>
      <c r="T137">
        <v>446606</v>
      </c>
      <c r="U137"/>
      <c r="V137"/>
      <c r="W137">
        <v>176480.75</v>
      </c>
      <c r="X137">
        <v>68227.56</v>
      </c>
      <c r="Y137"/>
    </row>
    <row r="138" spans="1:25" x14ac:dyDescent="0.2">
      <c r="A138" t="s">
        <v>3303</v>
      </c>
      <c r="B138">
        <v>428128.74</v>
      </c>
      <c r="C138">
        <v>4000</v>
      </c>
      <c r="D138">
        <v>156489.35</v>
      </c>
      <c r="E138">
        <v>88106.14</v>
      </c>
      <c r="F138">
        <v>80741.34</v>
      </c>
      <c r="G138"/>
      <c r="H138">
        <v>4000</v>
      </c>
      <c r="I138"/>
      <c r="J138">
        <v>13384</v>
      </c>
      <c r="K138"/>
      <c r="L138"/>
      <c r="M138">
        <v>2122751.4700000002</v>
      </c>
      <c r="N138"/>
      <c r="O138">
        <v>552237.82999999996</v>
      </c>
      <c r="P138"/>
      <c r="Q138"/>
      <c r="R138">
        <v>551575.5</v>
      </c>
      <c r="S138">
        <v>12000</v>
      </c>
      <c r="T138">
        <v>691150.5</v>
      </c>
      <c r="U138"/>
      <c r="V138"/>
      <c r="W138">
        <v>189306.66</v>
      </c>
      <c r="X138">
        <v>7083.12</v>
      </c>
      <c r="Y138"/>
    </row>
    <row r="139" spans="1:25" x14ac:dyDescent="0.2">
      <c r="A139" t="s">
        <v>3304</v>
      </c>
      <c r="B139">
        <v>835942.29</v>
      </c>
      <c r="C139">
        <v>15600</v>
      </c>
      <c r="D139">
        <v>93215.14</v>
      </c>
      <c r="E139">
        <v>1959755.67</v>
      </c>
      <c r="F139">
        <v>271528.36</v>
      </c>
      <c r="G139"/>
      <c r="H139">
        <v>15600</v>
      </c>
      <c r="I139"/>
      <c r="J139">
        <v>150</v>
      </c>
      <c r="K139"/>
      <c r="L139"/>
      <c r="M139">
        <v>765116.2</v>
      </c>
      <c r="N139"/>
      <c r="O139">
        <v>611093.46</v>
      </c>
      <c r="P139"/>
      <c r="Q139">
        <v>96.69</v>
      </c>
      <c r="R139">
        <v>374227</v>
      </c>
      <c r="S139">
        <v>4500</v>
      </c>
      <c r="T139">
        <v>538399.16</v>
      </c>
      <c r="U139"/>
      <c r="V139"/>
      <c r="W139">
        <v>186648.5</v>
      </c>
      <c r="X139">
        <v>89024.1</v>
      </c>
      <c r="Y139">
        <v>70000</v>
      </c>
    </row>
    <row r="140" spans="1:25" x14ac:dyDescent="0.2">
      <c r="A140" t="s">
        <v>3305</v>
      </c>
      <c r="B140">
        <v>383049.02</v>
      </c>
      <c r="C140">
        <v>13200</v>
      </c>
      <c r="D140">
        <v>50083.37</v>
      </c>
      <c r="E140">
        <v>171239.36</v>
      </c>
      <c r="F140">
        <v>23528.78</v>
      </c>
      <c r="G140"/>
      <c r="H140">
        <v>13200</v>
      </c>
      <c r="I140"/>
      <c r="J140">
        <v>15160</v>
      </c>
      <c r="K140"/>
      <c r="L140"/>
      <c r="M140">
        <v>3234091.19</v>
      </c>
      <c r="N140"/>
      <c r="O140">
        <v>636006.66</v>
      </c>
      <c r="P140"/>
      <c r="Q140"/>
      <c r="R140">
        <v>234433.5</v>
      </c>
      <c r="S140">
        <v>4500</v>
      </c>
      <c r="T140">
        <v>395194.5</v>
      </c>
      <c r="U140"/>
      <c r="V140"/>
      <c r="W140">
        <v>264250.45</v>
      </c>
      <c r="X140">
        <v>36186.99</v>
      </c>
      <c r="Y140"/>
    </row>
    <row r="141" spans="1:25" x14ac:dyDescent="0.2">
      <c r="A141" t="s">
        <v>3306</v>
      </c>
      <c r="B141">
        <v>273097.61</v>
      </c>
      <c r="C141">
        <v>13200</v>
      </c>
      <c r="D141">
        <v>123457.16</v>
      </c>
      <c r="E141">
        <v>472973.54</v>
      </c>
      <c r="F141">
        <v>104495.95</v>
      </c>
      <c r="G141"/>
      <c r="H141">
        <v>13200</v>
      </c>
      <c r="I141"/>
      <c r="J141"/>
      <c r="K141"/>
      <c r="L141"/>
      <c r="M141">
        <v>1809525.85</v>
      </c>
      <c r="N141"/>
      <c r="O141">
        <v>405243.06</v>
      </c>
      <c r="P141"/>
      <c r="Q141"/>
      <c r="R141">
        <v>353805</v>
      </c>
      <c r="S141">
        <v>4500</v>
      </c>
      <c r="T141">
        <v>476663.16</v>
      </c>
      <c r="U141"/>
      <c r="V141"/>
      <c r="W141">
        <v>76004.63</v>
      </c>
      <c r="X141">
        <v>29262.18</v>
      </c>
      <c r="Y141"/>
    </row>
    <row r="142" spans="1:25" x14ac:dyDescent="0.2">
      <c r="A142" t="s">
        <v>3307</v>
      </c>
      <c r="B142">
        <v>779174.93</v>
      </c>
      <c r="C142">
        <v>13200</v>
      </c>
      <c r="D142">
        <v>156409.17000000001</v>
      </c>
      <c r="E142">
        <v>991134.27</v>
      </c>
      <c r="F142">
        <v>159348.09</v>
      </c>
      <c r="G142"/>
      <c r="H142">
        <v>13200</v>
      </c>
      <c r="I142"/>
      <c r="J142"/>
      <c r="K142"/>
      <c r="L142"/>
      <c r="M142">
        <v>1034850.95</v>
      </c>
      <c r="N142"/>
      <c r="O142">
        <v>741619.74</v>
      </c>
      <c r="P142"/>
      <c r="Q142"/>
      <c r="R142">
        <v>135813.5</v>
      </c>
      <c r="S142">
        <v>4500</v>
      </c>
      <c r="T142">
        <v>308325.58</v>
      </c>
      <c r="U142"/>
      <c r="V142"/>
      <c r="W142">
        <v>138696.94</v>
      </c>
      <c r="X142">
        <v>58377.85</v>
      </c>
      <c r="Y142"/>
    </row>
    <row r="143" spans="1:25" x14ac:dyDescent="0.2">
      <c r="A143" t="s">
        <v>3308</v>
      </c>
      <c r="B143">
        <v>645974.52</v>
      </c>
      <c r="C143">
        <v>14400</v>
      </c>
      <c r="D143">
        <v>102454.75</v>
      </c>
      <c r="E143">
        <v>129610.69</v>
      </c>
      <c r="F143">
        <v>40874.699999999997</v>
      </c>
      <c r="G143"/>
      <c r="H143">
        <v>14400</v>
      </c>
      <c r="I143"/>
      <c r="J143">
        <v>155160.51</v>
      </c>
      <c r="K143"/>
      <c r="L143"/>
      <c r="M143">
        <v>1778360.15</v>
      </c>
      <c r="N143"/>
      <c r="O143">
        <v>549392.76</v>
      </c>
      <c r="P143"/>
      <c r="Q143"/>
      <c r="R143">
        <v>384783</v>
      </c>
      <c r="S143">
        <v>9000</v>
      </c>
      <c r="T143">
        <v>547557.98</v>
      </c>
      <c r="U143"/>
      <c r="V143"/>
      <c r="W143">
        <v>134868.01999999999</v>
      </c>
      <c r="X143">
        <v>11091.74</v>
      </c>
      <c r="Y143"/>
    </row>
    <row r="144" spans="1:25" x14ac:dyDescent="0.2">
      <c r="A144" t="s">
        <v>3309</v>
      </c>
      <c r="B144">
        <v>389441.04</v>
      </c>
      <c r="C144">
        <v>14400</v>
      </c>
      <c r="D144">
        <v>89224.28</v>
      </c>
      <c r="E144">
        <v>607364.63</v>
      </c>
      <c r="F144">
        <v>15406.23</v>
      </c>
      <c r="G144"/>
      <c r="H144">
        <v>14400</v>
      </c>
      <c r="I144"/>
      <c r="J144">
        <v>90824.25</v>
      </c>
      <c r="K144"/>
      <c r="L144"/>
      <c r="M144">
        <v>2463401.71</v>
      </c>
      <c r="N144"/>
      <c r="O144">
        <v>568969.5</v>
      </c>
      <c r="P144">
        <v>137190.92000000001</v>
      </c>
      <c r="Q144"/>
      <c r="R144">
        <v>299733</v>
      </c>
      <c r="S144">
        <v>4500</v>
      </c>
      <c r="T144">
        <v>422688.16</v>
      </c>
      <c r="U144"/>
      <c r="V144"/>
      <c r="W144">
        <v>338397.05</v>
      </c>
      <c r="X144">
        <v>36475.01</v>
      </c>
      <c r="Y144"/>
    </row>
    <row r="145" spans="1:25" x14ac:dyDescent="0.2">
      <c r="A145" t="s">
        <v>3310</v>
      </c>
      <c r="B145">
        <v>768804.75</v>
      </c>
      <c r="C145">
        <v>18800</v>
      </c>
      <c r="D145">
        <v>263521.87</v>
      </c>
      <c r="E145">
        <v>37836.410000000003</v>
      </c>
      <c r="F145">
        <v>54152.28</v>
      </c>
      <c r="G145"/>
      <c r="H145">
        <v>18800</v>
      </c>
      <c r="I145"/>
      <c r="J145">
        <v>15546.7</v>
      </c>
      <c r="K145"/>
      <c r="L145"/>
      <c r="M145">
        <v>1748544.54</v>
      </c>
      <c r="N145"/>
      <c r="O145">
        <v>893608.65</v>
      </c>
      <c r="P145"/>
      <c r="Q145">
        <v>7.1</v>
      </c>
      <c r="R145">
        <v>506593.5</v>
      </c>
      <c r="S145">
        <v>4500</v>
      </c>
      <c r="T145">
        <v>678798.74</v>
      </c>
      <c r="U145"/>
      <c r="V145"/>
      <c r="W145">
        <v>284244.76</v>
      </c>
      <c r="X145">
        <v>12938.19</v>
      </c>
      <c r="Y145"/>
    </row>
    <row r="146" spans="1:25" x14ac:dyDescent="0.2">
      <c r="A146" t="s">
        <v>3311</v>
      </c>
      <c r="B146">
        <v>725722.86</v>
      </c>
      <c r="C146">
        <v>80000</v>
      </c>
      <c r="D146">
        <v>101464.01</v>
      </c>
      <c r="E146">
        <v>1166677.01</v>
      </c>
      <c r="F146">
        <v>86351.95</v>
      </c>
      <c r="G146"/>
      <c r="H146">
        <v>18400</v>
      </c>
      <c r="I146"/>
      <c r="J146"/>
      <c r="K146"/>
      <c r="L146"/>
      <c r="M146">
        <v>577706.88</v>
      </c>
      <c r="N146"/>
      <c r="O146">
        <v>745128.88</v>
      </c>
      <c r="P146"/>
      <c r="Q146"/>
      <c r="R146">
        <v>531825</v>
      </c>
      <c r="S146">
        <v>4500</v>
      </c>
      <c r="T146">
        <v>720716.08</v>
      </c>
      <c r="U146"/>
      <c r="V146"/>
      <c r="W146">
        <v>229791.15</v>
      </c>
      <c r="X146">
        <v>39807.980000000003</v>
      </c>
      <c r="Y146">
        <v>30000</v>
      </c>
    </row>
    <row r="147" spans="1:25" x14ac:dyDescent="0.2">
      <c r="A147" t="s">
        <v>3312</v>
      </c>
      <c r="B147">
        <v>555735.99</v>
      </c>
      <c r="C147">
        <v>27960</v>
      </c>
      <c r="D147">
        <v>144678.79999999999</v>
      </c>
      <c r="E147">
        <v>71421.62</v>
      </c>
      <c r="F147">
        <v>116841.03</v>
      </c>
      <c r="G147"/>
      <c r="H147">
        <v>11200</v>
      </c>
      <c r="I147"/>
      <c r="J147">
        <v>15423.38</v>
      </c>
      <c r="K147"/>
      <c r="L147"/>
      <c r="M147">
        <v>3628551.99</v>
      </c>
      <c r="N147"/>
      <c r="O147">
        <v>351596.76</v>
      </c>
      <c r="P147"/>
      <c r="Q147"/>
      <c r="R147">
        <v>521112.62</v>
      </c>
      <c r="S147">
        <v>4500</v>
      </c>
      <c r="T147">
        <v>682221.62</v>
      </c>
      <c r="U147"/>
      <c r="V147"/>
      <c r="W147">
        <v>426099.24</v>
      </c>
      <c r="X147">
        <v>14184.48</v>
      </c>
      <c r="Y147"/>
    </row>
    <row r="148" spans="1:25" x14ac:dyDescent="0.2">
      <c r="A148" t="s">
        <v>3313</v>
      </c>
      <c r="B148">
        <v>806088.82</v>
      </c>
      <c r="C148">
        <v>10400</v>
      </c>
      <c r="D148">
        <v>116692.9</v>
      </c>
      <c r="E148">
        <v>552801.41</v>
      </c>
      <c r="F148">
        <v>148285.12</v>
      </c>
      <c r="G148"/>
      <c r="H148">
        <v>10400</v>
      </c>
      <c r="I148"/>
      <c r="J148">
        <v>12500</v>
      </c>
      <c r="K148"/>
      <c r="L148"/>
      <c r="M148">
        <v>2252597.11</v>
      </c>
      <c r="N148"/>
      <c r="O148">
        <v>656063.93999999994</v>
      </c>
      <c r="P148"/>
      <c r="Q148"/>
      <c r="R148">
        <v>294189</v>
      </c>
      <c r="S148">
        <v>9000</v>
      </c>
      <c r="T148">
        <v>430363</v>
      </c>
      <c r="U148"/>
      <c r="V148"/>
      <c r="W148">
        <v>168925.25</v>
      </c>
      <c r="X148">
        <v>65533.14</v>
      </c>
      <c r="Y148"/>
    </row>
    <row r="149" spans="1:25" x14ac:dyDescent="0.2">
      <c r="A149" t="s">
        <v>3314</v>
      </c>
      <c r="B149">
        <v>368243.42</v>
      </c>
      <c r="C149">
        <v>5200</v>
      </c>
      <c r="D149">
        <v>41332.800000000003</v>
      </c>
      <c r="E149">
        <v>1324136.28</v>
      </c>
      <c r="F149">
        <v>25634.15</v>
      </c>
      <c r="G149"/>
      <c r="H149">
        <v>5200</v>
      </c>
      <c r="I149"/>
      <c r="J149">
        <v>-330</v>
      </c>
      <c r="K149"/>
      <c r="L149"/>
      <c r="M149">
        <v>605433.22</v>
      </c>
      <c r="N149"/>
      <c r="O149">
        <v>484134.18</v>
      </c>
      <c r="P149"/>
      <c r="Q149"/>
      <c r="R149">
        <v>301077</v>
      </c>
      <c r="S149"/>
      <c r="T149">
        <v>409235</v>
      </c>
      <c r="U149"/>
      <c r="V149"/>
      <c r="W149">
        <v>153771.07</v>
      </c>
      <c r="X149">
        <v>36687</v>
      </c>
      <c r="Y149">
        <v>30000</v>
      </c>
    </row>
    <row r="150" spans="1:25" x14ac:dyDescent="0.2">
      <c r="A150" t="s">
        <v>3315</v>
      </c>
      <c r="B150">
        <v>545061.43000000005</v>
      </c>
      <c r="C150">
        <v>4000</v>
      </c>
      <c r="D150">
        <v>45270.89</v>
      </c>
      <c r="E150">
        <v>1334444.75</v>
      </c>
      <c r="F150">
        <v>45658.83</v>
      </c>
      <c r="G150"/>
      <c r="H150">
        <v>4000</v>
      </c>
      <c r="I150"/>
      <c r="J150">
        <v>85297.05</v>
      </c>
      <c r="K150"/>
      <c r="L150">
        <v>81373.11</v>
      </c>
      <c r="M150">
        <v>698047.3</v>
      </c>
      <c r="N150"/>
      <c r="O150">
        <v>297855.52</v>
      </c>
      <c r="P150"/>
      <c r="Q150"/>
      <c r="R150">
        <v>431298</v>
      </c>
      <c r="S150">
        <v>9000</v>
      </c>
      <c r="T150">
        <v>535428</v>
      </c>
      <c r="U150"/>
      <c r="V150"/>
      <c r="W150">
        <v>102034.07</v>
      </c>
      <c r="X150">
        <v>34671.06</v>
      </c>
      <c r="Y150">
        <v>40000</v>
      </c>
    </row>
    <row r="151" spans="1:25" x14ac:dyDescent="0.2">
      <c r="A151" t="s">
        <v>3316</v>
      </c>
      <c r="B151">
        <v>201104.15</v>
      </c>
      <c r="C151">
        <v>4000</v>
      </c>
      <c r="D151">
        <v>71533.09</v>
      </c>
      <c r="E151">
        <v>949617.74</v>
      </c>
      <c r="F151">
        <v>37646.68</v>
      </c>
      <c r="G151"/>
      <c r="H151">
        <v>4000</v>
      </c>
      <c r="I151"/>
      <c r="J151">
        <v>727.73</v>
      </c>
      <c r="K151"/>
      <c r="L151"/>
      <c r="M151">
        <v>399608.02</v>
      </c>
      <c r="N151"/>
      <c r="O151">
        <v>378275.79</v>
      </c>
      <c r="P151"/>
      <c r="Q151"/>
      <c r="R151">
        <v>157920</v>
      </c>
      <c r="S151">
        <v>4500</v>
      </c>
      <c r="T151">
        <v>256200</v>
      </c>
      <c r="U151"/>
      <c r="V151"/>
      <c r="W151">
        <v>111333.1</v>
      </c>
      <c r="X151">
        <v>27789</v>
      </c>
      <c r="Y151"/>
    </row>
    <row r="152" spans="1:25" x14ac:dyDescent="0.2">
      <c r="A152" t="s">
        <v>3317</v>
      </c>
      <c r="B152">
        <v>311896</v>
      </c>
      <c r="C152">
        <v>15600</v>
      </c>
      <c r="D152">
        <v>81272.36</v>
      </c>
      <c r="E152">
        <v>324765.17</v>
      </c>
      <c r="F152">
        <v>175447.08</v>
      </c>
      <c r="G152"/>
      <c r="H152">
        <v>15600</v>
      </c>
      <c r="I152"/>
      <c r="J152">
        <v>15050.46</v>
      </c>
      <c r="K152"/>
      <c r="L152">
        <v>25761.17</v>
      </c>
      <c r="M152">
        <v>1677902.08</v>
      </c>
      <c r="N152"/>
      <c r="O152">
        <v>474537.55</v>
      </c>
      <c r="P152"/>
      <c r="Q152">
        <v>14.29</v>
      </c>
      <c r="R152">
        <v>249207</v>
      </c>
      <c r="S152">
        <v>4500</v>
      </c>
      <c r="T152">
        <v>400001</v>
      </c>
      <c r="U152"/>
      <c r="V152"/>
      <c r="W152">
        <v>117625.06</v>
      </c>
      <c r="X152">
        <v>25285.919999999998</v>
      </c>
      <c r="Y152"/>
    </row>
    <row r="153" spans="1:25" x14ac:dyDescent="0.2">
      <c r="A153" t="s">
        <v>3318</v>
      </c>
      <c r="B153">
        <v>262114.58</v>
      </c>
      <c r="C153">
        <v>9000</v>
      </c>
      <c r="D153">
        <v>170459.5</v>
      </c>
      <c r="E153">
        <v>915864.8</v>
      </c>
      <c r="F153">
        <v>84699</v>
      </c>
      <c r="G153"/>
      <c r="H153">
        <v>9000</v>
      </c>
      <c r="I153"/>
      <c r="J153"/>
      <c r="K153"/>
      <c r="L153"/>
      <c r="M153">
        <v>511906.95</v>
      </c>
      <c r="N153"/>
      <c r="O153">
        <v>703878.07</v>
      </c>
      <c r="P153"/>
      <c r="Q153"/>
      <c r="R153">
        <v>709275</v>
      </c>
      <c r="S153">
        <v>18000</v>
      </c>
      <c r="T153">
        <v>906125</v>
      </c>
      <c r="U153"/>
      <c r="V153"/>
      <c r="W153">
        <v>203587.66</v>
      </c>
      <c r="X153">
        <v>34453.199999999997</v>
      </c>
      <c r="Y153">
        <v>100000</v>
      </c>
    </row>
    <row r="154" spans="1:25" x14ac:dyDescent="0.2">
      <c r="A154" t="s">
        <v>3319</v>
      </c>
      <c r="B154">
        <v>906648.49</v>
      </c>
      <c r="C154">
        <v>5200</v>
      </c>
      <c r="D154">
        <v>174923.08</v>
      </c>
      <c r="E154">
        <v>896940.9</v>
      </c>
      <c r="F154">
        <v>214148.73</v>
      </c>
      <c r="G154"/>
      <c r="H154">
        <v>5200</v>
      </c>
      <c r="I154"/>
      <c r="J154">
        <v>15535.77</v>
      </c>
      <c r="K154"/>
      <c r="L154"/>
      <c r="M154">
        <v>3252587.34</v>
      </c>
      <c r="N154"/>
      <c r="O154">
        <v>673526.93</v>
      </c>
      <c r="P154"/>
      <c r="Q154"/>
      <c r="R154">
        <v>509739</v>
      </c>
      <c r="S154">
        <v>13500</v>
      </c>
      <c r="T154">
        <v>688501</v>
      </c>
      <c r="U154"/>
      <c r="V154"/>
      <c r="W154">
        <v>235981.56</v>
      </c>
      <c r="X154">
        <v>65218.83</v>
      </c>
      <c r="Y154"/>
    </row>
    <row r="155" spans="1:25" x14ac:dyDescent="0.2">
      <c r="A155" t="s">
        <v>3364</v>
      </c>
      <c r="B155">
        <v>605524.22</v>
      </c>
      <c r="C155">
        <v>12600</v>
      </c>
      <c r="D155">
        <v>134003.62</v>
      </c>
      <c r="E155">
        <v>1670225</v>
      </c>
      <c r="F155">
        <v>136996.26</v>
      </c>
      <c r="G155"/>
      <c r="H155">
        <v>12600</v>
      </c>
      <c r="I155"/>
      <c r="J155">
        <v>20420.41</v>
      </c>
      <c r="K155"/>
      <c r="L155"/>
      <c r="M155">
        <v>2705484.32</v>
      </c>
      <c r="N155"/>
      <c r="O155">
        <v>480282.69</v>
      </c>
      <c r="P155"/>
      <c r="Q155"/>
      <c r="R155">
        <v>282097</v>
      </c>
      <c r="S155">
        <v>4500</v>
      </c>
      <c r="T155">
        <v>411089.08</v>
      </c>
      <c r="U155"/>
      <c r="V155"/>
      <c r="W155">
        <v>153034.06</v>
      </c>
      <c r="X155">
        <v>42647.73</v>
      </c>
      <c r="Y155"/>
    </row>
    <row r="156" spans="1:25" x14ac:dyDescent="0.2">
      <c r="A156" t="s">
        <v>3320</v>
      </c>
      <c r="B156">
        <v>577711.18000000005</v>
      </c>
      <c r="C156"/>
      <c r="D156">
        <v>60913.46</v>
      </c>
      <c r="E156">
        <v>469132.49</v>
      </c>
      <c r="F156">
        <v>372331.89</v>
      </c>
      <c r="G156"/>
      <c r="H156">
        <v>68763.75</v>
      </c>
      <c r="I156"/>
      <c r="J156"/>
      <c r="K156"/>
      <c r="L156"/>
      <c r="M156">
        <v>1733406.94</v>
      </c>
      <c r="N156"/>
      <c r="O156">
        <v>865218.7</v>
      </c>
      <c r="P156"/>
      <c r="Q156"/>
      <c r="R156">
        <v>586200</v>
      </c>
      <c r="S156">
        <v>3100</v>
      </c>
      <c r="T156">
        <v>886242</v>
      </c>
      <c r="U156"/>
      <c r="V156"/>
      <c r="W156">
        <v>207157.55</v>
      </c>
      <c r="X156">
        <v>77488.289999999994</v>
      </c>
      <c r="Y156"/>
    </row>
    <row r="157" spans="1:25" x14ac:dyDescent="0.2">
      <c r="A157" t="s">
        <v>3321</v>
      </c>
      <c r="B157">
        <v>470573.61</v>
      </c>
      <c r="C157"/>
      <c r="D157">
        <v>35956.639999999999</v>
      </c>
      <c r="E157">
        <v>170105.05</v>
      </c>
      <c r="F157">
        <v>53814.5</v>
      </c>
      <c r="G157"/>
      <c r="H157">
        <v>21572</v>
      </c>
      <c r="I157"/>
      <c r="J157"/>
      <c r="K157"/>
      <c r="L157"/>
      <c r="M157">
        <v>1890457.72</v>
      </c>
      <c r="N157"/>
      <c r="O157">
        <v>624330.87</v>
      </c>
      <c r="P157"/>
      <c r="Q157"/>
      <c r="R157">
        <v>237000</v>
      </c>
      <c r="S157">
        <v>6000</v>
      </c>
      <c r="T157">
        <v>458880</v>
      </c>
      <c r="U157"/>
      <c r="V157"/>
      <c r="W157">
        <v>124526.24</v>
      </c>
      <c r="X157">
        <v>33564.99</v>
      </c>
      <c r="Y157"/>
    </row>
    <row r="158" spans="1:25" x14ac:dyDescent="0.2">
      <c r="A158" t="s">
        <v>3322</v>
      </c>
      <c r="B158">
        <v>742504.46</v>
      </c>
      <c r="C158"/>
      <c r="D158">
        <v>87968</v>
      </c>
      <c r="E158">
        <v>2159234.44</v>
      </c>
      <c r="F158">
        <v>244296.77</v>
      </c>
      <c r="G158"/>
      <c r="H158">
        <v>21161.25</v>
      </c>
      <c r="I158"/>
      <c r="J158">
        <v>6.9</v>
      </c>
      <c r="K158"/>
      <c r="L158">
        <v>63428.24</v>
      </c>
      <c r="M158">
        <v>715300.29</v>
      </c>
      <c r="N158"/>
      <c r="O158">
        <v>1002187.23</v>
      </c>
      <c r="P158"/>
      <c r="Q158">
        <v>7.87</v>
      </c>
      <c r="R158">
        <v>333820</v>
      </c>
      <c r="S158">
        <v>4500</v>
      </c>
      <c r="T158">
        <v>588083</v>
      </c>
      <c r="U158"/>
      <c r="V158"/>
      <c r="W158">
        <v>154633.78</v>
      </c>
      <c r="X158">
        <v>60212.65</v>
      </c>
      <c r="Y158"/>
    </row>
    <row r="159" spans="1:25" x14ac:dyDescent="0.2">
      <c r="A159" t="s">
        <v>3323</v>
      </c>
      <c r="B159">
        <v>834623.46</v>
      </c>
      <c r="C159"/>
      <c r="D159">
        <v>108846.99</v>
      </c>
      <c r="E159">
        <v>231754.55</v>
      </c>
      <c r="F159">
        <v>154654.04999999999</v>
      </c>
      <c r="G159"/>
      <c r="H159">
        <v>25237.5</v>
      </c>
      <c r="I159"/>
      <c r="J159">
        <v>197.5</v>
      </c>
      <c r="K159"/>
      <c r="L159">
        <v>-1884</v>
      </c>
      <c r="M159">
        <v>1595931.52</v>
      </c>
      <c r="N159"/>
      <c r="O159">
        <v>997779.26</v>
      </c>
      <c r="P159">
        <v>50000</v>
      </c>
      <c r="Q159"/>
      <c r="R159">
        <v>249760</v>
      </c>
      <c r="S159"/>
      <c r="T159">
        <v>554379</v>
      </c>
      <c r="U159"/>
      <c r="V159"/>
      <c r="W159">
        <v>214352.22</v>
      </c>
      <c r="X159">
        <v>40363.32</v>
      </c>
      <c r="Y159"/>
    </row>
    <row r="160" spans="1:25" x14ac:dyDescent="0.2">
      <c r="A160" t="s">
        <v>3324</v>
      </c>
      <c r="B160">
        <v>321424.2</v>
      </c>
      <c r="C160"/>
      <c r="D160">
        <v>39199.54</v>
      </c>
      <c r="E160">
        <v>277593.78999999998</v>
      </c>
      <c r="F160">
        <v>85518.46</v>
      </c>
      <c r="G160">
        <v>0</v>
      </c>
      <c r="H160">
        <v>53663</v>
      </c>
      <c r="I160"/>
      <c r="J160">
        <v>0</v>
      </c>
      <c r="K160"/>
      <c r="L160"/>
      <c r="M160">
        <v>2218013.29</v>
      </c>
      <c r="N160"/>
      <c r="O160">
        <v>232377.05</v>
      </c>
      <c r="P160"/>
      <c r="Q160"/>
      <c r="R160">
        <v>407379.9</v>
      </c>
      <c r="S160"/>
      <c r="T160">
        <v>508419.9</v>
      </c>
      <c r="U160"/>
      <c r="V160"/>
      <c r="W160">
        <v>104398.74</v>
      </c>
      <c r="X160">
        <v>23175.45</v>
      </c>
      <c r="Y160"/>
    </row>
    <row r="161" spans="1:25" x14ac:dyDescent="0.2">
      <c r="A161" t="s">
        <v>3325</v>
      </c>
      <c r="B161">
        <v>96974.399999999994</v>
      </c>
      <c r="C161"/>
      <c r="D161">
        <v>38373.86</v>
      </c>
      <c r="E161">
        <v>120048.6</v>
      </c>
      <c r="F161">
        <v>538703.72</v>
      </c>
      <c r="G161"/>
      <c r="H161"/>
      <c r="I161"/>
      <c r="J161">
        <v>1134.27</v>
      </c>
      <c r="K161"/>
      <c r="L161"/>
      <c r="M161">
        <v>1904185.77</v>
      </c>
      <c r="N161"/>
      <c r="O161">
        <v>272918.83</v>
      </c>
      <c r="P161"/>
      <c r="Q161">
        <v>21.41</v>
      </c>
      <c r="R161">
        <v>701848.7</v>
      </c>
      <c r="S161"/>
      <c r="T161">
        <v>889980.7</v>
      </c>
      <c r="U161"/>
      <c r="V161"/>
      <c r="W161">
        <v>112054.51</v>
      </c>
      <c r="X161">
        <v>56646.39</v>
      </c>
      <c r="Y161"/>
    </row>
    <row r="162" spans="1:25" x14ac:dyDescent="0.2">
      <c r="A162" t="s">
        <v>3326</v>
      </c>
      <c r="B162">
        <v>191213</v>
      </c>
      <c r="C162"/>
      <c r="D162">
        <v>15197.47</v>
      </c>
      <c r="E162">
        <v>377623.15</v>
      </c>
      <c r="F162">
        <v>574074.65</v>
      </c>
      <c r="G162"/>
      <c r="H162"/>
      <c r="I162"/>
      <c r="J162">
        <v>31.76</v>
      </c>
      <c r="K162"/>
      <c r="L162"/>
      <c r="M162">
        <v>2050038.21</v>
      </c>
      <c r="N162"/>
      <c r="O162">
        <v>262569.37</v>
      </c>
      <c r="P162"/>
      <c r="Q162">
        <v>31.45</v>
      </c>
      <c r="R162">
        <v>377572</v>
      </c>
      <c r="S162"/>
      <c r="T162">
        <v>516702</v>
      </c>
      <c r="U162"/>
      <c r="V162"/>
      <c r="W162">
        <v>113881.26</v>
      </c>
      <c r="X162">
        <v>56066.879999999997</v>
      </c>
      <c r="Y162"/>
    </row>
    <row r="163" spans="1:25" x14ac:dyDescent="0.2">
      <c r="A163" t="s">
        <v>3327</v>
      </c>
      <c r="B163">
        <v>258581.41</v>
      </c>
      <c r="C163"/>
      <c r="D163">
        <v>73531.53</v>
      </c>
      <c r="E163">
        <v>1735350.4</v>
      </c>
      <c r="F163">
        <v>221063.32</v>
      </c>
      <c r="G163"/>
      <c r="H163"/>
      <c r="I163"/>
      <c r="J163">
        <v>375</v>
      </c>
      <c r="K163"/>
      <c r="L163"/>
      <c r="M163">
        <v>345682.71</v>
      </c>
      <c r="N163"/>
      <c r="O163">
        <v>288908.79999999999</v>
      </c>
      <c r="P163"/>
      <c r="Q163">
        <v>414.7</v>
      </c>
      <c r="R163">
        <v>579841.5</v>
      </c>
      <c r="S163"/>
      <c r="T163">
        <v>791141.5</v>
      </c>
      <c r="U163"/>
      <c r="V163"/>
      <c r="W163">
        <v>128081.26</v>
      </c>
      <c r="X163">
        <v>98319.360000000001</v>
      </c>
      <c r="Y163"/>
    </row>
    <row r="164" spans="1:25" x14ac:dyDescent="0.2">
      <c r="A164" t="s">
        <v>3328</v>
      </c>
      <c r="B164">
        <v>398890.99</v>
      </c>
      <c r="C164"/>
      <c r="D164">
        <v>66185.17</v>
      </c>
      <c r="E164">
        <v>833002.02</v>
      </c>
      <c r="F164">
        <v>220478.45</v>
      </c>
      <c r="G164">
        <v>2300</v>
      </c>
      <c r="H164">
        <v>24507.5</v>
      </c>
      <c r="I164"/>
      <c r="J164">
        <v>1194.3900000000001</v>
      </c>
      <c r="K164"/>
      <c r="L164"/>
      <c r="M164">
        <v>633085.80000000005</v>
      </c>
      <c r="N164"/>
      <c r="O164">
        <v>114902.28</v>
      </c>
      <c r="P164"/>
      <c r="Q164"/>
      <c r="R164">
        <v>296910</v>
      </c>
      <c r="S164">
        <v>6050</v>
      </c>
      <c r="T164">
        <v>398273</v>
      </c>
      <c r="U164"/>
      <c r="V164"/>
      <c r="W164">
        <v>168727.7</v>
      </c>
      <c r="X164">
        <v>46748.34</v>
      </c>
      <c r="Y164"/>
    </row>
    <row r="165" spans="1:25" x14ac:dyDescent="0.2">
      <c r="A165" t="s">
        <v>3329</v>
      </c>
      <c r="B165">
        <v>1153164.1200000001</v>
      </c>
      <c r="C165"/>
      <c r="D165">
        <v>32972.730000000003</v>
      </c>
      <c r="E165">
        <v>81610.12</v>
      </c>
      <c r="F165">
        <v>183580.84</v>
      </c>
      <c r="G165"/>
      <c r="H165">
        <v>36158.129999999997</v>
      </c>
      <c r="I165"/>
      <c r="J165">
        <v>120</v>
      </c>
      <c r="K165"/>
      <c r="L165">
        <v>46.73</v>
      </c>
      <c r="M165">
        <v>1315994.6399999999</v>
      </c>
      <c r="N165"/>
      <c r="O165">
        <v>142159.07</v>
      </c>
      <c r="P165">
        <v>63000</v>
      </c>
      <c r="Q165">
        <v>184.14</v>
      </c>
      <c r="R165">
        <v>496190</v>
      </c>
      <c r="S165">
        <v>27000</v>
      </c>
      <c r="T165">
        <v>655227</v>
      </c>
      <c r="U165"/>
      <c r="V165"/>
      <c r="W165">
        <v>271684.12</v>
      </c>
      <c r="X165">
        <v>11787.27</v>
      </c>
      <c r="Y165"/>
    </row>
    <row r="166" spans="1:25" x14ac:dyDescent="0.2">
      <c r="A166" t="s">
        <v>3330</v>
      </c>
      <c r="B166">
        <v>352341.91</v>
      </c>
      <c r="C166"/>
      <c r="D166">
        <v>46375.18</v>
      </c>
      <c r="E166">
        <v>105403.22</v>
      </c>
      <c r="F166">
        <v>543876.89</v>
      </c>
      <c r="G166">
        <v>7000</v>
      </c>
      <c r="H166">
        <v>32860</v>
      </c>
      <c r="I166"/>
      <c r="J166">
        <v>26.04</v>
      </c>
      <c r="K166"/>
      <c r="L166"/>
      <c r="M166">
        <v>1954472.19</v>
      </c>
      <c r="N166"/>
      <c r="O166">
        <v>143538.04</v>
      </c>
      <c r="P166">
        <v>50000</v>
      </c>
      <c r="Q166"/>
      <c r="R166">
        <v>444080</v>
      </c>
      <c r="S166">
        <v>9000</v>
      </c>
      <c r="T166">
        <v>577437</v>
      </c>
      <c r="U166"/>
      <c r="V166"/>
      <c r="W166">
        <v>257090.59</v>
      </c>
      <c r="X166">
        <v>52394.07</v>
      </c>
      <c r="Y166"/>
    </row>
    <row r="167" spans="1:25" x14ac:dyDescent="0.2">
      <c r="A167" t="s">
        <v>3331</v>
      </c>
      <c r="B167">
        <v>439083.52000000002</v>
      </c>
      <c r="C167"/>
      <c r="D167">
        <v>32072.05</v>
      </c>
      <c r="E167">
        <v>444083.07</v>
      </c>
      <c r="F167">
        <v>42837.75</v>
      </c>
      <c r="G167">
        <v>25814.799999999999</v>
      </c>
      <c r="H167">
        <v>33021.5</v>
      </c>
      <c r="I167"/>
      <c r="J167">
        <v>6.93</v>
      </c>
      <c r="K167"/>
      <c r="L167">
        <v>13800</v>
      </c>
      <c r="M167">
        <v>1659140.58</v>
      </c>
      <c r="N167"/>
      <c r="O167">
        <v>109675.52</v>
      </c>
      <c r="P167">
        <v>12500</v>
      </c>
      <c r="Q167"/>
      <c r="R167">
        <v>403010</v>
      </c>
      <c r="S167">
        <v>7500</v>
      </c>
      <c r="T167">
        <v>493474</v>
      </c>
      <c r="U167"/>
      <c r="V167"/>
      <c r="W167">
        <v>173626.38</v>
      </c>
      <c r="X167">
        <v>32859.15</v>
      </c>
      <c r="Y167"/>
    </row>
    <row r="168" spans="1:25" x14ac:dyDescent="0.2">
      <c r="A168" t="s">
        <v>3332</v>
      </c>
      <c r="B168">
        <v>148246.39999999999</v>
      </c>
      <c r="C168"/>
      <c r="D168">
        <v>38072.49</v>
      </c>
      <c r="E168">
        <v>348273.37</v>
      </c>
      <c r="F168">
        <v>110140.01</v>
      </c>
      <c r="G168">
        <v>38450</v>
      </c>
      <c r="H168">
        <v>45829.95</v>
      </c>
      <c r="I168"/>
      <c r="J168">
        <v>46.73</v>
      </c>
      <c r="K168"/>
      <c r="L168"/>
      <c r="M168">
        <v>3430123.36</v>
      </c>
      <c r="N168"/>
      <c r="O168">
        <v>170279.52</v>
      </c>
      <c r="P168"/>
      <c r="Q168"/>
      <c r="R168">
        <v>681150</v>
      </c>
      <c r="S168">
        <v>18245</v>
      </c>
      <c r="T168">
        <v>822405</v>
      </c>
      <c r="U168"/>
      <c r="V168"/>
      <c r="W168">
        <v>266550.03000000003</v>
      </c>
      <c r="X168">
        <v>48327.81</v>
      </c>
      <c r="Y168"/>
    </row>
    <row r="169" spans="1:25" x14ac:dyDescent="0.2">
      <c r="A169" t="s">
        <v>3333</v>
      </c>
      <c r="B169">
        <v>546484.85</v>
      </c>
      <c r="C169"/>
      <c r="D169">
        <v>58990.1</v>
      </c>
      <c r="E169">
        <v>438124.79</v>
      </c>
      <c r="F169">
        <v>108906.05</v>
      </c>
      <c r="G169"/>
      <c r="H169"/>
      <c r="I169"/>
      <c r="J169">
        <v>875.56</v>
      </c>
      <c r="K169"/>
      <c r="L169"/>
      <c r="M169">
        <v>2074034.47</v>
      </c>
      <c r="N169"/>
      <c r="O169">
        <v>366437.95</v>
      </c>
      <c r="P169"/>
      <c r="Q169">
        <v>8.9499999999999993</v>
      </c>
      <c r="R169">
        <v>262950</v>
      </c>
      <c r="S169"/>
      <c r="T169">
        <v>446796</v>
      </c>
      <c r="U169"/>
      <c r="V169"/>
      <c r="W169">
        <v>132815.74</v>
      </c>
      <c r="X169">
        <v>8326.08</v>
      </c>
      <c r="Y169"/>
    </row>
    <row r="170" spans="1:25" x14ac:dyDescent="0.2">
      <c r="A170" t="s">
        <v>3334</v>
      </c>
      <c r="B170">
        <v>724768.33</v>
      </c>
      <c r="C170"/>
      <c r="D170">
        <v>68064.070000000007</v>
      </c>
      <c r="E170">
        <v>157990.10999999999</v>
      </c>
      <c r="F170">
        <v>624090.32999999996</v>
      </c>
      <c r="G170"/>
      <c r="H170"/>
      <c r="I170"/>
      <c r="J170">
        <v>665.95</v>
      </c>
      <c r="K170"/>
      <c r="L170">
        <v>640735.39</v>
      </c>
      <c r="M170">
        <v>2188176.4900000002</v>
      </c>
      <c r="N170"/>
      <c r="O170">
        <v>539590.49</v>
      </c>
      <c r="P170"/>
      <c r="Q170"/>
      <c r="R170">
        <v>394680</v>
      </c>
      <c r="S170"/>
      <c r="T170">
        <v>634892</v>
      </c>
      <c r="U170"/>
      <c r="V170"/>
      <c r="W170">
        <v>212319.03</v>
      </c>
      <c r="X170">
        <v>47356.85</v>
      </c>
      <c r="Y170"/>
    </row>
    <row r="171" spans="1:25" x14ac:dyDescent="0.2">
      <c r="A171" t="s">
        <v>3335</v>
      </c>
      <c r="B171">
        <v>451301.07</v>
      </c>
      <c r="C171"/>
      <c r="D171">
        <v>55105.91</v>
      </c>
      <c r="E171">
        <v>410165.1</v>
      </c>
      <c r="F171">
        <v>637827.99</v>
      </c>
      <c r="G171"/>
      <c r="H171"/>
      <c r="I171"/>
      <c r="J171"/>
      <c r="K171"/>
      <c r="L171"/>
      <c r="M171">
        <v>1890317.34</v>
      </c>
      <c r="N171"/>
      <c r="O171">
        <v>265044.44</v>
      </c>
      <c r="P171"/>
      <c r="Q171"/>
      <c r="R171">
        <v>339480</v>
      </c>
      <c r="S171"/>
      <c r="T171">
        <v>455248</v>
      </c>
      <c r="U171"/>
      <c r="V171"/>
      <c r="W171">
        <v>169204.82</v>
      </c>
      <c r="X171">
        <v>20119.830000000002</v>
      </c>
      <c r="Y171"/>
    </row>
    <row r="172" spans="1:25" x14ac:dyDescent="0.2">
      <c r="A172" t="s">
        <v>3336</v>
      </c>
      <c r="B172">
        <v>717335.87</v>
      </c>
      <c r="C172"/>
      <c r="D172">
        <v>49386.96</v>
      </c>
      <c r="E172">
        <v>450711.86</v>
      </c>
      <c r="F172">
        <v>96761.16</v>
      </c>
      <c r="G172"/>
      <c r="H172"/>
      <c r="I172"/>
      <c r="J172">
        <v>870.8</v>
      </c>
      <c r="K172"/>
      <c r="L172"/>
      <c r="M172">
        <v>2400624.13</v>
      </c>
      <c r="N172"/>
      <c r="O172">
        <v>514976.14</v>
      </c>
      <c r="P172"/>
      <c r="Q172"/>
      <c r="R172">
        <v>568090</v>
      </c>
      <c r="S172"/>
      <c r="T172">
        <v>722782</v>
      </c>
      <c r="U172"/>
      <c r="V172"/>
      <c r="W172">
        <v>178427.94</v>
      </c>
      <c r="X172">
        <v>49021.89</v>
      </c>
      <c r="Y172"/>
    </row>
    <row r="173" spans="1:25" x14ac:dyDescent="0.2">
      <c r="A173" t="s">
        <v>3337</v>
      </c>
      <c r="B173">
        <v>1202200.1200000001</v>
      </c>
      <c r="C173"/>
      <c r="D173">
        <v>56668.58</v>
      </c>
      <c r="E173">
        <v>126319</v>
      </c>
      <c r="F173">
        <v>427685.78</v>
      </c>
      <c r="G173"/>
      <c r="H173"/>
      <c r="I173"/>
      <c r="J173">
        <v>14.98</v>
      </c>
      <c r="K173"/>
      <c r="L173"/>
      <c r="M173">
        <v>1658240.02</v>
      </c>
      <c r="N173"/>
      <c r="O173">
        <v>747310.45</v>
      </c>
      <c r="P173"/>
      <c r="Q173">
        <v>8.4</v>
      </c>
      <c r="R173">
        <v>342500</v>
      </c>
      <c r="S173"/>
      <c r="T173">
        <v>608660</v>
      </c>
      <c r="U173"/>
      <c r="V173"/>
      <c r="W173">
        <v>204075.23</v>
      </c>
      <c r="X173">
        <v>42563.37</v>
      </c>
      <c r="Y173"/>
    </row>
    <row r="174" spans="1:25" x14ac:dyDescent="0.2">
      <c r="A174" t="s">
        <v>3338</v>
      </c>
      <c r="B174">
        <v>841724.8</v>
      </c>
      <c r="C174"/>
      <c r="D174">
        <v>58209.599999999999</v>
      </c>
      <c r="E174">
        <v>433753.99</v>
      </c>
      <c r="F174">
        <v>85642.93</v>
      </c>
      <c r="G174"/>
      <c r="H174"/>
      <c r="I174"/>
      <c r="J174">
        <v>250.5</v>
      </c>
      <c r="K174"/>
      <c r="L174"/>
      <c r="M174">
        <v>2400624.13</v>
      </c>
      <c r="N174"/>
      <c r="O174">
        <v>850722.9</v>
      </c>
      <c r="P174"/>
      <c r="Q174"/>
      <c r="R174">
        <v>337020</v>
      </c>
      <c r="S174"/>
      <c r="T174">
        <v>595077.84</v>
      </c>
      <c r="U174"/>
      <c r="V174"/>
      <c r="W174">
        <v>262727.18</v>
      </c>
      <c r="X174">
        <v>27575.67</v>
      </c>
      <c r="Y174"/>
    </row>
    <row r="175" spans="1:25" x14ac:dyDescent="0.2">
      <c r="A175" t="s">
        <v>3339</v>
      </c>
      <c r="B175">
        <v>1156960.51</v>
      </c>
      <c r="C175"/>
      <c r="D175">
        <v>93746.91</v>
      </c>
      <c r="E175">
        <v>119947.87</v>
      </c>
      <c r="F175">
        <v>49652.34</v>
      </c>
      <c r="G175"/>
      <c r="H175"/>
      <c r="I175"/>
      <c r="J175">
        <v>65.42</v>
      </c>
      <c r="K175"/>
      <c r="L175"/>
      <c r="M175">
        <v>1908740.29</v>
      </c>
      <c r="N175"/>
      <c r="O175">
        <v>679882.8</v>
      </c>
      <c r="P175"/>
      <c r="Q175"/>
      <c r="R175">
        <v>455813</v>
      </c>
      <c r="S175"/>
      <c r="T175">
        <v>630677</v>
      </c>
      <c r="U175"/>
      <c r="V175"/>
      <c r="W175">
        <v>133196.07</v>
      </c>
      <c r="X175">
        <v>16849.5</v>
      </c>
      <c r="Y175"/>
    </row>
    <row r="176" spans="1:25" x14ac:dyDescent="0.2">
      <c r="A176" t="s">
        <v>3340</v>
      </c>
      <c r="B176">
        <v>989668.3</v>
      </c>
      <c r="C176">
        <v>15900</v>
      </c>
      <c r="D176">
        <v>67821.86</v>
      </c>
      <c r="E176">
        <v>377248.73</v>
      </c>
      <c r="F176">
        <v>127538.89</v>
      </c>
      <c r="G176"/>
      <c r="H176"/>
      <c r="I176"/>
      <c r="J176">
        <v>46.73</v>
      </c>
      <c r="K176"/>
      <c r="L176"/>
      <c r="M176">
        <v>2036218.61</v>
      </c>
      <c r="N176">
        <v>62.77</v>
      </c>
      <c r="O176">
        <v>650267.68999999994</v>
      </c>
      <c r="P176"/>
      <c r="Q176"/>
      <c r="R176">
        <v>494243.31</v>
      </c>
      <c r="S176"/>
      <c r="T176">
        <v>737957.31</v>
      </c>
      <c r="U176"/>
      <c r="V176"/>
      <c r="W176">
        <v>173317.57</v>
      </c>
      <c r="X176">
        <v>56497.05</v>
      </c>
      <c r="Y176"/>
    </row>
    <row r="177" spans="1:25" x14ac:dyDescent="0.2">
      <c r="A177" t="s">
        <v>3341</v>
      </c>
      <c r="B177">
        <v>878136.14</v>
      </c>
      <c r="C177"/>
      <c r="D177">
        <v>74033.73</v>
      </c>
      <c r="E177">
        <v>-34001.24</v>
      </c>
      <c r="F177">
        <v>155899.39000000001</v>
      </c>
      <c r="G177"/>
      <c r="H177"/>
      <c r="I177"/>
      <c r="J177">
        <v>37.380000000000003</v>
      </c>
      <c r="K177"/>
      <c r="L177"/>
      <c r="M177">
        <v>2581996.2400000002</v>
      </c>
      <c r="N177"/>
      <c r="O177">
        <v>500164.69</v>
      </c>
      <c r="P177"/>
      <c r="Q177"/>
      <c r="R177">
        <v>264600</v>
      </c>
      <c r="S177"/>
      <c r="T177">
        <v>415650</v>
      </c>
      <c r="U177"/>
      <c r="V177"/>
      <c r="W177">
        <v>129979.19</v>
      </c>
      <c r="X177">
        <v>51545.61</v>
      </c>
      <c r="Y177"/>
    </row>
    <row r="178" spans="1:25" x14ac:dyDescent="0.2">
      <c r="A178" t="s">
        <v>3342</v>
      </c>
      <c r="B178">
        <v>951254.97</v>
      </c>
      <c r="C178"/>
      <c r="D178">
        <v>95375.25</v>
      </c>
      <c r="E178">
        <v>111532.38</v>
      </c>
      <c r="F178">
        <v>656321.53</v>
      </c>
      <c r="G178"/>
      <c r="H178"/>
      <c r="I178"/>
      <c r="J178">
        <v>32.99</v>
      </c>
      <c r="K178"/>
      <c r="L178"/>
      <c r="M178">
        <v>1442473.15</v>
      </c>
      <c r="N178">
        <v>58.32</v>
      </c>
      <c r="O178">
        <v>594565.18999999994</v>
      </c>
      <c r="P178"/>
      <c r="Q178"/>
      <c r="R178">
        <v>350900</v>
      </c>
      <c r="S178"/>
      <c r="T178">
        <v>488090</v>
      </c>
      <c r="U178"/>
      <c r="V178"/>
      <c r="W178">
        <v>155848.1</v>
      </c>
      <c r="X178">
        <v>184243.71</v>
      </c>
      <c r="Y178"/>
    </row>
    <row r="179" spans="1:25" x14ac:dyDescent="0.2">
      <c r="A179" t="s">
        <v>3343</v>
      </c>
      <c r="B179">
        <v>858869.22</v>
      </c>
      <c r="C179">
        <v>20390</v>
      </c>
      <c r="D179">
        <v>23789.29</v>
      </c>
      <c r="E179">
        <v>29713.85</v>
      </c>
      <c r="F179">
        <v>106952.96000000001</v>
      </c>
      <c r="G179"/>
      <c r="H179"/>
      <c r="I179"/>
      <c r="J179">
        <v>0</v>
      </c>
      <c r="K179"/>
      <c r="L179"/>
      <c r="M179">
        <v>1708773.29</v>
      </c>
      <c r="N179"/>
      <c r="O179">
        <v>424126.89</v>
      </c>
      <c r="P179"/>
      <c r="Q179"/>
      <c r="R179">
        <v>272620</v>
      </c>
      <c r="S179"/>
      <c r="T179">
        <v>370552</v>
      </c>
      <c r="U179"/>
      <c r="V179"/>
      <c r="W179">
        <v>168400.08</v>
      </c>
      <c r="X179">
        <v>43207.92</v>
      </c>
      <c r="Y179"/>
    </row>
    <row r="180" spans="1:25" x14ac:dyDescent="0.2">
      <c r="A180" t="s">
        <v>3344</v>
      </c>
      <c r="B180">
        <v>213348.21</v>
      </c>
      <c r="C180">
        <v>17300</v>
      </c>
      <c r="D180">
        <v>64592.18</v>
      </c>
      <c r="E180">
        <v>20888.64</v>
      </c>
      <c r="F180">
        <v>25425.14</v>
      </c>
      <c r="G180"/>
      <c r="H180"/>
      <c r="I180"/>
      <c r="J180">
        <v>0</v>
      </c>
      <c r="K180"/>
      <c r="L180"/>
      <c r="M180">
        <v>1572242.02</v>
      </c>
      <c r="N180">
        <v>941.88</v>
      </c>
      <c r="O180">
        <v>51550.47</v>
      </c>
      <c r="P180"/>
      <c r="Q180"/>
      <c r="R180">
        <v>320730</v>
      </c>
      <c r="S180"/>
      <c r="T180">
        <v>462951</v>
      </c>
      <c r="U180"/>
      <c r="V180"/>
      <c r="W180">
        <v>134838.45000000001</v>
      </c>
      <c r="X180">
        <v>12588.6</v>
      </c>
      <c r="Y180"/>
    </row>
    <row r="181" spans="1:25" x14ac:dyDescent="0.2">
      <c r="A181" t="s">
        <v>3345</v>
      </c>
      <c r="B181">
        <v>869416.77</v>
      </c>
      <c r="C181">
        <v>0</v>
      </c>
      <c r="D181">
        <v>94730.9</v>
      </c>
      <c r="E181">
        <v>87708.47</v>
      </c>
      <c r="F181">
        <v>633136.47</v>
      </c>
      <c r="G181"/>
      <c r="H181"/>
      <c r="I181"/>
      <c r="J181">
        <v>46.73</v>
      </c>
      <c r="K181"/>
      <c r="L181">
        <v>74599</v>
      </c>
      <c r="M181">
        <v>1286359.3700000001</v>
      </c>
      <c r="N181"/>
      <c r="O181">
        <v>503178.6</v>
      </c>
      <c r="P181"/>
      <c r="Q181"/>
      <c r="R181">
        <v>355870</v>
      </c>
      <c r="S181"/>
      <c r="T181">
        <v>486489</v>
      </c>
      <c r="U181"/>
      <c r="V181"/>
      <c r="W181">
        <v>178590.94</v>
      </c>
      <c r="X181">
        <v>119624.58</v>
      </c>
      <c r="Y181"/>
    </row>
    <row r="182" spans="1:25" x14ac:dyDescent="0.2">
      <c r="A182" t="s">
        <v>3346</v>
      </c>
      <c r="B182">
        <v>659017.02</v>
      </c>
      <c r="C182"/>
      <c r="D182">
        <v>53698.76</v>
      </c>
      <c r="E182">
        <v>222940.25</v>
      </c>
      <c r="F182">
        <v>112011.05</v>
      </c>
      <c r="G182">
        <v>31486.47</v>
      </c>
      <c r="H182">
        <v>175.2</v>
      </c>
      <c r="I182">
        <v>1107</v>
      </c>
      <c r="J182"/>
      <c r="K182"/>
      <c r="L182"/>
      <c r="M182">
        <v>1621669.25</v>
      </c>
      <c r="N182"/>
      <c r="O182">
        <v>413346.17</v>
      </c>
      <c r="P182"/>
      <c r="Q182"/>
      <c r="R182">
        <v>132150</v>
      </c>
      <c r="S182">
        <v>162420.89000000001</v>
      </c>
      <c r="T182">
        <v>304921</v>
      </c>
      <c r="U182"/>
      <c r="V182"/>
      <c r="W182">
        <v>116571.95</v>
      </c>
      <c r="X182">
        <v>21709.59</v>
      </c>
      <c r="Y182"/>
    </row>
    <row r="183" spans="1:25" x14ac:dyDescent="0.2">
      <c r="A183" t="s">
        <v>3347</v>
      </c>
      <c r="B183">
        <v>270828.98</v>
      </c>
      <c r="C183">
        <v>50390</v>
      </c>
      <c r="D183">
        <v>63721.120000000003</v>
      </c>
      <c r="E183">
        <v>249363.48</v>
      </c>
      <c r="F183">
        <v>806809.47</v>
      </c>
      <c r="G183">
        <v>39685</v>
      </c>
      <c r="H183"/>
      <c r="I183"/>
      <c r="J183"/>
      <c r="K183"/>
      <c r="L183">
        <v>-2464.19</v>
      </c>
      <c r="M183">
        <v>2143817.25</v>
      </c>
      <c r="N183"/>
      <c r="O183">
        <v>544816.21</v>
      </c>
      <c r="P183"/>
      <c r="Q183">
        <v>0.91</v>
      </c>
      <c r="R183">
        <v>455310</v>
      </c>
      <c r="S183">
        <v>18600</v>
      </c>
      <c r="T183">
        <v>589503</v>
      </c>
      <c r="U183"/>
      <c r="V183"/>
      <c r="W183">
        <v>151004.28</v>
      </c>
      <c r="X183">
        <v>64348.83</v>
      </c>
      <c r="Y183"/>
    </row>
    <row r="184" spans="1:25" x14ac:dyDescent="0.2">
      <c r="A184" t="s">
        <v>3348</v>
      </c>
      <c r="B184">
        <v>543200.41</v>
      </c>
      <c r="C184">
        <v>9700</v>
      </c>
      <c r="D184">
        <v>27152.14</v>
      </c>
      <c r="E184">
        <v>2192424.7400000002</v>
      </c>
      <c r="F184">
        <v>194357.84</v>
      </c>
      <c r="G184">
        <v>1000</v>
      </c>
      <c r="H184"/>
      <c r="I184"/>
      <c r="J184"/>
      <c r="K184"/>
      <c r="L184"/>
      <c r="M184">
        <v>309335.96999999997</v>
      </c>
      <c r="N184"/>
      <c r="O184">
        <v>390701.76</v>
      </c>
      <c r="P184"/>
      <c r="Q184"/>
      <c r="R184">
        <v>271000</v>
      </c>
      <c r="S184">
        <v>92637.6</v>
      </c>
      <c r="T184">
        <v>402446</v>
      </c>
      <c r="U184"/>
      <c r="V184"/>
      <c r="W184">
        <v>147433.57</v>
      </c>
      <c r="X184">
        <v>44195.01</v>
      </c>
      <c r="Y184"/>
    </row>
    <row r="185" spans="1:25" x14ac:dyDescent="0.2">
      <c r="A185" t="s">
        <v>3349</v>
      </c>
      <c r="B185">
        <v>282500.13</v>
      </c>
      <c r="C185">
        <v>18000</v>
      </c>
      <c r="D185">
        <v>44254.74</v>
      </c>
      <c r="E185">
        <v>92134.86</v>
      </c>
      <c r="F185">
        <v>45629.73</v>
      </c>
      <c r="G185">
        <v>18531</v>
      </c>
      <c r="H185">
        <v>64434</v>
      </c>
      <c r="I185"/>
      <c r="J185">
        <v>250</v>
      </c>
      <c r="K185"/>
      <c r="L185"/>
      <c r="M185">
        <v>1558084.6</v>
      </c>
      <c r="N185"/>
      <c r="O185">
        <v>346306.81</v>
      </c>
      <c r="P185"/>
      <c r="Q185"/>
      <c r="R185">
        <v>136080</v>
      </c>
      <c r="S185">
        <v>80620.81</v>
      </c>
      <c r="T185">
        <v>268407</v>
      </c>
      <c r="U185"/>
      <c r="V185"/>
      <c r="W185">
        <v>96714</v>
      </c>
      <c r="X185">
        <v>10358.34</v>
      </c>
      <c r="Y185"/>
    </row>
    <row r="186" spans="1:25" x14ac:dyDescent="0.2">
      <c r="A186" t="s">
        <v>3350</v>
      </c>
      <c r="B186">
        <v>467250.86</v>
      </c>
      <c r="C186"/>
      <c r="D186">
        <v>27804.16</v>
      </c>
      <c r="E186">
        <v>362900.64</v>
      </c>
      <c r="F186">
        <v>123182.26</v>
      </c>
      <c r="G186">
        <v>0</v>
      </c>
      <c r="H186"/>
      <c r="I186"/>
      <c r="J186">
        <v>918</v>
      </c>
      <c r="K186"/>
      <c r="L186"/>
      <c r="M186">
        <v>1939631.19</v>
      </c>
      <c r="N186"/>
      <c r="O186">
        <v>531641.38</v>
      </c>
      <c r="P186"/>
      <c r="Q186"/>
      <c r="R186">
        <v>332850</v>
      </c>
      <c r="S186">
        <v>85214.34</v>
      </c>
      <c r="T186">
        <v>548116</v>
      </c>
      <c r="U186"/>
      <c r="V186"/>
      <c r="W186">
        <v>211674.55</v>
      </c>
      <c r="X186">
        <v>30096.36</v>
      </c>
      <c r="Y186"/>
    </row>
    <row r="187" spans="1:25" x14ac:dyDescent="0.2">
      <c r="A187" t="s">
        <v>3351</v>
      </c>
      <c r="B187">
        <v>658214.1</v>
      </c>
      <c r="C187"/>
      <c r="D187">
        <v>64120.160000000003</v>
      </c>
      <c r="E187">
        <v>109453.08</v>
      </c>
      <c r="F187">
        <v>78900.94</v>
      </c>
      <c r="G187">
        <v>32830</v>
      </c>
      <c r="H187">
        <v>12720</v>
      </c>
      <c r="I187"/>
      <c r="J187">
        <v>0</v>
      </c>
      <c r="K187"/>
      <c r="L187"/>
      <c r="M187">
        <v>2258666.42</v>
      </c>
      <c r="N187"/>
      <c r="O187">
        <v>691504.31</v>
      </c>
      <c r="P187"/>
      <c r="Q187"/>
      <c r="R187">
        <v>523870</v>
      </c>
      <c r="S187">
        <v>72338.320000000007</v>
      </c>
      <c r="T187">
        <v>865445</v>
      </c>
      <c r="U187"/>
      <c r="V187"/>
      <c r="W187">
        <v>193338.3</v>
      </c>
      <c r="X187">
        <v>19342.75</v>
      </c>
      <c r="Y187"/>
    </row>
    <row r="188" spans="1:25" x14ac:dyDescent="0.2">
      <c r="A188" t="s">
        <v>3352</v>
      </c>
      <c r="B188">
        <v>258973.31</v>
      </c>
      <c r="C188"/>
      <c r="D188">
        <v>71673.23</v>
      </c>
      <c r="E188">
        <v>-49685.16</v>
      </c>
      <c r="F188">
        <v>479512.65</v>
      </c>
      <c r="G188">
        <v>33722</v>
      </c>
      <c r="H188">
        <v>23260</v>
      </c>
      <c r="I188"/>
      <c r="J188"/>
      <c r="K188"/>
      <c r="L188"/>
      <c r="M188">
        <v>3335566.08</v>
      </c>
      <c r="N188"/>
      <c r="O188">
        <v>299067.78999999998</v>
      </c>
      <c r="P188"/>
      <c r="Q188"/>
      <c r="R188">
        <v>229790</v>
      </c>
      <c r="S188">
        <v>39259.519999999997</v>
      </c>
      <c r="T188">
        <v>324011</v>
      </c>
      <c r="U188"/>
      <c r="V188"/>
      <c r="W188">
        <v>92366.84</v>
      </c>
      <c r="X188">
        <v>43729.86</v>
      </c>
      <c r="Y188"/>
    </row>
    <row r="189" spans="1:25" x14ac:dyDescent="0.2">
      <c r="A189" t="s">
        <v>3353</v>
      </c>
      <c r="B189">
        <v>609532.31000000006</v>
      </c>
      <c r="C189"/>
      <c r="D189">
        <v>17124.52</v>
      </c>
      <c r="E189">
        <v>169049.98</v>
      </c>
      <c r="F189">
        <v>79736.289999999994</v>
      </c>
      <c r="G189">
        <v>27570.77</v>
      </c>
      <c r="H189">
        <v>20423.59</v>
      </c>
      <c r="I189"/>
      <c r="J189"/>
      <c r="K189"/>
      <c r="L189"/>
      <c r="M189">
        <v>1980732.96</v>
      </c>
      <c r="N189"/>
      <c r="O189">
        <v>469182.9</v>
      </c>
      <c r="P189"/>
      <c r="Q189"/>
      <c r="R189">
        <v>247590</v>
      </c>
      <c r="S189">
        <v>91028.81</v>
      </c>
      <c r="T189">
        <v>469766</v>
      </c>
      <c r="U189"/>
      <c r="V189"/>
      <c r="W189">
        <v>98184.72</v>
      </c>
      <c r="X189">
        <v>20539.169999999998</v>
      </c>
      <c r="Y189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L189"/>
  <sheetViews>
    <sheetView topLeftCell="A187" zoomScale="69" zoomScaleNormal="69" workbookViewId="0">
      <selection activeCell="AK22" sqref="AK22:AK189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55" bestFit="1" customWidth="1"/>
    <col min="4" max="4" width="25.125" style="56" customWidth="1"/>
    <col min="5" max="5" width="40.375" style="235" bestFit="1" customWidth="1"/>
    <col min="6" max="6" width="33.125" style="216" bestFit="1" customWidth="1"/>
    <col min="7" max="7" width="32.25" style="216" bestFit="1" customWidth="1"/>
    <col min="8" max="8" width="24" style="216" bestFit="1" customWidth="1"/>
    <col min="9" max="10" width="15.875" style="235" bestFit="1" customWidth="1"/>
    <col min="11" max="11" width="18" style="217" bestFit="1" customWidth="1"/>
    <col min="12" max="12" width="20.125" style="217" bestFit="1" customWidth="1"/>
    <col min="13" max="13" width="19.375" style="217" bestFit="1" customWidth="1"/>
    <col min="14" max="14" width="21.5" style="217" bestFit="1" customWidth="1"/>
    <col min="15" max="15" width="23.625" style="235" bestFit="1" customWidth="1"/>
    <col min="16" max="16" width="27.75" style="235" bestFit="1" customWidth="1"/>
    <col min="17" max="17" width="27.875" style="235" bestFit="1" customWidth="1"/>
    <col min="18" max="18" width="15.875" style="337" bestFit="1" customWidth="1"/>
    <col min="19" max="19" width="27.375" style="337" bestFit="1" customWidth="1"/>
    <col min="20" max="20" width="36.875" style="337" bestFit="1" customWidth="1"/>
    <col min="21" max="21" width="44.125" style="337" bestFit="1" customWidth="1"/>
    <col min="22" max="22" width="44.875" style="337" bestFit="1" customWidth="1"/>
    <col min="23" max="23" width="29" style="338" bestFit="1" customWidth="1"/>
    <col min="24" max="24" width="38.625" style="338" bestFit="1" customWidth="1"/>
    <col min="25" max="25" width="54.5" style="338" bestFit="1" customWidth="1"/>
    <col min="26" max="26" width="15.875" style="338" bestFit="1" customWidth="1"/>
    <col min="27" max="27" width="20.375" style="338" bestFit="1" customWidth="1"/>
    <col min="28" max="28" width="26.75" style="338" bestFit="1" customWidth="1"/>
    <col min="29" max="29" width="25.125" style="338" bestFit="1" customWidth="1"/>
    <col min="30" max="30" width="42.375" style="338" bestFit="1" customWidth="1"/>
    <col min="31" max="31" width="30.875" style="338" bestFit="1" customWidth="1"/>
    <col min="32" max="32" width="31.625" style="338" bestFit="1" customWidth="1"/>
    <col min="33" max="33" width="20.125" style="30" customWidth="1"/>
    <col min="34" max="34" width="15.5" style="333" bestFit="1" customWidth="1"/>
    <col min="35" max="35" width="14.125" style="18" bestFit="1" customWidth="1"/>
    <col min="36" max="36" width="15.125" style="25" bestFit="1" customWidth="1"/>
    <col min="37" max="37" width="15.125" style="21" bestFit="1" customWidth="1"/>
    <col min="38" max="38" width="16.75" style="19" bestFit="1" customWidth="1"/>
    <col min="39" max="16384" width="9" style="1"/>
  </cols>
  <sheetData>
    <row r="1" spans="3:38" x14ac:dyDescent="0.2">
      <c r="E1" t="s">
        <v>2459</v>
      </c>
      <c r="F1" s="316" t="s">
        <v>2460</v>
      </c>
      <c r="G1" s="316" t="s">
        <v>2461</v>
      </c>
      <c r="H1" s="316" t="s">
        <v>2462</v>
      </c>
      <c r="I1" t="s">
        <v>2463</v>
      </c>
      <c r="J1" t="s">
        <v>2464</v>
      </c>
      <c r="K1" s="317" t="s">
        <v>2466</v>
      </c>
      <c r="L1" s="317" t="s">
        <v>2467</v>
      </c>
      <c r="M1" s="317" t="s">
        <v>2470</v>
      </c>
      <c r="N1" s="317" t="s">
        <v>2471</v>
      </c>
      <c r="O1" t="s">
        <v>2473</v>
      </c>
      <c r="P1" t="s">
        <v>2474</v>
      </c>
      <c r="Q1" t="s">
        <v>2475</v>
      </c>
      <c r="R1" s="321" t="s">
        <v>2476</v>
      </c>
      <c r="S1" s="321" t="s">
        <v>2477</v>
      </c>
      <c r="T1" s="321" t="s">
        <v>2478</v>
      </c>
      <c r="U1" s="321" t="s">
        <v>2479</v>
      </c>
      <c r="V1" s="321" t="s">
        <v>2480</v>
      </c>
      <c r="W1" s="322" t="s">
        <v>2482</v>
      </c>
      <c r="X1" s="322" t="s">
        <v>2483</v>
      </c>
      <c r="Y1" s="322" t="s">
        <v>2484</v>
      </c>
      <c r="Z1" s="322" t="s">
        <v>2485</v>
      </c>
      <c r="AA1" s="322" t="s">
        <v>2486</v>
      </c>
      <c r="AB1" s="322" t="s">
        <v>2487</v>
      </c>
      <c r="AC1" s="322" t="s">
        <v>2489</v>
      </c>
      <c r="AD1" s="322" t="s">
        <v>2488</v>
      </c>
      <c r="AE1" s="322" t="s">
        <v>2489</v>
      </c>
      <c r="AF1" s="322" t="s">
        <v>2946</v>
      </c>
      <c r="AG1" s="31" t="s">
        <v>6</v>
      </c>
      <c r="AH1" s="333" t="s">
        <v>7</v>
      </c>
      <c r="AI1" s="23" t="s">
        <v>8</v>
      </c>
      <c r="AJ1" s="24" t="s">
        <v>9</v>
      </c>
      <c r="AK1" s="22" t="s">
        <v>10</v>
      </c>
      <c r="AL1" s="19" t="s">
        <v>11</v>
      </c>
    </row>
    <row r="2" spans="3:38" x14ac:dyDescent="0.2">
      <c r="E2" t="s">
        <v>2490</v>
      </c>
      <c r="F2" s="316" t="s">
        <v>2491</v>
      </c>
      <c r="G2" s="316" t="s">
        <v>2492</v>
      </c>
      <c r="H2" s="316" t="s">
        <v>2493</v>
      </c>
      <c r="I2" t="s">
        <v>2494</v>
      </c>
      <c r="J2" t="s">
        <v>2495</v>
      </c>
      <c r="K2" s="317" t="s">
        <v>2497</v>
      </c>
      <c r="L2" s="317" t="s">
        <v>2498</v>
      </c>
      <c r="M2" s="317" t="s">
        <v>2501</v>
      </c>
      <c r="N2" s="317" t="s">
        <v>2502</v>
      </c>
      <c r="O2" t="s">
        <v>2504</v>
      </c>
      <c r="P2" t="s">
        <v>2505</v>
      </c>
      <c r="Q2" t="s">
        <v>2506</v>
      </c>
      <c r="R2" s="321" t="s">
        <v>2507</v>
      </c>
      <c r="S2" s="321" t="s">
        <v>2508</v>
      </c>
      <c r="T2" s="321" t="s">
        <v>2509</v>
      </c>
      <c r="U2" s="321" t="s">
        <v>2510</v>
      </c>
      <c r="V2" s="321" t="s">
        <v>2511</v>
      </c>
      <c r="W2" s="322" t="s">
        <v>2513</v>
      </c>
      <c r="X2" s="322" t="s">
        <v>2514</v>
      </c>
      <c r="Y2" s="322" t="s">
        <v>2515</v>
      </c>
      <c r="Z2" s="322" t="s">
        <v>2516</v>
      </c>
      <c r="AA2" s="322" t="s">
        <v>2517</v>
      </c>
      <c r="AB2" s="322" t="s">
        <v>2518</v>
      </c>
      <c r="AC2" s="322" t="s">
        <v>2520</v>
      </c>
      <c r="AD2" s="322" t="s">
        <v>2519</v>
      </c>
      <c r="AE2" s="322" t="s">
        <v>2520</v>
      </c>
      <c r="AF2" s="322" t="s">
        <v>2947</v>
      </c>
      <c r="AG2" s="31"/>
      <c r="AI2" s="23"/>
      <c r="AJ2" s="24"/>
      <c r="AK2" s="22"/>
    </row>
    <row r="3" spans="3:38" x14ac:dyDescent="0.2">
      <c r="E3" t="s">
        <v>2521</v>
      </c>
      <c r="F3" s="316">
        <v>86021137.280000001</v>
      </c>
      <c r="G3" s="316">
        <v>902113</v>
      </c>
      <c r="H3" s="316">
        <v>14022719.640000001</v>
      </c>
      <c r="I3">
        <v>94144286.689999998</v>
      </c>
      <c r="J3">
        <v>29345589.870000001</v>
      </c>
      <c r="K3" s="317">
        <v>449337.24</v>
      </c>
      <c r="L3" s="317">
        <v>865640.74</v>
      </c>
      <c r="M3" s="317">
        <v>175007</v>
      </c>
      <c r="N3" s="317">
        <v>687424.21</v>
      </c>
      <c r="O3">
        <v>-2750754.26</v>
      </c>
      <c r="P3">
        <v>-11457609.08</v>
      </c>
      <c r="Q3">
        <v>337863752.67000002</v>
      </c>
      <c r="R3" s="321">
        <v>2609.17</v>
      </c>
      <c r="S3" s="321">
        <v>71023145.769999996</v>
      </c>
      <c r="T3" s="321">
        <v>3022821.09</v>
      </c>
      <c r="U3" s="321">
        <v>4445.8900000000003</v>
      </c>
      <c r="V3" s="321">
        <v>75559906.590000004</v>
      </c>
      <c r="W3" s="322">
        <v>12586208.91</v>
      </c>
      <c r="X3" s="322">
        <v>107409650.56</v>
      </c>
      <c r="Y3" s="322">
        <v>40672</v>
      </c>
      <c r="Z3" s="322">
        <v>30086.400000000001</v>
      </c>
      <c r="AA3" s="322">
        <v>31304671.420000002</v>
      </c>
      <c r="AB3" s="322">
        <v>6282679.4299999997</v>
      </c>
      <c r="AC3" s="322">
        <v>278894</v>
      </c>
      <c r="AD3" s="322">
        <v>19550</v>
      </c>
      <c r="AE3" s="322">
        <v>307632</v>
      </c>
      <c r="AF3" s="322">
        <v>625.95000000000005</v>
      </c>
      <c r="AG3" s="62">
        <f t="shared" ref="AG3:AL3" si="0">SUM(AG4:AG189)</f>
        <v>98661686.350000009</v>
      </c>
      <c r="AH3" s="76">
        <f t="shared" si="0"/>
        <v>2177396.7399999988</v>
      </c>
      <c r="AI3" s="17">
        <f t="shared" si="0"/>
        <v>96484289.610000014</v>
      </c>
      <c r="AJ3" s="15">
        <f t="shared" si="0"/>
        <v>166647375.79999992</v>
      </c>
      <c r="AK3" s="64">
        <f t="shared" si="0"/>
        <v>140157735.55000004</v>
      </c>
      <c r="AL3" s="19">
        <f t="shared" si="0"/>
        <v>26489640.249999985</v>
      </c>
    </row>
    <row r="4" spans="3:38" x14ac:dyDescent="0.2">
      <c r="E4" t="s">
        <v>3184</v>
      </c>
      <c r="F4" s="316">
        <v>74713.08</v>
      </c>
      <c r="G4" s="316"/>
      <c r="H4" s="316">
        <v>52329</v>
      </c>
      <c r="I4">
        <v>-197</v>
      </c>
      <c r="J4">
        <v>15</v>
      </c>
      <c r="K4" s="317"/>
      <c r="L4" s="317"/>
      <c r="M4" s="317"/>
      <c r="N4" s="317"/>
      <c r="O4"/>
      <c r="P4">
        <v>-1412186.83</v>
      </c>
      <c r="Q4">
        <v>1570000</v>
      </c>
      <c r="R4" s="321">
        <v>38.909999999999997</v>
      </c>
      <c r="S4" s="321"/>
      <c r="T4" s="321"/>
      <c r="U4" s="321"/>
      <c r="V4" s="321">
        <v>452126.5</v>
      </c>
      <c r="W4" s="322">
        <v>1015686</v>
      </c>
      <c r="X4" s="322">
        <v>785696.5</v>
      </c>
      <c r="Y4" s="322"/>
      <c r="Z4" s="322"/>
      <c r="AA4" s="322">
        <v>29708</v>
      </c>
      <c r="AB4" s="322"/>
      <c r="AC4" s="322"/>
      <c r="AD4" s="322"/>
      <c r="AE4" s="322"/>
      <c r="AF4" s="322"/>
      <c r="AG4" s="62">
        <f t="shared" ref="AG4:AG22" si="1">SUM(F4:H4)</f>
        <v>127042.08</v>
      </c>
      <c r="AH4" s="76">
        <f t="shared" ref="AH4:AH22" si="2">SUM(K4:N4)</f>
        <v>0</v>
      </c>
      <c r="AI4" s="17">
        <f>AG4-AH4</f>
        <v>127042.08</v>
      </c>
      <c r="AJ4" s="15">
        <f t="shared" ref="AJ4:AJ21" si="3">SUM(S4:Z4)</f>
        <v>2253509</v>
      </c>
      <c r="AK4" s="64">
        <f t="shared" ref="AK4:AK21" si="4">SUM(AA4:AF4)</f>
        <v>29708</v>
      </c>
      <c r="AL4" s="19">
        <f>AJ4-AK4</f>
        <v>2223801</v>
      </c>
    </row>
    <row r="5" spans="3:38" x14ac:dyDescent="0.2">
      <c r="E5" t="s">
        <v>3185</v>
      </c>
      <c r="F5" s="316">
        <v>2054.31</v>
      </c>
      <c r="G5" s="316"/>
      <c r="H5" s="316"/>
      <c r="I5">
        <v>414465</v>
      </c>
      <c r="J5"/>
      <c r="K5" s="317"/>
      <c r="L5" s="317">
        <v>0</v>
      </c>
      <c r="M5" s="317"/>
      <c r="N5" s="317"/>
      <c r="O5"/>
      <c r="P5">
        <v>-788697.51</v>
      </c>
      <c r="Q5">
        <v>1209311.82</v>
      </c>
      <c r="R5" s="321"/>
      <c r="S5" s="321"/>
      <c r="T5" s="321"/>
      <c r="U5" s="321"/>
      <c r="V5" s="321">
        <v>442879.5</v>
      </c>
      <c r="W5" s="322">
        <v>190510</v>
      </c>
      <c r="X5" s="322">
        <v>519589.5</v>
      </c>
      <c r="Y5" s="322"/>
      <c r="Z5" s="322"/>
      <c r="AA5" s="322"/>
      <c r="AB5" s="322">
        <v>6095</v>
      </c>
      <c r="AC5" s="322"/>
      <c r="AD5" s="322"/>
      <c r="AE5" s="322"/>
      <c r="AF5" s="322"/>
      <c r="AG5" s="62">
        <f t="shared" si="1"/>
        <v>2054.31</v>
      </c>
      <c r="AH5" s="76">
        <f t="shared" si="2"/>
        <v>0</v>
      </c>
      <c r="AI5" s="17">
        <f t="shared" ref="AI5:AI68" si="5">AG5-AH5</f>
        <v>2054.31</v>
      </c>
      <c r="AJ5" s="15">
        <f t="shared" si="3"/>
        <v>1152979</v>
      </c>
      <c r="AK5" s="64">
        <f t="shared" si="4"/>
        <v>6095</v>
      </c>
      <c r="AL5" s="19">
        <f t="shared" ref="AL5:AL68" si="6">AJ5-AK5</f>
        <v>1146884</v>
      </c>
    </row>
    <row r="6" spans="3:38" x14ac:dyDescent="0.2">
      <c r="E6" t="s">
        <v>3186</v>
      </c>
      <c r="F6" s="316">
        <v>3889</v>
      </c>
      <c r="G6" s="316"/>
      <c r="H6" s="316">
        <v>0</v>
      </c>
      <c r="I6">
        <v>66898.67</v>
      </c>
      <c r="J6">
        <v>31497</v>
      </c>
      <c r="K6" s="317"/>
      <c r="L6" s="317"/>
      <c r="M6" s="317"/>
      <c r="N6" s="317"/>
      <c r="O6"/>
      <c r="P6">
        <v>-1260597.49</v>
      </c>
      <c r="Q6">
        <v>1382089.34</v>
      </c>
      <c r="R6" s="321">
        <v>17.82</v>
      </c>
      <c r="S6" s="321"/>
      <c r="T6" s="321"/>
      <c r="U6" s="321"/>
      <c r="V6" s="321">
        <v>419947</v>
      </c>
      <c r="W6" s="322">
        <v>185066.95</v>
      </c>
      <c r="X6" s="322">
        <v>479017</v>
      </c>
      <c r="Y6" s="322"/>
      <c r="Z6" s="322"/>
      <c r="AA6" s="322">
        <v>21821.95</v>
      </c>
      <c r="AB6" s="322"/>
      <c r="AC6" s="322"/>
      <c r="AD6" s="322"/>
      <c r="AE6" s="322"/>
      <c r="AF6" s="322"/>
      <c r="AG6" s="62">
        <f t="shared" si="1"/>
        <v>3889</v>
      </c>
      <c r="AH6" s="76">
        <f t="shared" si="2"/>
        <v>0</v>
      </c>
      <c r="AI6" s="17">
        <f t="shared" si="5"/>
        <v>3889</v>
      </c>
      <c r="AJ6" s="15">
        <f t="shared" si="3"/>
        <v>1084030.95</v>
      </c>
      <c r="AK6" s="64">
        <f t="shared" si="4"/>
        <v>21821.95</v>
      </c>
      <c r="AL6" s="19">
        <f t="shared" si="6"/>
        <v>1062209</v>
      </c>
    </row>
    <row r="7" spans="3:38" x14ac:dyDescent="0.2">
      <c r="E7" t="s">
        <v>3187</v>
      </c>
      <c r="F7" s="316">
        <v>11540.48</v>
      </c>
      <c r="G7" s="316"/>
      <c r="H7" s="316">
        <v>17600</v>
      </c>
      <c r="I7">
        <v>2744535.67</v>
      </c>
      <c r="J7">
        <v>267383.49</v>
      </c>
      <c r="K7" s="317"/>
      <c r="L7" s="317"/>
      <c r="M7" s="317"/>
      <c r="N7" s="317">
        <v>318</v>
      </c>
      <c r="O7"/>
      <c r="P7">
        <v>1508361.01</v>
      </c>
      <c r="Q7">
        <v>1532600</v>
      </c>
      <c r="R7" s="321"/>
      <c r="S7" s="321"/>
      <c r="T7" s="321"/>
      <c r="U7" s="321"/>
      <c r="V7" s="321">
        <v>342636</v>
      </c>
      <c r="W7" s="322">
        <v>610985.11</v>
      </c>
      <c r="X7" s="322">
        <v>827281</v>
      </c>
      <c r="Y7" s="322"/>
      <c r="Z7" s="322">
        <v>1926.4</v>
      </c>
      <c r="AA7" s="322">
        <v>104008.59</v>
      </c>
      <c r="AB7" s="322">
        <v>20624.490000000002</v>
      </c>
      <c r="AC7" s="322"/>
      <c r="AD7" s="322"/>
      <c r="AE7" s="322"/>
      <c r="AF7" s="322"/>
      <c r="AG7" s="62">
        <f t="shared" si="1"/>
        <v>29140.48</v>
      </c>
      <c r="AH7" s="76">
        <f t="shared" si="2"/>
        <v>318</v>
      </c>
      <c r="AI7" s="17">
        <f t="shared" si="5"/>
        <v>28822.48</v>
      </c>
      <c r="AJ7" s="15">
        <f t="shared" si="3"/>
        <v>1782828.5099999998</v>
      </c>
      <c r="AK7" s="64">
        <f t="shared" si="4"/>
        <v>124633.08</v>
      </c>
      <c r="AL7" s="19">
        <f t="shared" si="6"/>
        <v>1658195.4299999997</v>
      </c>
    </row>
    <row r="8" spans="3:38" x14ac:dyDescent="0.2">
      <c r="E8" t="s">
        <v>3188</v>
      </c>
      <c r="F8" s="316">
        <v>11898.86</v>
      </c>
      <c r="G8" s="316"/>
      <c r="H8" s="316">
        <v>1660</v>
      </c>
      <c r="I8">
        <v>1814502</v>
      </c>
      <c r="J8">
        <v>14127.56</v>
      </c>
      <c r="K8" s="317"/>
      <c r="L8" s="317"/>
      <c r="M8" s="317"/>
      <c r="N8" s="317"/>
      <c r="O8"/>
      <c r="P8">
        <v>-443741.58</v>
      </c>
      <c r="Q8">
        <v>2300000</v>
      </c>
      <c r="R8" s="321"/>
      <c r="S8" s="321"/>
      <c r="T8" s="321"/>
      <c r="U8" s="321"/>
      <c r="V8" s="321">
        <v>301752</v>
      </c>
      <c r="W8" s="322">
        <v>315820</v>
      </c>
      <c r="X8" s="322">
        <v>403572</v>
      </c>
      <c r="Y8" s="322"/>
      <c r="Z8" s="322"/>
      <c r="AA8" s="322">
        <v>3570</v>
      </c>
      <c r="AB8" s="322">
        <v>10500</v>
      </c>
      <c r="AC8" s="322"/>
      <c r="AD8" s="322"/>
      <c r="AE8" s="322"/>
      <c r="AF8" s="322"/>
      <c r="AG8" s="62">
        <f t="shared" si="1"/>
        <v>13558.86</v>
      </c>
      <c r="AH8" s="76">
        <f t="shared" si="2"/>
        <v>0</v>
      </c>
      <c r="AI8" s="17">
        <f t="shared" si="5"/>
        <v>13558.86</v>
      </c>
      <c r="AJ8" s="15">
        <f t="shared" si="3"/>
        <v>1021144</v>
      </c>
      <c r="AK8" s="64">
        <f t="shared" si="4"/>
        <v>14070</v>
      </c>
      <c r="AL8" s="19">
        <f t="shared" si="6"/>
        <v>1007074</v>
      </c>
    </row>
    <row r="9" spans="3:38" x14ac:dyDescent="0.2">
      <c r="E9" t="s">
        <v>3189</v>
      </c>
      <c r="F9" s="316">
        <v>61573.8</v>
      </c>
      <c r="G9" s="316"/>
      <c r="H9" s="316"/>
      <c r="I9">
        <v>1</v>
      </c>
      <c r="J9">
        <v>3</v>
      </c>
      <c r="K9" s="317"/>
      <c r="L9" s="317"/>
      <c r="M9" s="317"/>
      <c r="N9" s="317"/>
      <c r="O9"/>
      <c r="P9">
        <v>-1117097.22</v>
      </c>
      <c r="Q9">
        <v>1150000</v>
      </c>
      <c r="R9" s="321">
        <v>75.02</v>
      </c>
      <c r="S9" s="321"/>
      <c r="T9" s="321"/>
      <c r="U9" s="321"/>
      <c r="V9" s="321">
        <v>430948</v>
      </c>
      <c r="W9" s="322">
        <v>344834.02</v>
      </c>
      <c r="X9" s="322">
        <v>582360</v>
      </c>
      <c r="Y9" s="322"/>
      <c r="Z9" s="322"/>
      <c r="AA9" s="322">
        <v>80922.02</v>
      </c>
      <c r="AB9" s="322"/>
      <c r="AC9" s="322"/>
      <c r="AD9" s="322"/>
      <c r="AE9" s="322"/>
      <c r="AF9" s="322"/>
      <c r="AG9" s="62">
        <f t="shared" si="1"/>
        <v>61573.8</v>
      </c>
      <c r="AH9" s="76">
        <f t="shared" si="2"/>
        <v>0</v>
      </c>
      <c r="AI9" s="17">
        <f t="shared" si="5"/>
        <v>61573.8</v>
      </c>
      <c r="AJ9" s="15">
        <f t="shared" si="3"/>
        <v>1358142.02</v>
      </c>
      <c r="AK9" s="64">
        <f t="shared" si="4"/>
        <v>80922.02</v>
      </c>
      <c r="AL9" s="19">
        <f t="shared" si="6"/>
        <v>1277220</v>
      </c>
    </row>
    <row r="10" spans="3:38" x14ac:dyDescent="0.2">
      <c r="E10" t="s">
        <v>3190</v>
      </c>
      <c r="F10" s="316">
        <v>53346.400000000001</v>
      </c>
      <c r="G10" s="316"/>
      <c r="H10" s="316">
        <v>0</v>
      </c>
      <c r="I10">
        <v>2</v>
      </c>
      <c r="J10">
        <v>34</v>
      </c>
      <c r="K10" s="317"/>
      <c r="L10" s="317"/>
      <c r="M10" s="317"/>
      <c r="N10" s="317"/>
      <c r="O10"/>
      <c r="P10">
        <v>-1216822.6000000001</v>
      </c>
      <c r="Q10">
        <v>1250300</v>
      </c>
      <c r="R10" s="321"/>
      <c r="S10" s="321"/>
      <c r="T10" s="321"/>
      <c r="U10" s="321"/>
      <c r="V10" s="321">
        <v>384419.5</v>
      </c>
      <c r="W10" s="322">
        <v>128045</v>
      </c>
      <c r="X10" s="322">
        <v>401219.5</v>
      </c>
      <c r="Y10" s="322"/>
      <c r="Z10" s="322"/>
      <c r="AA10" s="322">
        <v>9940</v>
      </c>
      <c r="AB10" s="322"/>
      <c r="AC10" s="322"/>
      <c r="AD10" s="322"/>
      <c r="AE10" s="322"/>
      <c r="AF10" s="322"/>
      <c r="AG10" s="62">
        <f t="shared" si="1"/>
        <v>53346.400000000001</v>
      </c>
      <c r="AH10" s="76">
        <f t="shared" si="2"/>
        <v>0</v>
      </c>
      <c r="AI10" s="17">
        <f t="shared" si="5"/>
        <v>53346.400000000001</v>
      </c>
      <c r="AJ10" s="15">
        <f t="shared" si="3"/>
        <v>913684</v>
      </c>
      <c r="AK10" s="64">
        <f t="shared" si="4"/>
        <v>9940</v>
      </c>
      <c r="AL10" s="19">
        <f t="shared" si="6"/>
        <v>903744</v>
      </c>
    </row>
    <row r="11" spans="3:38" x14ac:dyDescent="0.2">
      <c r="E11" t="s">
        <v>3191</v>
      </c>
      <c r="F11" s="316">
        <v>13037.85</v>
      </c>
      <c r="G11" s="316"/>
      <c r="H11" s="316"/>
      <c r="I11">
        <v>2</v>
      </c>
      <c r="J11">
        <v>21</v>
      </c>
      <c r="K11" s="317"/>
      <c r="L11" s="317"/>
      <c r="M11" s="317"/>
      <c r="N11" s="317"/>
      <c r="O11"/>
      <c r="P11">
        <v>-1528896.24</v>
      </c>
      <c r="Q11">
        <v>1542339.31</v>
      </c>
      <c r="R11" s="321"/>
      <c r="S11" s="321"/>
      <c r="T11" s="321"/>
      <c r="U11" s="321"/>
      <c r="V11" s="321">
        <v>292267.5</v>
      </c>
      <c r="W11" s="322">
        <v>573921.19999999995</v>
      </c>
      <c r="X11" s="322">
        <v>610648.5</v>
      </c>
      <c r="Y11" s="322"/>
      <c r="Z11" s="322"/>
      <c r="AA11" s="322">
        <v>37322.42</v>
      </c>
      <c r="AB11" s="322"/>
      <c r="AC11" s="322"/>
      <c r="AD11" s="322"/>
      <c r="AE11" s="322"/>
      <c r="AF11" s="322"/>
      <c r="AG11" s="62">
        <f t="shared" si="1"/>
        <v>13037.85</v>
      </c>
      <c r="AH11" s="76">
        <f t="shared" si="2"/>
        <v>0</v>
      </c>
      <c r="AI11" s="17">
        <f t="shared" si="5"/>
        <v>13037.85</v>
      </c>
      <c r="AJ11" s="15">
        <f t="shared" si="3"/>
        <v>1476837.2</v>
      </c>
      <c r="AK11" s="64">
        <f t="shared" si="4"/>
        <v>37322.42</v>
      </c>
      <c r="AL11" s="19">
        <f t="shared" si="6"/>
        <v>1439514.78</v>
      </c>
    </row>
    <row r="12" spans="3:38" x14ac:dyDescent="0.2">
      <c r="E12" t="s">
        <v>3192</v>
      </c>
      <c r="F12" s="316">
        <v>21119.56</v>
      </c>
      <c r="G12" s="316"/>
      <c r="H12" s="316"/>
      <c r="I12">
        <v>2303636.21</v>
      </c>
      <c r="J12">
        <v>233381.44</v>
      </c>
      <c r="K12" s="317"/>
      <c r="L12" s="317"/>
      <c r="M12" s="317"/>
      <c r="N12" s="317"/>
      <c r="O12"/>
      <c r="P12">
        <v>720615.54</v>
      </c>
      <c r="Q12">
        <v>1850000</v>
      </c>
      <c r="R12" s="321"/>
      <c r="S12" s="321"/>
      <c r="T12" s="321"/>
      <c r="U12" s="321"/>
      <c r="V12" s="321">
        <v>835094.9</v>
      </c>
      <c r="W12" s="322">
        <v>348800</v>
      </c>
      <c r="X12" s="322">
        <v>920644.9</v>
      </c>
      <c r="Y12" s="322"/>
      <c r="Z12" s="322"/>
      <c r="AA12" s="322">
        <v>128850</v>
      </c>
      <c r="AB12" s="322">
        <v>14478.33</v>
      </c>
      <c r="AC12" s="322"/>
      <c r="AD12" s="322"/>
      <c r="AE12" s="322"/>
      <c r="AF12" s="322"/>
      <c r="AG12" s="62">
        <f t="shared" si="1"/>
        <v>21119.56</v>
      </c>
      <c r="AH12" s="76">
        <f t="shared" si="2"/>
        <v>0</v>
      </c>
      <c r="AI12" s="17">
        <f t="shared" si="5"/>
        <v>21119.56</v>
      </c>
      <c r="AJ12" s="15">
        <f t="shared" si="3"/>
        <v>2104539.7999999998</v>
      </c>
      <c r="AK12" s="64">
        <f t="shared" si="4"/>
        <v>143328.32999999999</v>
      </c>
      <c r="AL12" s="19">
        <f t="shared" si="6"/>
        <v>1961211.4699999997</v>
      </c>
    </row>
    <row r="13" spans="3:38" x14ac:dyDescent="0.2">
      <c r="E13" t="s">
        <v>3193</v>
      </c>
      <c r="F13" s="316">
        <v>102323.36</v>
      </c>
      <c r="G13" s="316"/>
      <c r="H13" s="316">
        <v>52938</v>
      </c>
      <c r="I13">
        <v>126598.83</v>
      </c>
      <c r="J13">
        <v>52</v>
      </c>
      <c r="K13" s="317"/>
      <c r="L13" s="317"/>
      <c r="M13" s="317"/>
      <c r="N13" s="317"/>
      <c r="O13"/>
      <c r="P13">
        <v>-937248.92</v>
      </c>
      <c r="Q13">
        <v>1236758.5</v>
      </c>
      <c r="R13" s="321">
        <v>219.93</v>
      </c>
      <c r="S13" s="321"/>
      <c r="T13" s="321"/>
      <c r="U13" s="321"/>
      <c r="V13" s="321">
        <v>638777.80000000005</v>
      </c>
      <c r="W13" s="322">
        <v>343142.55</v>
      </c>
      <c r="X13" s="322">
        <v>731222.8</v>
      </c>
      <c r="Y13" s="322"/>
      <c r="Z13" s="322"/>
      <c r="AA13" s="322">
        <v>39819.870000000003</v>
      </c>
      <c r="AB13" s="322">
        <v>10295</v>
      </c>
      <c r="AC13" s="322"/>
      <c r="AD13" s="322"/>
      <c r="AE13" s="322"/>
      <c r="AF13" s="322"/>
      <c r="AG13" s="62">
        <f t="shared" si="1"/>
        <v>155261.35999999999</v>
      </c>
      <c r="AH13" s="76">
        <f t="shared" si="2"/>
        <v>0</v>
      </c>
      <c r="AI13" s="17">
        <f t="shared" si="5"/>
        <v>155261.35999999999</v>
      </c>
      <c r="AJ13" s="15">
        <f t="shared" si="3"/>
        <v>1713143.1500000001</v>
      </c>
      <c r="AK13" s="64">
        <f t="shared" si="4"/>
        <v>50114.87</v>
      </c>
      <c r="AL13" s="19">
        <f t="shared" si="6"/>
        <v>1663028.28</v>
      </c>
    </row>
    <row r="14" spans="3:38" s="27" customFormat="1" x14ac:dyDescent="0.2">
      <c r="C14" s="57"/>
      <c r="D14" s="34"/>
      <c r="E14" t="s">
        <v>3194</v>
      </c>
      <c r="F14" s="316">
        <v>5361.65</v>
      </c>
      <c r="G14" s="316"/>
      <c r="H14" s="316">
        <v>9730</v>
      </c>
      <c r="I14">
        <v>1744935.72</v>
      </c>
      <c r="J14">
        <v>9</v>
      </c>
      <c r="K14" s="317">
        <v>4000</v>
      </c>
      <c r="L14" s="317">
        <v>2083.73</v>
      </c>
      <c r="M14" s="317"/>
      <c r="N14" s="317"/>
      <c r="O14"/>
      <c r="P14">
        <v>529337.97</v>
      </c>
      <c r="Q14">
        <v>1223648</v>
      </c>
      <c r="R14" s="321"/>
      <c r="S14" s="321"/>
      <c r="T14" s="321"/>
      <c r="U14" s="321"/>
      <c r="V14" s="321">
        <v>349626.5</v>
      </c>
      <c r="W14" s="322">
        <v>438705.11</v>
      </c>
      <c r="X14" s="322">
        <v>485776.5</v>
      </c>
      <c r="Y14" s="322"/>
      <c r="Z14" s="322">
        <v>3720</v>
      </c>
      <c r="AA14" s="322">
        <v>38785.11</v>
      </c>
      <c r="AB14" s="322">
        <v>9483.33</v>
      </c>
      <c r="AC14" s="322"/>
      <c r="AD14" s="322"/>
      <c r="AE14" s="322"/>
      <c r="AF14" s="322"/>
      <c r="AG14" s="62">
        <f t="shared" si="1"/>
        <v>15091.65</v>
      </c>
      <c r="AH14" s="76">
        <f t="shared" si="2"/>
        <v>6083.73</v>
      </c>
      <c r="AI14" s="17">
        <f t="shared" si="5"/>
        <v>9007.92</v>
      </c>
      <c r="AJ14" s="15">
        <f t="shared" si="3"/>
        <v>1277828.1099999999</v>
      </c>
      <c r="AK14" s="64">
        <f t="shared" si="4"/>
        <v>48268.44</v>
      </c>
      <c r="AL14" s="19">
        <f t="shared" si="6"/>
        <v>1229559.67</v>
      </c>
    </row>
    <row r="15" spans="3:38" x14ac:dyDescent="0.2">
      <c r="E15" t="s">
        <v>3195</v>
      </c>
      <c r="F15" s="316">
        <v>2127.0300000000002</v>
      </c>
      <c r="G15" s="316"/>
      <c r="H15" s="316"/>
      <c r="I15">
        <v>568229.52</v>
      </c>
      <c r="J15">
        <v>30</v>
      </c>
      <c r="K15" s="317"/>
      <c r="L15" s="317"/>
      <c r="M15" s="317"/>
      <c r="N15" s="317"/>
      <c r="O15"/>
      <c r="P15">
        <v>-1213392.3700000001</v>
      </c>
      <c r="Q15">
        <v>1790913.12</v>
      </c>
      <c r="R15" s="321">
        <v>9.14</v>
      </c>
      <c r="S15" s="321"/>
      <c r="T15" s="321"/>
      <c r="U15" s="321"/>
      <c r="V15" s="321">
        <v>624200.5</v>
      </c>
      <c r="W15" s="322">
        <v>1184532.6100000001</v>
      </c>
      <c r="X15" s="322">
        <v>963400.5</v>
      </c>
      <c r="Y15" s="322"/>
      <c r="Z15" s="322"/>
      <c r="AA15" s="322">
        <v>134332.60999999999</v>
      </c>
      <c r="AB15" s="322">
        <v>9143.34</v>
      </c>
      <c r="AC15" s="322"/>
      <c r="AD15" s="322"/>
      <c r="AE15" s="322"/>
      <c r="AF15" s="322"/>
      <c r="AG15" s="62">
        <f t="shared" si="1"/>
        <v>2127.0300000000002</v>
      </c>
      <c r="AH15" s="76">
        <f t="shared" si="2"/>
        <v>0</v>
      </c>
      <c r="AI15" s="17">
        <f t="shared" si="5"/>
        <v>2127.0300000000002</v>
      </c>
      <c r="AJ15" s="15">
        <f t="shared" si="3"/>
        <v>2772133.6100000003</v>
      </c>
      <c r="AK15" s="64">
        <f t="shared" si="4"/>
        <v>143475.94999999998</v>
      </c>
      <c r="AL15" s="19">
        <f t="shared" si="6"/>
        <v>2628657.66</v>
      </c>
    </row>
    <row r="16" spans="3:38" x14ac:dyDescent="0.2">
      <c r="E16" t="s">
        <v>3196</v>
      </c>
      <c r="F16" s="316">
        <v>4612.17</v>
      </c>
      <c r="G16" s="316"/>
      <c r="H16" s="316"/>
      <c r="I16">
        <v>90657.29</v>
      </c>
      <c r="J16">
        <v>64</v>
      </c>
      <c r="K16" s="317">
        <v>-1</v>
      </c>
      <c r="L16" s="317"/>
      <c r="M16" s="317"/>
      <c r="N16" s="317"/>
      <c r="O16"/>
      <c r="P16">
        <v>-1215233.22</v>
      </c>
      <c r="Q16">
        <v>1325520</v>
      </c>
      <c r="R16" s="321">
        <v>21.01</v>
      </c>
      <c r="S16" s="321"/>
      <c r="T16" s="321"/>
      <c r="U16" s="321"/>
      <c r="V16" s="321">
        <v>465669.5</v>
      </c>
      <c r="W16" s="322">
        <v>110500</v>
      </c>
      <c r="X16" s="322">
        <v>476169.5</v>
      </c>
      <c r="Y16" s="322"/>
      <c r="Z16" s="322"/>
      <c r="AA16" s="322">
        <v>18000</v>
      </c>
      <c r="AB16" s="322">
        <v>6973.33</v>
      </c>
      <c r="AC16" s="322"/>
      <c r="AD16" s="322"/>
      <c r="AE16" s="322"/>
      <c r="AF16" s="322"/>
      <c r="AG16" s="62">
        <f t="shared" si="1"/>
        <v>4612.17</v>
      </c>
      <c r="AH16" s="76">
        <f t="shared" si="2"/>
        <v>-1</v>
      </c>
      <c r="AI16" s="17">
        <f t="shared" si="5"/>
        <v>4613.17</v>
      </c>
      <c r="AJ16" s="15">
        <f t="shared" si="3"/>
        <v>1052339</v>
      </c>
      <c r="AK16" s="64">
        <f t="shared" si="4"/>
        <v>24973.33</v>
      </c>
      <c r="AL16" s="19">
        <f t="shared" si="6"/>
        <v>1027365.67</v>
      </c>
    </row>
    <row r="17" spans="1:38" x14ac:dyDescent="0.2">
      <c r="E17" t="s">
        <v>3197</v>
      </c>
      <c r="F17" s="316">
        <v>59030.23</v>
      </c>
      <c r="G17" s="316"/>
      <c r="H17" s="316">
        <v>3180</v>
      </c>
      <c r="I17">
        <v>949697.92</v>
      </c>
      <c r="J17">
        <v>3414.69</v>
      </c>
      <c r="K17" s="317">
        <v>7600</v>
      </c>
      <c r="L17" s="317">
        <v>5676.53</v>
      </c>
      <c r="M17" s="317"/>
      <c r="N17" s="317"/>
      <c r="O17"/>
      <c r="P17">
        <v>-426524.6</v>
      </c>
      <c r="Q17">
        <v>1385124.66</v>
      </c>
      <c r="R17" s="321"/>
      <c r="S17" s="321"/>
      <c r="T17" s="321"/>
      <c r="U17" s="321"/>
      <c r="V17" s="321">
        <v>538567.69999999995</v>
      </c>
      <c r="W17" s="322">
        <v>181492.92</v>
      </c>
      <c r="X17" s="322">
        <v>563557.69999999995</v>
      </c>
      <c r="Y17" s="322"/>
      <c r="Z17" s="322"/>
      <c r="AA17" s="322">
        <v>4845</v>
      </c>
      <c r="AB17" s="322">
        <v>10011.67</v>
      </c>
      <c r="AC17" s="322"/>
      <c r="AD17" s="322"/>
      <c r="AE17" s="322"/>
      <c r="AF17" s="322"/>
      <c r="AG17" s="62">
        <f t="shared" si="1"/>
        <v>62210.23</v>
      </c>
      <c r="AH17" s="76">
        <f t="shared" si="2"/>
        <v>13276.529999999999</v>
      </c>
      <c r="AI17" s="17">
        <f t="shared" si="5"/>
        <v>48933.700000000004</v>
      </c>
      <c r="AJ17" s="15">
        <f t="shared" si="3"/>
        <v>1283618.3199999998</v>
      </c>
      <c r="AK17" s="64">
        <f t="shared" si="4"/>
        <v>14856.67</v>
      </c>
      <c r="AL17" s="19">
        <f t="shared" si="6"/>
        <v>1268761.6499999999</v>
      </c>
    </row>
    <row r="18" spans="1:38" x14ac:dyDescent="0.2">
      <c r="E18" t="s">
        <v>3198</v>
      </c>
      <c r="F18" s="316">
        <v>61642</v>
      </c>
      <c r="G18" s="316"/>
      <c r="H18" s="316">
        <v>29014</v>
      </c>
      <c r="I18">
        <v>2</v>
      </c>
      <c r="J18">
        <v>28</v>
      </c>
      <c r="K18" s="317">
        <v>21800</v>
      </c>
      <c r="L18" s="317"/>
      <c r="M18" s="317"/>
      <c r="N18" s="317"/>
      <c r="O18"/>
      <c r="P18">
        <v>-1159174.3500000001</v>
      </c>
      <c r="Q18">
        <v>1199644.94</v>
      </c>
      <c r="R18" s="321"/>
      <c r="S18" s="321"/>
      <c r="T18" s="321"/>
      <c r="U18" s="321"/>
      <c r="V18" s="321">
        <v>386681.8</v>
      </c>
      <c r="W18" s="322">
        <v>239215.41</v>
      </c>
      <c r="X18" s="322">
        <v>415181.8</v>
      </c>
      <c r="Y18" s="322"/>
      <c r="Z18" s="322"/>
      <c r="AA18" s="322">
        <v>48500</v>
      </c>
      <c r="AB18" s="322"/>
      <c r="AC18" s="322"/>
      <c r="AD18" s="322"/>
      <c r="AE18" s="322"/>
      <c r="AF18" s="322"/>
      <c r="AG18" s="62">
        <f t="shared" si="1"/>
        <v>90656</v>
      </c>
      <c r="AH18" s="76">
        <f t="shared" si="2"/>
        <v>21800</v>
      </c>
      <c r="AI18" s="17">
        <f t="shared" si="5"/>
        <v>68856</v>
      </c>
      <c r="AJ18" s="15">
        <f t="shared" si="3"/>
        <v>1041079.01</v>
      </c>
      <c r="AK18" s="64">
        <f t="shared" si="4"/>
        <v>48500</v>
      </c>
      <c r="AL18" s="19">
        <f t="shared" si="6"/>
        <v>992579.01</v>
      </c>
    </row>
    <row r="19" spans="1:38" x14ac:dyDescent="0.2">
      <c r="E19" t="s">
        <v>3199</v>
      </c>
      <c r="F19" s="316">
        <v>1076.7</v>
      </c>
      <c r="G19" s="316"/>
      <c r="H19" s="316"/>
      <c r="I19">
        <v>5</v>
      </c>
      <c r="J19">
        <v>26</v>
      </c>
      <c r="K19" s="317"/>
      <c r="L19" s="317"/>
      <c r="M19" s="317"/>
      <c r="N19" s="317"/>
      <c r="O19"/>
      <c r="P19">
        <v>-1641651.3</v>
      </c>
      <c r="Q19">
        <v>1642759</v>
      </c>
      <c r="R19" s="321"/>
      <c r="S19" s="321"/>
      <c r="T19" s="321"/>
      <c r="U19" s="321"/>
      <c r="V19" s="321">
        <v>366060</v>
      </c>
      <c r="W19" s="322">
        <v>208600</v>
      </c>
      <c r="X19" s="322">
        <v>437060</v>
      </c>
      <c r="Y19" s="322"/>
      <c r="Z19" s="322"/>
      <c r="AA19" s="322"/>
      <c r="AB19" s="322"/>
      <c r="AC19" s="322"/>
      <c r="AD19" s="322"/>
      <c r="AE19" s="322"/>
      <c r="AF19" s="322"/>
      <c r="AG19" s="62">
        <f t="shared" si="1"/>
        <v>1076.7</v>
      </c>
      <c r="AH19" s="76">
        <f t="shared" si="2"/>
        <v>0</v>
      </c>
      <c r="AI19" s="17">
        <f t="shared" si="5"/>
        <v>1076.7</v>
      </c>
      <c r="AJ19" s="15">
        <f t="shared" si="3"/>
        <v>1011720</v>
      </c>
      <c r="AK19" s="64">
        <f t="shared" si="4"/>
        <v>0</v>
      </c>
      <c r="AL19" s="19">
        <f t="shared" si="6"/>
        <v>1011720</v>
      </c>
    </row>
    <row r="20" spans="1:38" x14ac:dyDescent="0.2">
      <c r="E20" t="s">
        <v>3200</v>
      </c>
      <c r="F20" s="316">
        <v>648.29999999999995</v>
      </c>
      <c r="G20" s="316"/>
      <c r="H20" s="316"/>
      <c r="I20">
        <v>415566.71</v>
      </c>
      <c r="J20">
        <v>255253.29</v>
      </c>
      <c r="K20" s="317"/>
      <c r="L20" s="317"/>
      <c r="M20" s="317"/>
      <c r="N20" s="317"/>
      <c r="O20"/>
      <c r="P20">
        <v>-546431.69999999995</v>
      </c>
      <c r="Q20">
        <v>1230000</v>
      </c>
      <c r="R20" s="321"/>
      <c r="S20" s="321"/>
      <c r="T20" s="321"/>
      <c r="U20" s="321"/>
      <c r="V20" s="321">
        <v>533075.5</v>
      </c>
      <c r="W20" s="322">
        <v>266117.38</v>
      </c>
      <c r="X20" s="322">
        <v>578875.5</v>
      </c>
      <c r="Y20" s="322"/>
      <c r="Z20" s="322">
        <v>8668</v>
      </c>
      <c r="AA20" s="322">
        <v>74849.38</v>
      </c>
      <c r="AB20" s="322">
        <v>12100</v>
      </c>
      <c r="AC20" s="322"/>
      <c r="AD20" s="322"/>
      <c r="AE20" s="322"/>
      <c r="AF20" s="322"/>
      <c r="AG20" s="62">
        <f t="shared" si="1"/>
        <v>648.29999999999995</v>
      </c>
      <c r="AH20" s="76">
        <f t="shared" si="2"/>
        <v>0</v>
      </c>
      <c r="AI20" s="17">
        <f t="shared" si="5"/>
        <v>648.29999999999995</v>
      </c>
      <c r="AJ20" s="15">
        <f t="shared" si="3"/>
        <v>1386736.38</v>
      </c>
      <c r="AK20" s="64">
        <f t="shared" si="4"/>
        <v>86949.38</v>
      </c>
      <c r="AL20" s="19">
        <f t="shared" si="6"/>
        <v>1299787</v>
      </c>
    </row>
    <row r="21" spans="1:38" x14ac:dyDescent="0.2">
      <c r="E21" t="s">
        <v>3201</v>
      </c>
      <c r="F21" s="316">
        <v>56354.38</v>
      </c>
      <c r="G21" s="316"/>
      <c r="H21" s="316">
        <v>58799</v>
      </c>
      <c r="I21"/>
      <c r="J21">
        <v>6720.44</v>
      </c>
      <c r="K21" s="317"/>
      <c r="L21" s="317"/>
      <c r="M21" s="317"/>
      <c r="N21" s="317">
        <v>178</v>
      </c>
      <c r="O21"/>
      <c r="P21">
        <v>-992365.77</v>
      </c>
      <c r="Q21">
        <v>1067330</v>
      </c>
      <c r="R21" s="321"/>
      <c r="S21" s="321"/>
      <c r="T21" s="321"/>
      <c r="U21" s="321"/>
      <c r="V21" s="321">
        <v>355509</v>
      </c>
      <c r="W21" s="322">
        <v>249338.37</v>
      </c>
      <c r="X21" s="322">
        <v>391559</v>
      </c>
      <c r="Y21" s="322"/>
      <c r="Z21" s="322"/>
      <c r="AA21" s="322">
        <v>23069</v>
      </c>
      <c r="AB21" s="322">
        <v>687.78</v>
      </c>
      <c r="AC21" s="322"/>
      <c r="AD21" s="322"/>
      <c r="AE21" s="322"/>
      <c r="AF21" s="322"/>
      <c r="AG21" s="62">
        <f t="shared" si="1"/>
        <v>115153.38</v>
      </c>
      <c r="AH21" s="76">
        <f t="shared" si="2"/>
        <v>178</v>
      </c>
      <c r="AI21" s="17">
        <f t="shared" si="5"/>
        <v>114975.38</v>
      </c>
      <c r="AJ21" s="15">
        <f t="shared" si="3"/>
        <v>996406.37</v>
      </c>
      <c r="AK21" s="64">
        <f t="shared" si="4"/>
        <v>23756.78</v>
      </c>
      <c r="AL21" s="19">
        <f t="shared" si="6"/>
        <v>972649.59</v>
      </c>
    </row>
    <row r="22" spans="1:38" x14ac:dyDescent="0.2">
      <c r="A22" s="1" t="s">
        <v>460</v>
      </c>
      <c r="B22" s="1" t="s">
        <v>462</v>
      </c>
      <c r="C22" s="55">
        <v>4536</v>
      </c>
      <c r="D22" s="56" t="s">
        <v>1096</v>
      </c>
      <c r="E22" t="s">
        <v>3202</v>
      </c>
      <c r="F22" s="316">
        <v>479306.56</v>
      </c>
      <c r="G22" s="316"/>
      <c r="H22" s="316">
        <v>267066.23999999999</v>
      </c>
      <c r="I22">
        <v>219496.25</v>
      </c>
      <c r="J22">
        <v>215502.37</v>
      </c>
      <c r="K22" s="317"/>
      <c r="L22" s="317"/>
      <c r="M22" s="317"/>
      <c r="N22" s="317">
        <v>152.94999999999999</v>
      </c>
      <c r="O22"/>
      <c r="P22">
        <v>-0.1</v>
      </c>
      <c r="Q22"/>
      <c r="R22" s="321"/>
      <c r="S22" s="321">
        <v>103385.15</v>
      </c>
      <c r="T22" s="321">
        <v>24964</v>
      </c>
      <c r="U22" s="321"/>
      <c r="V22" s="321">
        <v>699850</v>
      </c>
      <c r="W22" s="322"/>
      <c r="X22" s="322">
        <v>794020</v>
      </c>
      <c r="Y22" s="322"/>
      <c r="Z22" s="322"/>
      <c r="AA22" s="322">
        <v>118051.33</v>
      </c>
      <c r="AB22" s="322">
        <v>36255.360000000001</v>
      </c>
      <c r="AC22" s="322"/>
      <c r="AD22" s="322"/>
      <c r="AE22" s="322"/>
      <c r="AF22" s="322"/>
      <c r="AG22" s="62">
        <f t="shared" si="1"/>
        <v>746372.8</v>
      </c>
      <c r="AH22" s="76">
        <f t="shared" si="2"/>
        <v>152.94999999999999</v>
      </c>
      <c r="AI22" s="17">
        <f t="shared" si="5"/>
        <v>746219.85000000009</v>
      </c>
      <c r="AJ22" s="15">
        <f>SUM(R22:V22)</f>
        <v>828199.15</v>
      </c>
      <c r="AK22" s="64">
        <f>SUM(W22:AF22)</f>
        <v>948326.69</v>
      </c>
      <c r="AL22" s="19">
        <f t="shared" si="6"/>
        <v>-120127.53999999992</v>
      </c>
    </row>
    <row r="23" spans="1:38" x14ac:dyDescent="0.2">
      <c r="A23" s="1" t="s">
        <v>460</v>
      </c>
      <c r="B23" s="1" t="s">
        <v>462</v>
      </c>
      <c r="C23" s="55">
        <v>3980</v>
      </c>
      <c r="D23" s="56" t="s">
        <v>1097</v>
      </c>
      <c r="E23" t="s">
        <v>3203</v>
      </c>
      <c r="F23" s="316">
        <v>143991.15</v>
      </c>
      <c r="G23" s="316"/>
      <c r="H23" s="316">
        <v>114988.53</v>
      </c>
      <c r="I23">
        <v>168288.76</v>
      </c>
      <c r="J23">
        <v>92946.48</v>
      </c>
      <c r="K23" s="317"/>
      <c r="L23" s="317"/>
      <c r="M23" s="317"/>
      <c r="N23" s="317"/>
      <c r="O23"/>
      <c r="P23"/>
      <c r="Q23">
        <v>2340148.79</v>
      </c>
      <c r="R23" s="321"/>
      <c r="S23" s="321">
        <v>233733.2</v>
      </c>
      <c r="T23" s="321"/>
      <c r="U23" s="321"/>
      <c r="V23" s="321">
        <v>415380</v>
      </c>
      <c r="W23" s="322"/>
      <c r="X23" s="322">
        <v>518268</v>
      </c>
      <c r="Y23" s="322"/>
      <c r="Z23" s="322"/>
      <c r="AA23" s="322">
        <v>130671.65</v>
      </c>
      <c r="AB23" s="322">
        <v>23932.880000000001</v>
      </c>
      <c r="AC23" s="322"/>
      <c r="AD23" s="322"/>
      <c r="AE23" s="322"/>
      <c r="AF23" s="322"/>
      <c r="AG23" s="62">
        <f t="shared" ref="AG23:AG86" si="7">SUM(F23:H23)</f>
        <v>258979.68</v>
      </c>
      <c r="AH23" s="76">
        <f t="shared" ref="AH23:AH86" si="8">SUM(K23:N23)</f>
        <v>0</v>
      </c>
      <c r="AI23" s="17">
        <f t="shared" si="5"/>
        <v>258979.68</v>
      </c>
      <c r="AJ23" s="15">
        <f t="shared" ref="AJ23:AJ86" si="9">SUM(R23:V23)</f>
        <v>649113.19999999995</v>
      </c>
      <c r="AK23" s="64">
        <f t="shared" ref="AK23:AK86" si="10">SUM(W23:AF23)</f>
        <v>672872.53</v>
      </c>
      <c r="AL23" s="19">
        <f t="shared" si="6"/>
        <v>-23759.330000000075</v>
      </c>
    </row>
    <row r="24" spans="1:38" x14ac:dyDescent="0.2">
      <c r="A24" s="1" t="s">
        <v>460</v>
      </c>
      <c r="B24" s="1" t="s">
        <v>462</v>
      </c>
      <c r="C24" s="55">
        <v>9027</v>
      </c>
      <c r="D24" s="56" t="s">
        <v>1098</v>
      </c>
      <c r="E24" t="s">
        <v>3204</v>
      </c>
      <c r="F24" s="316">
        <v>1402807.43</v>
      </c>
      <c r="G24" s="316">
        <v>47880</v>
      </c>
      <c r="H24" s="316">
        <v>236328.66</v>
      </c>
      <c r="I24">
        <v>188154.43</v>
      </c>
      <c r="J24">
        <v>76671.759999999995</v>
      </c>
      <c r="K24" s="317">
        <v>9000</v>
      </c>
      <c r="L24" s="317"/>
      <c r="M24" s="317"/>
      <c r="N24" s="317"/>
      <c r="O24"/>
      <c r="P24"/>
      <c r="Q24">
        <v>2461151.44</v>
      </c>
      <c r="R24" s="321"/>
      <c r="S24" s="321">
        <v>324562.07</v>
      </c>
      <c r="T24" s="321">
        <v>590000</v>
      </c>
      <c r="U24" s="321"/>
      <c r="V24" s="321">
        <v>738670</v>
      </c>
      <c r="W24" s="322"/>
      <c r="X24" s="322">
        <v>879189</v>
      </c>
      <c r="Y24" s="322"/>
      <c r="Z24" s="322"/>
      <c r="AA24" s="322">
        <v>455377.53</v>
      </c>
      <c r="AB24" s="322">
        <v>20226.2</v>
      </c>
      <c r="AC24" s="322"/>
      <c r="AD24" s="322"/>
      <c r="AE24" s="322"/>
      <c r="AF24" s="322"/>
      <c r="AG24" s="62">
        <f t="shared" si="7"/>
        <v>1687016.0899999999</v>
      </c>
      <c r="AH24" s="76">
        <f t="shared" si="8"/>
        <v>9000</v>
      </c>
      <c r="AI24" s="17">
        <f t="shared" si="5"/>
        <v>1678016.0899999999</v>
      </c>
      <c r="AJ24" s="15">
        <f t="shared" si="9"/>
        <v>1653232.07</v>
      </c>
      <c r="AK24" s="64">
        <f t="shared" si="10"/>
        <v>1354792.73</v>
      </c>
      <c r="AL24" s="19">
        <f t="shared" si="6"/>
        <v>298439.34000000008</v>
      </c>
    </row>
    <row r="25" spans="1:38" x14ac:dyDescent="0.2">
      <c r="A25" s="1" t="s">
        <v>460</v>
      </c>
      <c r="B25" s="1" t="s">
        <v>462</v>
      </c>
      <c r="C25" s="55">
        <v>4180</v>
      </c>
      <c r="D25" s="56" t="s">
        <v>1099</v>
      </c>
      <c r="E25" t="s">
        <v>3205</v>
      </c>
      <c r="F25" s="316">
        <v>231474.19</v>
      </c>
      <c r="G25" s="316"/>
      <c r="H25" s="316">
        <v>90643.05</v>
      </c>
      <c r="I25">
        <v>210422.47</v>
      </c>
      <c r="J25">
        <v>528750.21</v>
      </c>
      <c r="K25" s="317"/>
      <c r="L25" s="317"/>
      <c r="M25" s="317"/>
      <c r="N25" s="317"/>
      <c r="O25"/>
      <c r="P25"/>
      <c r="Q25">
        <v>1609968.11</v>
      </c>
      <c r="R25" s="321"/>
      <c r="S25" s="321">
        <v>203813.83</v>
      </c>
      <c r="T25" s="321"/>
      <c r="U25" s="321">
        <v>8.94</v>
      </c>
      <c r="V25" s="321">
        <v>443200</v>
      </c>
      <c r="W25" s="322"/>
      <c r="X25" s="322">
        <v>535446</v>
      </c>
      <c r="Y25" s="322"/>
      <c r="Z25" s="322"/>
      <c r="AA25" s="322">
        <v>252712.78</v>
      </c>
      <c r="AB25" s="322">
        <v>71688.320000000007</v>
      </c>
      <c r="AC25" s="322"/>
      <c r="AD25" s="322"/>
      <c r="AE25" s="322"/>
      <c r="AF25" s="322"/>
      <c r="AG25" s="62">
        <f t="shared" si="7"/>
        <v>322117.24</v>
      </c>
      <c r="AH25" s="76">
        <f t="shared" si="8"/>
        <v>0</v>
      </c>
      <c r="AI25" s="17">
        <f t="shared" si="5"/>
        <v>322117.24</v>
      </c>
      <c r="AJ25" s="15">
        <f t="shared" si="9"/>
        <v>647022.77</v>
      </c>
      <c r="AK25" s="64">
        <f t="shared" si="10"/>
        <v>859847.10000000009</v>
      </c>
      <c r="AL25" s="19">
        <f t="shared" si="6"/>
        <v>-212824.33000000007</v>
      </c>
    </row>
    <row r="26" spans="1:38" x14ac:dyDescent="0.2">
      <c r="A26" s="1" t="s">
        <v>460</v>
      </c>
      <c r="B26" s="1" t="s">
        <v>462</v>
      </c>
      <c r="C26" s="55">
        <v>2100</v>
      </c>
      <c r="D26" s="56" t="s">
        <v>1100</v>
      </c>
      <c r="E26" t="s">
        <v>3206</v>
      </c>
      <c r="F26" s="316">
        <v>148432.43</v>
      </c>
      <c r="G26" s="316">
        <v>3605</v>
      </c>
      <c r="H26" s="316">
        <v>65798.84</v>
      </c>
      <c r="I26">
        <v>208360.04</v>
      </c>
      <c r="J26">
        <v>66763.06</v>
      </c>
      <c r="K26" s="317"/>
      <c r="L26" s="317"/>
      <c r="M26" s="317"/>
      <c r="N26" s="317"/>
      <c r="O26"/>
      <c r="P26"/>
      <c r="Q26">
        <v>1693812.25</v>
      </c>
      <c r="R26" s="321"/>
      <c r="S26" s="321">
        <v>114721.56</v>
      </c>
      <c r="T26" s="321"/>
      <c r="U26" s="321">
        <v>4.58</v>
      </c>
      <c r="V26" s="321">
        <v>267030</v>
      </c>
      <c r="W26" s="322"/>
      <c r="X26" s="322">
        <v>320458</v>
      </c>
      <c r="Y26" s="322"/>
      <c r="Z26" s="322"/>
      <c r="AA26" s="322">
        <v>68918.880000000005</v>
      </c>
      <c r="AB26" s="322">
        <v>17965.759999999998</v>
      </c>
      <c r="AC26" s="322"/>
      <c r="AD26" s="322"/>
      <c r="AE26" s="322"/>
      <c r="AF26" s="322"/>
      <c r="AG26" s="62">
        <f t="shared" si="7"/>
        <v>217836.27</v>
      </c>
      <c r="AH26" s="76">
        <f t="shared" si="8"/>
        <v>0</v>
      </c>
      <c r="AI26" s="17">
        <f t="shared" si="5"/>
        <v>217836.27</v>
      </c>
      <c r="AJ26" s="15">
        <f t="shared" si="9"/>
        <v>381756.14</v>
      </c>
      <c r="AK26" s="64">
        <f t="shared" si="10"/>
        <v>407342.64</v>
      </c>
      <c r="AL26" s="19">
        <f t="shared" si="6"/>
        <v>-25586.5</v>
      </c>
    </row>
    <row r="27" spans="1:38" x14ac:dyDescent="0.2">
      <c r="A27" s="1" t="s">
        <v>460</v>
      </c>
      <c r="B27" s="1" t="s">
        <v>462</v>
      </c>
      <c r="C27" s="55">
        <v>4887</v>
      </c>
      <c r="D27" s="56" t="s">
        <v>1101</v>
      </c>
      <c r="E27" t="s">
        <v>3207</v>
      </c>
      <c r="F27" s="316">
        <v>678137.43</v>
      </c>
      <c r="G27" s="316"/>
      <c r="H27" s="316">
        <v>154085.87</v>
      </c>
      <c r="I27">
        <v>235436.44</v>
      </c>
      <c r="J27">
        <v>219864.59</v>
      </c>
      <c r="K27" s="317">
        <v>10000</v>
      </c>
      <c r="L27" s="317"/>
      <c r="M27" s="317"/>
      <c r="N27" s="317">
        <v>0</v>
      </c>
      <c r="O27"/>
      <c r="P27">
        <v>-15.08</v>
      </c>
      <c r="Q27">
        <v>1247745.83</v>
      </c>
      <c r="R27" s="321"/>
      <c r="S27" s="321">
        <v>245860.06</v>
      </c>
      <c r="T27" s="321"/>
      <c r="U27" s="321"/>
      <c r="V27" s="321">
        <v>381240</v>
      </c>
      <c r="W27" s="322"/>
      <c r="X27" s="322">
        <v>489908</v>
      </c>
      <c r="Y27" s="322"/>
      <c r="Z27" s="322"/>
      <c r="AA27" s="322">
        <v>307833.73</v>
      </c>
      <c r="AB27" s="322">
        <v>35449.440000000002</v>
      </c>
      <c r="AC27" s="322"/>
      <c r="AD27" s="322"/>
      <c r="AE27" s="322"/>
      <c r="AF27" s="322"/>
      <c r="AG27" s="62">
        <f t="shared" si="7"/>
        <v>832223.3</v>
      </c>
      <c r="AH27" s="76">
        <f t="shared" si="8"/>
        <v>10000</v>
      </c>
      <c r="AI27" s="17">
        <f t="shared" si="5"/>
        <v>822223.3</v>
      </c>
      <c r="AJ27" s="15">
        <f t="shared" si="9"/>
        <v>627100.06000000006</v>
      </c>
      <c r="AK27" s="64">
        <f t="shared" si="10"/>
        <v>833191.16999999993</v>
      </c>
      <c r="AL27" s="19">
        <f t="shared" si="6"/>
        <v>-206091.10999999987</v>
      </c>
    </row>
    <row r="28" spans="1:38" x14ac:dyDescent="0.2">
      <c r="A28" s="1" t="s">
        <v>460</v>
      </c>
      <c r="B28" s="1" t="s">
        <v>462</v>
      </c>
      <c r="C28" s="55">
        <v>5102</v>
      </c>
      <c r="D28" s="56" t="s">
        <v>1102</v>
      </c>
      <c r="E28" t="s">
        <v>3208</v>
      </c>
      <c r="F28" s="316">
        <v>378486.67</v>
      </c>
      <c r="G28" s="316"/>
      <c r="H28" s="316">
        <v>155469.1</v>
      </c>
      <c r="I28">
        <v>405379.49</v>
      </c>
      <c r="J28">
        <v>564388.52</v>
      </c>
      <c r="K28" s="317"/>
      <c r="L28" s="317"/>
      <c r="M28" s="317"/>
      <c r="N28" s="317">
        <v>1700</v>
      </c>
      <c r="O28"/>
      <c r="P28">
        <v>-500</v>
      </c>
      <c r="Q28">
        <v>1804121.26</v>
      </c>
      <c r="R28" s="321"/>
      <c r="S28" s="321">
        <v>123530.57</v>
      </c>
      <c r="T28" s="321"/>
      <c r="U28" s="321"/>
      <c r="V28" s="321">
        <v>374690</v>
      </c>
      <c r="W28" s="322"/>
      <c r="X28" s="322">
        <v>476690</v>
      </c>
      <c r="Y28" s="322"/>
      <c r="Z28" s="322"/>
      <c r="AA28" s="322">
        <v>140275.99</v>
      </c>
      <c r="AB28" s="322">
        <v>95916.86</v>
      </c>
      <c r="AC28" s="322"/>
      <c r="AD28" s="322"/>
      <c r="AE28" s="322"/>
      <c r="AF28" s="322"/>
      <c r="AG28" s="62">
        <f t="shared" si="7"/>
        <v>533955.77</v>
      </c>
      <c r="AH28" s="76">
        <f t="shared" si="8"/>
        <v>1700</v>
      </c>
      <c r="AI28" s="17">
        <f t="shared" si="5"/>
        <v>532255.77</v>
      </c>
      <c r="AJ28" s="15">
        <f t="shared" si="9"/>
        <v>498220.57</v>
      </c>
      <c r="AK28" s="64">
        <f t="shared" si="10"/>
        <v>712882.85</v>
      </c>
      <c r="AL28" s="19">
        <f t="shared" si="6"/>
        <v>-214662.27999999997</v>
      </c>
    </row>
    <row r="29" spans="1:38" x14ac:dyDescent="0.2">
      <c r="A29" s="1" t="s">
        <v>460</v>
      </c>
      <c r="B29" s="1" t="s">
        <v>462</v>
      </c>
      <c r="C29" s="55">
        <v>11813</v>
      </c>
      <c r="D29" s="56" t="s">
        <v>1103</v>
      </c>
      <c r="E29" t="s">
        <v>3209</v>
      </c>
      <c r="F29" s="316">
        <v>508776.35</v>
      </c>
      <c r="G29" s="316">
        <v>94900</v>
      </c>
      <c r="H29" s="316">
        <v>161036.69</v>
      </c>
      <c r="I29">
        <v>280421.52</v>
      </c>
      <c r="J29">
        <v>96801.48</v>
      </c>
      <c r="K29" s="317">
        <v>19400</v>
      </c>
      <c r="L29" s="317"/>
      <c r="M29" s="317"/>
      <c r="N29" s="317">
        <v>1578.15</v>
      </c>
      <c r="O29"/>
      <c r="P29"/>
      <c r="Q29">
        <v>1414760.08</v>
      </c>
      <c r="R29" s="321"/>
      <c r="S29" s="321">
        <v>380462.32</v>
      </c>
      <c r="T29" s="321">
        <v>70000</v>
      </c>
      <c r="U29" s="321">
        <v>292.73</v>
      </c>
      <c r="V29" s="321">
        <v>342650</v>
      </c>
      <c r="W29" s="322"/>
      <c r="X29" s="322">
        <v>461447</v>
      </c>
      <c r="Y29" s="322"/>
      <c r="Z29" s="322"/>
      <c r="AA29" s="322">
        <v>386792.08</v>
      </c>
      <c r="AB29" s="322">
        <v>59600.36</v>
      </c>
      <c r="AC29" s="322"/>
      <c r="AD29" s="322"/>
      <c r="AE29" s="322"/>
      <c r="AF29" s="322"/>
      <c r="AG29" s="62">
        <f t="shared" si="7"/>
        <v>764713.04</v>
      </c>
      <c r="AH29" s="76">
        <f t="shared" si="8"/>
        <v>20978.15</v>
      </c>
      <c r="AI29" s="17">
        <f t="shared" si="5"/>
        <v>743734.89</v>
      </c>
      <c r="AJ29" s="15">
        <f t="shared" si="9"/>
        <v>793405.05</v>
      </c>
      <c r="AK29" s="64">
        <f t="shared" si="10"/>
        <v>907839.44000000006</v>
      </c>
      <c r="AL29" s="19">
        <f t="shared" si="6"/>
        <v>-114434.39000000001</v>
      </c>
    </row>
    <row r="30" spans="1:38" x14ac:dyDescent="0.2">
      <c r="A30" s="1" t="s">
        <v>460</v>
      </c>
      <c r="B30" s="1" t="s">
        <v>462</v>
      </c>
      <c r="C30" s="55">
        <v>7972</v>
      </c>
      <c r="D30" s="56" t="s">
        <v>1104</v>
      </c>
      <c r="E30" t="s">
        <v>3210</v>
      </c>
      <c r="F30" s="316">
        <v>1135003.47</v>
      </c>
      <c r="G30" s="316"/>
      <c r="H30" s="316">
        <v>586671.82999999996</v>
      </c>
      <c r="I30">
        <v>165981.78</v>
      </c>
      <c r="J30">
        <v>200625.37</v>
      </c>
      <c r="K30" s="317">
        <v>22500</v>
      </c>
      <c r="L30" s="317"/>
      <c r="M30" s="317"/>
      <c r="N30" s="317">
        <v>924.3</v>
      </c>
      <c r="O30"/>
      <c r="P30"/>
      <c r="Q30">
        <v>1595887.05</v>
      </c>
      <c r="R30" s="321"/>
      <c r="S30" s="321">
        <v>505613.92</v>
      </c>
      <c r="T30" s="321"/>
      <c r="U30" s="321"/>
      <c r="V30" s="321">
        <v>865950</v>
      </c>
      <c r="W30" s="322"/>
      <c r="X30" s="322">
        <v>1014480</v>
      </c>
      <c r="Y30" s="322"/>
      <c r="Z30" s="322"/>
      <c r="AA30" s="322">
        <v>790979.03</v>
      </c>
      <c r="AB30" s="322">
        <v>25917.61</v>
      </c>
      <c r="AC30" s="322"/>
      <c r="AD30" s="322"/>
      <c r="AE30" s="322"/>
      <c r="AF30" s="322"/>
      <c r="AG30" s="62">
        <f t="shared" si="7"/>
        <v>1721675.2999999998</v>
      </c>
      <c r="AH30" s="76">
        <f t="shared" si="8"/>
        <v>23424.3</v>
      </c>
      <c r="AI30" s="17">
        <f t="shared" si="5"/>
        <v>1698250.9999999998</v>
      </c>
      <c r="AJ30" s="15">
        <f t="shared" si="9"/>
        <v>1371563.92</v>
      </c>
      <c r="AK30" s="64">
        <f t="shared" si="10"/>
        <v>1831376.6400000001</v>
      </c>
      <c r="AL30" s="19">
        <f t="shared" si="6"/>
        <v>-459812.7200000002</v>
      </c>
    </row>
    <row r="31" spans="1:38" x14ac:dyDescent="0.2">
      <c r="A31" s="1" t="s">
        <v>460</v>
      </c>
      <c r="B31" s="1" t="s">
        <v>462</v>
      </c>
      <c r="C31" s="55">
        <v>3577</v>
      </c>
      <c r="D31" s="56" t="s">
        <v>1105</v>
      </c>
      <c r="E31" t="s">
        <v>3211</v>
      </c>
      <c r="F31" s="316">
        <v>423698.74</v>
      </c>
      <c r="G31" s="316"/>
      <c r="H31" s="316">
        <v>307368.81</v>
      </c>
      <c r="I31">
        <v>98704.69</v>
      </c>
      <c r="J31">
        <v>204733.52</v>
      </c>
      <c r="K31" s="317"/>
      <c r="L31" s="317"/>
      <c r="M31" s="317"/>
      <c r="N31" s="317">
        <v>6.9</v>
      </c>
      <c r="O31"/>
      <c r="P31"/>
      <c r="Q31">
        <v>1789492.25</v>
      </c>
      <c r="R31" s="321"/>
      <c r="S31" s="321">
        <v>172922.88</v>
      </c>
      <c r="T31" s="321"/>
      <c r="U31" s="321">
        <v>31.48</v>
      </c>
      <c r="V31" s="321">
        <v>325960</v>
      </c>
      <c r="W31" s="322"/>
      <c r="X31" s="322">
        <v>393700</v>
      </c>
      <c r="Y31" s="322"/>
      <c r="Z31" s="322"/>
      <c r="AA31" s="322">
        <v>170138.65</v>
      </c>
      <c r="AB31" s="322">
        <v>27497.72</v>
      </c>
      <c r="AC31" s="322"/>
      <c r="AD31" s="322"/>
      <c r="AE31" s="322"/>
      <c r="AF31" s="322"/>
      <c r="AG31" s="62">
        <f t="shared" si="7"/>
        <v>731067.55</v>
      </c>
      <c r="AH31" s="76">
        <f t="shared" si="8"/>
        <v>6.9</v>
      </c>
      <c r="AI31" s="17">
        <f t="shared" si="5"/>
        <v>731060.65</v>
      </c>
      <c r="AJ31" s="15">
        <f t="shared" si="9"/>
        <v>498914.36</v>
      </c>
      <c r="AK31" s="64">
        <f t="shared" si="10"/>
        <v>591336.37</v>
      </c>
      <c r="AL31" s="19">
        <f t="shared" si="6"/>
        <v>-92422.010000000009</v>
      </c>
    </row>
    <row r="32" spans="1:38" x14ac:dyDescent="0.2">
      <c r="A32" s="1" t="s">
        <v>460</v>
      </c>
      <c r="B32" s="1" t="s">
        <v>462</v>
      </c>
      <c r="C32" s="55">
        <v>3159</v>
      </c>
      <c r="D32" s="56" t="s">
        <v>1106</v>
      </c>
      <c r="E32" t="s">
        <v>3212</v>
      </c>
      <c r="F32" s="316">
        <v>423695.32</v>
      </c>
      <c r="G32" s="316"/>
      <c r="H32" s="316">
        <v>114477.15</v>
      </c>
      <c r="I32">
        <v>107226.6</v>
      </c>
      <c r="J32">
        <v>266448.31</v>
      </c>
      <c r="K32" s="317"/>
      <c r="L32" s="317"/>
      <c r="M32" s="317"/>
      <c r="N32" s="317">
        <v>222.87</v>
      </c>
      <c r="O32"/>
      <c r="P32"/>
      <c r="Q32">
        <v>3102228.3</v>
      </c>
      <c r="R32" s="321"/>
      <c r="S32" s="321">
        <v>182865.88</v>
      </c>
      <c r="T32" s="321"/>
      <c r="U32" s="321"/>
      <c r="V32" s="321">
        <v>534910</v>
      </c>
      <c r="W32" s="322"/>
      <c r="X32" s="322">
        <v>611890</v>
      </c>
      <c r="Y32" s="322"/>
      <c r="Z32" s="322"/>
      <c r="AA32" s="322">
        <v>209595.78</v>
      </c>
      <c r="AB32" s="322">
        <v>69513.279999999999</v>
      </c>
      <c r="AC32" s="322"/>
      <c r="AD32" s="322"/>
      <c r="AE32" s="322"/>
      <c r="AF32" s="322"/>
      <c r="AG32" s="62">
        <f t="shared" si="7"/>
        <v>538172.47</v>
      </c>
      <c r="AH32" s="76">
        <f t="shared" si="8"/>
        <v>222.87</v>
      </c>
      <c r="AI32" s="17">
        <f t="shared" si="5"/>
        <v>537949.6</v>
      </c>
      <c r="AJ32" s="15">
        <f t="shared" si="9"/>
        <v>717775.88</v>
      </c>
      <c r="AK32" s="64">
        <f t="shared" si="10"/>
        <v>890999.06</v>
      </c>
      <c r="AL32" s="19">
        <f t="shared" si="6"/>
        <v>-173223.18000000005</v>
      </c>
    </row>
    <row r="33" spans="1:38" x14ac:dyDescent="0.2">
      <c r="A33" s="1" t="s">
        <v>460</v>
      </c>
      <c r="B33" s="1" t="s">
        <v>462</v>
      </c>
      <c r="C33" s="55">
        <v>3764</v>
      </c>
      <c r="D33" s="56" t="s">
        <v>1107</v>
      </c>
      <c r="E33" t="s">
        <v>3213</v>
      </c>
      <c r="F33" s="316">
        <v>595216.34</v>
      </c>
      <c r="G33" s="316"/>
      <c r="H33" s="316">
        <v>174799.42</v>
      </c>
      <c r="I33">
        <v>372739.29</v>
      </c>
      <c r="J33">
        <v>203098.23</v>
      </c>
      <c r="K33" s="317"/>
      <c r="L33" s="317"/>
      <c r="M33" s="317"/>
      <c r="N33" s="317">
        <v>186.91</v>
      </c>
      <c r="O33"/>
      <c r="P33">
        <v>23.8</v>
      </c>
      <c r="Q33">
        <v>1484748</v>
      </c>
      <c r="R33" s="321"/>
      <c r="S33" s="321">
        <v>343054.26</v>
      </c>
      <c r="T33" s="321"/>
      <c r="U33" s="321"/>
      <c r="V33" s="321">
        <v>379370</v>
      </c>
      <c r="W33" s="322"/>
      <c r="X33" s="322">
        <v>480584</v>
      </c>
      <c r="Y33" s="322"/>
      <c r="Z33" s="322"/>
      <c r="AA33" s="322">
        <v>211593.68</v>
      </c>
      <c r="AB33" s="322">
        <v>23728.7</v>
      </c>
      <c r="AC33" s="322"/>
      <c r="AD33" s="322"/>
      <c r="AE33" s="322"/>
      <c r="AF33" s="322"/>
      <c r="AG33" s="62">
        <f t="shared" si="7"/>
        <v>770015.76</v>
      </c>
      <c r="AH33" s="76">
        <f t="shared" si="8"/>
        <v>186.91</v>
      </c>
      <c r="AI33" s="17">
        <f t="shared" si="5"/>
        <v>769828.85</v>
      </c>
      <c r="AJ33" s="15">
        <f t="shared" si="9"/>
        <v>722424.26</v>
      </c>
      <c r="AK33" s="64">
        <f t="shared" si="10"/>
        <v>715906.37999999989</v>
      </c>
      <c r="AL33" s="19">
        <f t="shared" si="6"/>
        <v>6517.8800000001211</v>
      </c>
    </row>
    <row r="34" spans="1:38" x14ac:dyDescent="0.2">
      <c r="A34" s="1" t="s">
        <v>460</v>
      </c>
      <c r="B34" s="1" t="s">
        <v>462</v>
      </c>
      <c r="C34" s="55">
        <v>3691</v>
      </c>
      <c r="D34" s="56" t="s">
        <v>1108</v>
      </c>
      <c r="E34" t="s">
        <v>3214</v>
      </c>
      <c r="F34" s="316">
        <v>649940.89</v>
      </c>
      <c r="G34" s="316">
        <v>20000</v>
      </c>
      <c r="H34" s="316">
        <v>224365.2</v>
      </c>
      <c r="I34">
        <v>84072.39</v>
      </c>
      <c r="J34">
        <v>291764.40999999997</v>
      </c>
      <c r="K34" s="317"/>
      <c r="L34" s="317"/>
      <c r="M34" s="317"/>
      <c r="N34" s="317">
        <v>4.99</v>
      </c>
      <c r="O34"/>
      <c r="P34"/>
      <c r="Q34">
        <v>1924840.79</v>
      </c>
      <c r="R34" s="321"/>
      <c r="S34" s="321">
        <v>171979.05</v>
      </c>
      <c r="T34" s="321">
        <v>105000</v>
      </c>
      <c r="U34" s="321">
        <v>202.64</v>
      </c>
      <c r="V34" s="321">
        <v>440290</v>
      </c>
      <c r="W34" s="322"/>
      <c r="X34" s="322">
        <v>552266</v>
      </c>
      <c r="Y34" s="322"/>
      <c r="Z34" s="322"/>
      <c r="AA34" s="322">
        <v>104208.82</v>
      </c>
      <c r="AB34" s="322">
        <v>27909.119999999999</v>
      </c>
      <c r="AC34" s="322"/>
      <c r="AD34" s="322"/>
      <c r="AE34" s="322"/>
      <c r="AF34" s="322"/>
      <c r="AG34" s="62">
        <f t="shared" si="7"/>
        <v>894306.09000000008</v>
      </c>
      <c r="AH34" s="76">
        <f t="shared" si="8"/>
        <v>4.99</v>
      </c>
      <c r="AI34" s="17">
        <f t="shared" si="5"/>
        <v>894301.10000000009</v>
      </c>
      <c r="AJ34" s="15">
        <f t="shared" si="9"/>
        <v>717471.69</v>
      </c>
      <c r="AK34" s="64">
        <f t="shared" si="10"/>
        <v>684383.94000000006</v>
      </c>
      <c r="AL34" s="19">
        <f t="shared" si="6"/>
        <v>33087.749999999884</v>
      </c>
    </row>
    <row r="35" spans="1:38" x14ac:dyDescent="0.2">
      <c r="A35" s="1" t="s">
        <v>460</v>
      </c>
      <c r="B35" s="1" t="s">
        <v>462</v>
      </c>
      <c r="C35" s="55">
        <v>7031</v>
      </c>
      <c r="D35" s="56" t="s">
        <v>1109</v>
      </c>
      <c r="E35" t="s">
        <v>3215</v>
      </c>
      <c r="F35" s="316">
        <v>1127174.5900000001</v>
      </c>
      <c r="G35" s="316">
        <v>15000</v>
      </c>
      <c r="H35" s="316">
        <v>163332.79999999999</v>
      </c>
      <c r="I35">
        <v>200974.24</v>
      </c>
      <c r="J35">
        <v>163274.13</v>
      </c>
      <c r="K35" s="317"/>
      <c r="L35" s="317"/>
      <c r="M35" s="317"/>
      <c r="N35" s="317">
        <v>0</v>
      </c>
      <c r="O35"/>
      <c r="P35"/>
      <c r="Q35">
        <v>1101601.1100000001</v>
      </c>
      <c r="R35" s="321"/>
      <c r="S35" s="321">
        <v>216039.35</v>
      </c>
      <c r="T35" s="321"/>
      <c r="U35" s="321">
        <v>334.48</v>
      </c>
      <c r="V35" s="321">
        <v>441500</v>
      </c>
      <c r="W35" s="322"/>
      <c r="X35" s="322">
        <v>560930</v>
      </c>
      <c r="Y35" s="322"/>
      <c r="Z35" s="322"/>
      <c r="AA35" s="322">
        <v>143801.13</v>
      </c>
      <c r="AB35" s="322">
        <v>29506.240000000002</v>
      </c>
      <c r="AC35" s="322"/>
      <c r="AD35" s="322"/>
      <c r="AE35" s="322"/>
      <c r="AF35" s="322"/>
      <c r="AG35" s="62">
        <f t="shared" si="7"/>
        <v>1305507.3900000001</v>
      </c>
      <c r="AH35" s="76">
        <f t="shared" si="8"/>
        <v>0</v>
      </c>
      <c r="AI35" s="17">
        <f t="shared" si="5"/>
        <v>1305507.3900000001</v>
      </c>
      <c r="AJ35" s="15">
        <f t="shared" si="9"/>
        <v>657873.83000000007</v>
      </c>
      <c r="AK35" s="64">
        <f t="shared" si="10"/>
        <v>734237.37</v>
      </c>
      <c r="AL35" s="19">
        <f t="shared" si="6"/>
        <v>-76363.539999999921</v>
      </c>
    </row>
    <row r="36" spans="1:38" x14ac:dyDescent="0.2">
      <c r="A36" s="1" t="s">
        <v>460</v>
      </c>
      <c r="B36" s="1" t="s">
        <v>462</v>
      </c>
      <c r="C36" s="55">
        <v>3391</v>
      </c>
      <c r="D36" s="56" t="s">
        <v>1110</v>
      </c>
      <c r="E36" t="s">
        <v>3216</v>
      </c>
      <c r="F36" s="316">
        <v>500646.26</v>
      </c>
      <c r="G36" s="316"/>
      <c r="H36" s="316">
        <v>165685.6</v>
      </c>
      <c r="I36">
        <v>1294893.8600000001</v>
      </c>
      <c r="J36">
        <v>85627.62</v>
      </c>
      <c r="K36" s="317"/>
      <c r="L36" s="317"/>
      <c r="M36" s="317"/>
      <c r="N36" s="317">
        <v>0</v>
      </c>
      <c r="O36"/>
      <c r="P36"/>
      <c r="Q36">
        <v>528949.56000000006</v>
      </c>
      <c r="R36" s="321"/>
      <c r="S36" s="321">
        <v>197485.09</v>
      </c>
      <c r="T36" s="321"/>
      <c r="U36" s="321"/>
      <c r="V36" s="321">
        <v>417820</v>
      </c>
      <c r="W36" s="322"/>
      <c r="X36" s="322">
        <v>510730</v>
      </c>
      <c r="Y36" s="322"/>
      <c r="Z36" s="322"/>
      <c r="AA36" s="322">
        <v>152982.01999999999</v>
      </c>
      <c r="AB36" s="322">
        <v>40428.480000000003</v>
      </c>
      <c r="AC36" s="322"/>
      <c r="AD36" s="322"/>
      <c r="AE36" s="322"/>
      <c r="AF36" s="322"/>
      <c r="AG36" s="62">
        <f t="shared" si="7"/>
        <v>666331.86</v>
      </c>
      <c r="AH36" s="76">
        <f t="shared" si="8"/>
        <v>0</v>
      </c>
      <c r="AI36" s="17">
        <f t="shared" si="5"/>
        <v>666331.86</v>
      </c>
      <c r="AJ36" s="15">
        <f t="shared" si="9"/>
        <v>615305.09</v>
      </c>
      <c r="AK36" s="64">
        <f t="shared" si="10"/>
        <v>704140.5</v>
      </c>
      <c r="AL36" s="19">
        <f t="shared" si="6"/>
        <v>-88835.410000000033</v>
      </c>
    </row>
    <row r="37" spans="1:38" x14ac:dyDescent="0.2">
      <c r="A37" s="1" t="s">
        <v>460</v>
      </c>
      <c r="B37" s="1" t="s">
        <v>462</v>
      </c>
      <c r="C37" s="55">
        <v>4244</v>
      </c>
      <c r="D37" s="56" t="s">
        <v>1111</v>
      </c>
      <c r="E37" t="s">
        <v>3217</v>
      </c>
      <c r="F37" s="316">
        <v>758907.28</v>
      </c>
      <c r="G37" s="316"/>
      <c r="H37" s="316">
        <v>283700.25</v>
      </c>
      <c r="I37">
        <v>377905.91</v>
      </c>
      <c r="J37">
        <v>120263</v>
      </c>
      <c r="K37" s="317"/>
      <c r="L37" s="317"/>
      <c r="M37" s="317"/>
      <c r="N37" s="317"/>
      <c r="O37"/>
      <c r="P37"/>
      <c r="Q37">
        <v>1603684.39</v>
      </c>
      <c r="R37" s="321"/>
      <c r="S37" s="321">
        <v>218902.33</v>
      </c>
      <c r="T37" s="321"/>
      <c r="U37" s="321"/>
      <c r="V37" s="321">
        <v>556520</v>
      </c>
      <c r="W37" s="322"/>
      <c r="X37" s="322">
        <v>630629</v>
      </c>
      <c r="Y37" s="322"/>
      <c r="Z37" s="322"/>
      <c r="AA37" s="322">
        <v>155266.99</v>
      </c>
      <c r="AB37" s="322">
        <v>18789.16</v>
      </c>
      <c r="AC37" s="322"/>
      <c r="AD37" s="322"/>
      <c r="AE37" s="322">
        <v>100000</v>
      </c>
      <c r="AF37" s="322"/>
      <c r="AG37" s="62">
        <f t="shared" si="7"/>
        <v>1042607.53</v>
      </c>
      <c r="AH37" s="76">
        <f t="shared" si="8"/>
        <v>0</v>
      </c>
      <c r="AI37" s="17">
        <f t="shared" si="5"/>
        <v>1042607.53</v>
      </c>
      <c r="AJ37" s="15">
        <f t="shared" si="9"/>
        <v>775422.33</v>
      </c>
      <c r="AK37" s="64">
        <f t="shared" si="10"/>
        <v>904685.15</v>
      </c>
      <c r="AL37" s="19">
        <f t="shared" si="6"/>
        <v>-129262.82000000007</v>
      </c>
    </row>
    <row r="38" spans="1:38" x14ac:dyDescent="0.2">
      <c r="A38" s="1" t="s">
        <v>460</v>
      </c>
      <c r="B38" s="1" t="s">
        <v>462</v>
      </c>
      <c r="C38" s="55">
        <v>1926</v>
      </c>
      <c r="D38" s="56" t="s">
        <v>1112</v>
      </c>
      <c r="E38" t="s">
        <v>3218</v>
      </c>
      <c r="F38" s="316">
        <v>361496.77</v>
      </c>
      <c r="G38" s="316"/>
      <c r="H38" s="316">
        <v>94590.73</v>
      </c>
      <c r="I38">
        <v>48075.76</v>
      </c>
      <c r="J38">
        <v>56259.73</v>
      </c>
      <c r="K38" s="317"/>
      <c r="L38" s="317"/>
      <c r="M38" s="317"/>
      <c r="N38" s="317"/>
      <c r="O38"/>
      <c r="P38"/>
      <c r="Q38">
        <v>1498620.76</v>
      </c>
      <c r="R38" s="321"/>
      <c r="S38" s="321">
        <v>165863.54999999999</v>
      </c>
      <c r="T38" s="321"/>
      <c r="U38" s="321"/>
      <c r="V38" s="321">
        <v>317150</v>
      </c>
      <c r="W38" s="322"/>
      <c r="X38" s="322">
        <v>365247</v>
      </c>
      <c r="Y38" s="322"/>
      <c r="Z38" s="322"/>
      <c r="AA38" s="322">
        <v>123917.49</v>
      </c>
      <c r="AB38" s="322">
        <v>29178.720000000001</v>
      </c>
      <c r="AC38" s="322"/>
      <c r="AD38" s="322"/>
      <c r="AE38" s="322"/>
      <c r="AF38" s="322"/>
      <c r="AG38" s="62">
        <f t="shared" si="7"/>
        <v>456087.5</v>
      </c>
      <c r="AH38" s="76">
        <f t="shared" si="8"/>
        <v>0</v>
      </c>
      <c r="AI38" s="17">
        <f t="shared" si="5"/>
        <v>456087.5</v>
      </c>
      <c r="AJ38" s="15">
        <f t="shared" si="9"/>
        <v>483013.55</v>
      </c>
      <c r="AK38" s="64">
        <f t="shared" si="10"/>
        <v>518343.20999999996</v>
      </c>
      <c r="AL38" s="19">
        <f t="shared" si="6"/>
        <v>-35329.659999999974</v>
      </c>
    </row>
    <row r="39" spans="1:38" x14ac:dyDescent="0.2">
      <c r="A39" s="1" t="s">
        <v>460</v>
      </c>
      <c r="B39" s="1" t="s">
        <v>462</v>
      </c>
      <c r="C39" s="55">
        <v>5306</v>
      </c>
      <c r="D39" s="56" t="s">
        <v>1113</v>
      </c>
      <c r="E39" t="s">
        <v>3219</v>
      </c>
      <c r="F39" s="316">
        <v>122744.93</v>
      </c>
      <c r="G39" s="316">
        <v>10876</v>
      </c>
      <c r="H39" s="316">
        <v>120449.77</v>
      </c>
      <c r="I39">
        <v>1139474.57</v>
      </c>
      <c r="J39">
        <v>705134.48</v>
      </c>
      <c r="K39" s="317"/>
      <c r="L39" s="317"/>
      <c r="M39" s="317"/>
      <c r="N39" s="317">
        <v>197</v>
      </c>
      <c r="O39"/>
      <c r="P39">
        <v>-3378.07</v>
      </c>
      <c r="Q39">
        <v>2339595.1</v>
      </c>
      <c r="R39" s="321"/>
      <c r="S39" s="321">
        <v>226933.6</v>
      </c>
      <c r="T39" s="321"/>
      <c r="U39" s="321"/>
      <c r="V39" s="321">
        <v>799170</v>
      </c>
      <c r="W39" s="322"/>
      <c r="X39" s="322">
        <v>957070</v>
      </c>
      <c r="Y39" s="322"/>
      <c r="Z39" s="322"/>
      <c r="AA39" s="322">
        <v>226833.55</v>
      </c>
      <c r="AB39" s="322">
        <v>100608.24</v>
      </c>
      <c r="AC39" s="322"/>
      <c r="AD39" s="322"/>
      <c r="AE39" s="322"/>
      <c r="AF39" s="322"/>
      <c r="AG39" s="62">
        <f t="shared" si="7"/>
        <v>254070.7</v>
      </c>
      <c r="AH39" s="76">
        <f t="shared" si="8"/>
        <v>197</v>
      </c>
      <c r="AI39" s="17">
        <f t="shared" si="5"/>
        <v>253873.7</v>
      </c>
      <c r="AJ39" s="15">
        <f t="shared" si="9"/>
        <v>1026103.6</v>
      </c>
      <c r="AK39" s="64">
        <f t="shared" si="10"/>
        <v>1284511.79</v>
      </c>
      <c r="AL39" s="19">
        <f t="shared" si="6"/>
        <v>-258408.19000000006</v>
      </c>
    </row>
    <row r="40" spans="1:38" x14ac:dyDescent="0.2">
      <c r="A40" s="1" t="s">
        <v>460</v>
      </c>
      <c r="B40" s="1" t="s">
        <v>462</v>
      </c>
      <c r="C40" s="55">
        <v>2556</v>
      </c>
      <c r="D40" s="56" t="s">
        <v>1114</v>
      </c>
      <c r="E40" t="s">
        <v>3220</v>
      </c>
      <c r="F40" s="316">
        <v>926090.73</v>
      </c>
      <c r="G40" s="316"/>
      <c r="H40" s="316">
        <v>168470.16</v>
      </c>
      <c r="I40">
        <v>198403.82</v>
      </c>
      <c r="J40">
        <v>83860.83</v>
      </c>
      <c r="K40" s="317">
        <v>7500</v>
      </c>
      <c r="L40" s="317"/>
      <c r="M40" s="317"/>
      <c r="N40" s="317">
        <v>56.07</v>
      </c>
      <c r="O40"/>
      <c r="P40">
        <v>-178.91</v>
      </c>
      <c r="Q40">
        <v>1457071.21</v>
      </c>
      <c r="R40" s="321"/>
      <c r="S40" s="321">
        <v>188510.86</v>
      </c>
      <c r="T40" s="321"/>
      <c r="U40" s="321">
        <v>168.95</v>
      </c>
      <c r="V40" s="321">
        <v>306160</v>
      </c>
      <c r="W40" s="322"/>
      <c r="X40" s="322">
        <v>400205</v>
      </c>
      <c r="Y40" s="322"/>
      <c r="Z40" s="322"/>
      <c r="AA40" s="322">
        <v>206019.17</v>
      </c>
      <c r="AB40" s="322">
        <v>18399.080000000002</v>
      </c>
      <c r="AC40" s="322"/>
      <c r="AD40" s="322"/>
      <c r="AE40" s="322"/>
      <c r="AF40" s="322"/>
      <c r="AG40" s="62">
        <f t="shared" si="7"/>
        <v>1094560.8899999999</v>
      </c>
      <c r="AH40" s="76">
        <f t="shared" si="8"/>
        <v>7556.07</v>
      </c>
      <c r="AI40" s="17">
        <f t="shared" si="5"/>
        <v>1087004.8199999998</v>
      </c>
      <c r="AJ40" s="15">
        <f t="shared" si="9"/>
        <v>494839.81</v>
      </c>
      <c r="AK40" s="64">
        <f t="shared" si="10"/>
        <v>624623.25</v>
      </c>
      <c r="AL40" s="19">
        <f t="shared" si="6"/>
        <v>-129783.44</v>
      </c>
    </row>
    <row r="41" spans="1:38" x14ac:dyDescent="0.2">
      <c r="A41" s="1" t="s">
        <v>460</v>
      </c>
      <c r="B41" s="1" t="s">
        <v>462</v>
      </c>
      <c r="C41" s="55">
        <v>2366</v>
      </c>
      <c r="D41" s="56" t="s">
        <v>1115</v>
      </c>
      <c r="E41" t="s">
        <v>3221</v>
      </c>
      <c r="F41" s="316">
        <v>801454.54</v>
      </c>
      <c r="G41" s="316">
        <v>0</v>
      </c>
      <c r="H41" s="316">
        <v>139523.57</v>
      </c>
      <c r="I41">
        <v>274597.83</v>
      </c>
      <c r="J41">
        <v>687834.66</v>
      </c>
      <c r="K41" s="317"/>
      <c r="L41" s="317"/>
      <c r="M41" s="317"/>
      <c r="N41" s="317">
        <v>18.22</v>
      </c>
      <c r="O41"/>
      <c r="P41"/>
      <c r="Q41">
        <v>1798384.44</v>
      </c>
      <c r="R41" s="321"/>
      <c r="S41" s="321">
        <v>135790.56</v>
      </c>
      <c r="T41" s="321"/>
      <c r="U41" s="321">
        <v>20.16</v>
      </c>
      <c r="V41" s="321">
        <v>226080</v>
      </c>
      <c r="W41" s="322"/>
      <c r="X41" s="322">
        <v>288420</v>
      </c>
      <c r="Y41" s="322"/>
      <c r="Z41" s="322"/>
      <c r="AA41" s="322">
        <v>142339.45000000001</v>
      </c>
      <c r="AB41" s="322">
        <v>116210.68</v>
      </c>
      <c r="AC41" s="322"/>
      <c r="AD41" s="322"/>
      <c r="AE41" s="322"/>
      <c r="AF41" s="322"/>
      <c r="AG41" s="62">
        <f t="shared" si="7"/>
        <v>940978.1100000001</v>
      </c>
      <c r="AH41" s="76">
        <f t="shared" si="8"/>
        <v>18.22</v>
      </c>
      <c r="AI41" s="17">
        <f t="shared" si="5"/>
        <v>940959.89000000013</v>
      </c>
      <c r="AJ41" s="15">
        <f t="shared" si="9"/>
        <v>361890.72</v>
      </c>
      <c r="AK41" s="64">
        <f t="shared" si="10"/>
        <v>546970.13</v>
      </c>
      <c r="AL41" s="19">
        <f t="shared" si="6"/>
        <v>-185079.41000000003</v>
      </c>
    </row>
    <row r="42" spans="1:38" x14ac:dyDescent="0.2">
      <c r="A42" s="1" t="s">
        <v>460</v>
      </c>
      <c r="B42" s="1" t="s">
        <v>462</v>
      </c>
      <c r="C42" s="55">
        <v>5915</v>
      </c>
      <c r="D42" s="56" t="s">
        <v>1116</v>
      </c>
      <c r="E42" t="s">
        <v>3222</v>
      </c>
      <c r="F42" s="316">
        <v>254451.78</v>
      </c>
      <c r="G42" s="316"/>
      <c r="H42" s="316">
        <v>162538.57</v>
      </c>
      <c r="I42">
        <v>221595.93</v>
      </c>
      <c r="J42">
        <v>592199.19999999995</v>
      </c>
      <c r="K42" s="317">
        <v>6000</v>
      </c>
      <c r="L42" s="317"/>
      <c r="M42" s="317"/>
      <c r="N42" s="317">
        <v>72.42</v>
      </c>
      <c r="O42"/>
      <c r="P42"/>
      <c r="Q42">
        <v>1262156.06</v>
      </c>
      <c r="R42" s="321"/>
      <c r="S42" s="321">
        <v>184240.43</v>
      </c>
      <c r="T42" s="321"/>
      <c r="U42" s="321"/>
      <c r="V42" s="321">
        <v>619020</v>
      </c>
      <c r="W42" s="322"/>
      <c r="X42" s="322">
        <v>726572</v>
      </c>
      <c r="Y42" s="322"/>
      <c r="Z42" s="322"/>
      <c r="AA42" s="322">
        <v>229259.95</v>
      </c>
      <c r="AB42" s="322">
        <v>97515.3</v>
      </c>
      <c r="AC42" s="322"/>
      <c r="AD42" s="322">
        <v>19550</v>
      </c>
      <c r="AE42" s="322"/>
      <c r="AF42" s="322"/>
      <c r="AG42" s="62">
        <f t="shared" si="7"/>
        <v>416990.35</v>
      </c>
      <c r="AH42" s="76">
        <f t="shared" si="8"/>
        <v>6072.42</v>
      </c>
      <c r="AI42" s="17">
        <f t="shared" si="5"/>
        <v>410917.93</v>
      </c>
      <c r="AJ42" s="15">
        <f t="shared" si="9"/>
        <v>803260.42999999993</v>
      </c>
      <c r="AK42" s="64">
        <f t="shared" si="10"/>
        <v>1072897.25</v>
      </c>
      <c r="AL42" s="19">
        <f t="shared" si="6"/>
        <v>-269636.82000000007</v>
      </c>
    </row>
    <row r="43" spans="1:38" x14ac:dyDescent="0.2">
      <c r="A43" s="1" t="s">
        <v>460</v>
      </c>
      <c r="B43" s="1" t="s">
        <v>462</v>
      </c>
      <c r="C43" s="55">
        <v>3317</v>
      </c>
      <c r="D43" s="56" t="s">
        <v>1117</v>
      </c>
      <c r="E43" t="s">
        <v>3223</v>
      </c>
      <c r="F43" s="316">
        <v>306469.48</v>
      </c>
      <c r="G43" s="316"/>
      <c r="H43" s="316">
        <v>206257.35</v>
      </c>
      <c r="I43">
        <v>418213.96</v>
      </c>
      <c r="J43">
        <v>89185.02</v>
      </c>
      <c r="K43" s="317"/>
      <c r="L43" s="317"/>
      <c r="M43" s="317"/>
      <c r="N43" s="317">
        <v>250</v>
      </c>
      <c r="O43"/>
      <c r="P43"/>
      <c r="Q43">
        <v>1683339.65</v>
      </c>
      <c r="R43" s="321"/>
      <c r="S43" s="321">
        <v>210935.13</v>
      </c>
      <c r="T43" s="321"/>
      <c r="U43" s="321"/>
      <c r="V43" s="321">
        <v>265920</v>
      </c>
      <c r="W43" s="322"/>
      <c r="X43" s="322">
        <v>363487</v>
      </c>
      <c r="Y43" s="322"/>
      <c r="Z43" s="322"/>
      <c r="AA43" s="322">
        <v>141464.09</v>
      </c>
      <c r="AB43" s="322">
        <v>36239.25</v>
      </c>
      <c r="AC43" s="322"/>
      <c r="AD43" s="322"/>
      <c r="AE43" s="322"/>
      <c r="AF43" s="322"/>
      <c r="AG43" s="62">
        <f t="shared" si="7"/>
        <v>512726.82999999996</v>
      </c>
      <c r="AH43" s="76">
        <f t="shared" si="8"/>
        <v>250</v>
      </c>
      <c r="AI43" s="17">
        <f t="shared" si="5"/>
        <v>512476.82999999996</v>
      </c>
      <c r="AJ43" s="15">
        <f t="shared" si="9"/>
        <v>476855.13</v>
      </c>
      <c r="AK43" s="64">
        <f t="shared" si="10"/>
        <v>541190.34</v>
      </c>
      <c r="AL43" s="19">
        <f t="shared" si="6"/>
        <v>-64335.209999999963</v>
      </c>
    </row>
    <row r="44" spans="1:38" x14ac:dyDescent="0.2">
      <c r="A44" s="1" t="s">
        <v>460</v>
      </c>
      <c r="B44" s="1" t="s">
        <v>462</v>
      </c>
      <c r="C44" s="55">
        <v>2828</v>
      </c>
      <c r="D44" s="56" t="s">
        <v>1118</v>
      </c>
      <c r="E44" t="s">
        <v>3355</v>
      </c>
      <c r="F44" s="316">
        <v>686321.89</v>
      </c>
      <c r="G44" s="316"/>
      <c r="H44" s="316">
        <v>193959.85</v>
      </c>
      <c r="I44">
        <v>202484.5</v>
      </c>
      <c r="J44">
        <v>137795.64000000001</v>
      </c>
      <c r="K44" s="317"/>
      <c r="L44" s="317"/>
      <c r="M44" s="317"/>
      <c r="N44" s="317"/>
      <c r="O44"/>
      <c r="P44"/>
      <c r="Q44">
        <v>2224890.19</v>
      </c>
      <c r="R44" s="321"/>
      <c r="S44" s="321">
        <v>150220.66</v>
      </c>
      <c r="T44" s="321"/>
      <c r="U44" s="321"/>
      <c r="V44" s="321">
        <v>353580</v>
      </c>
      <c r="W44" s="322"/>
      <c r="X44" s="322">
        <v>411000</v>
      </c>
      <c r="Y44" s="322"/>
      <c r="Z44" s="322"/>
      <c r="AA44" s="322">
        <v>272453.76000000001</v>
      </c>
      <c r="AB44" s="322">
        <v>61610</v>
      </c>
      <c r="AC44" s="322"/>
      <c r="AG44" s="62">
        <f t="shared" si="7"/>
        <v>880281.74</v>
      </c>
      <c r="AH44" s="76">
        <f t="shared" si="8"/>
        <v>0</v>
      </c>
      <c r="AI44" s="17">
        <f t="shared" si="5"/>
        <v>880281.74</v>
      </c>
      <c r="AJ44" s="15">
        <f t="shared" si="9"/>
        <v>503800.66000000003</v>
      </c>
      <c r="AK44" s="64">
        <f t="shared" si="10"/>
        <v>745063.76</v>
      </c>
      <c r="AL44" s="19">
        <f t="shared" si="6"/>
        <v>-241263.09999999998</v>
      </c>
    </row>
    <row r="45" spans="1:38" x14ac:dyDescent="0.2">
      <c r="A45" s="1" t="s">
        <v>460</v>
      </c>
      <c r="B45" s="1" t="s">
        <v>462</v>
      </c>
      <c r="C45" s="55">
        <v>2529</v>
      </c>
      <c r="D45" s="56" t="s">
        <v>1119</v>
      </c>
      <c r="E45" t="s">
        <v>3368</v>
      </c>
      <c r="F45" s="316">
        <v>437407.74</v>
      </c>
      <c r="G45" s="316"/>
      <c r="H45" s="316">
        <v>219725.11</v>
      </c>
      <c r="I45">
        <v>1918736.73</v>
      </c>
      <c r="J45">
        <v>209633.89</v>
      </c>
      <c r="K45" s="317"/>
      <c r="L45" s="317"/>
      <c r="M45" s="317"/>
      <c r="N45" s="317">
        <v>196.26</v>
      </c>
      <c r="O45"/>
      <c r="P45"/>
      <c r="Q45"/>
      <c r="R45" s="321"/>
      <c r="S45" s="321">
        <v>209006.4</v>
      </c>
      <c r="T45" s="321">
        <v>20000</v>
      </c>
      <c r="U45" s="321"/>
      <c r="V45" s="321">
        <v>382310</v>
      </c>
      <c r="W45" s="322"/>
      <c r="X45" s="322">
        <v>437715</v>
      </c>
      <c r="Y45" s="322"/>
      <c r="Z45" s="322"/>
      <c r="AA45" s="322">
        <v>155813.62</v>
      </c>
      <c r="AB45" s="322">
        <v>138010.70000000001</v>
      </c>
      <c r="AC45" s="322"/>
      <c r="AG45" s="62">
        <f t="shared" si="7"/>
        <v>657132.85</v>
      </c>
      <c r="AH45" s="76">
        <f t="shared" si="8"/>
        <v>196.26</v>
      </c>
      <c r="AI45" s="17">
        <f t="shared" si="5"/>
        <v>656936.59</v>
      </c>
      <c r="AJ45" s="15">
        <f t="shared" si="9"/>
        <v>611316.4</v>
      </c>
      <c r="AK45" s="64">
        <f t="shared" si="10"/>
        <v>731539.32000000007</v>
      </c>
      <c r="AL45" s="19">
        <f t="shared" si="6"/>
        <v>-120222.92000000004</v>
      </c>
    </row>
    <row r="46" spans="1:38" x14ac:dyDescent="0.2">
      <c r="A46" s="1" t="s">
        <v>465</v>
      </c>
      <c r="B46" s="1" t="s">
        <v>466</v>
      </c>
      <c r="C46" s="55">
        <v>5981</v>
      </c>
      <c r="D46" s="56" t="s">
        <v>1120</v>
      </c>
      <c r="E46" t="s">
        <v>3224</v>
      </c>
      <c r="F46" s="316">
        <v>327439.09999999998</v>
      </c>
      <c r="G46" s="316"/>
      <c r="H46" s="316">
        <v>78517.67</v>
      </c>
      <c r="I46">
        <v>1195601.6299999999</v>
      </c>
      <c r="J46">
        <v>126327.03999999999</v>
      </c>
      <c r="K46" s="317"/>
      <c r="L46" s="317"/>
      <c r="M46" s="317"/>
      <c r="N46" s="317">
        <v>54.76</v>
      </c>
      <c r="O46"/>
      <c r="P46">
        <v>1200</v>
      </c>
      <c r="Q46">
        <v>721555.06</v>
      </c>
      <c r="R46" s="321"/>
      <c r="S46" s="321">
        <v>361064.63</v>
      </c>
      <c r="T46" s="321"/>
      <c r="U46" s="321"/>
      <c r="V46" s="321">
        <v>397183.5</v>
      </c>
      <c r="W46" s="322">
        <v>46200</v>
      </c>
      <c r="X46" s="322">
        <v>574238.5</v>
      </c>
      <c r="Y46" s="322"/>
      <c r="Z46" s="322"/>
      <c r="AA46" s="322">
        <v>137953.64000000001</v>
      </c>
      <c r="AB46" s="322">
        <v>45373.87</v>
      </c>
      <c r="AC46" s="322"/>
      <c r="AD46" s="322"/>
      <c r="AE46" s="322"/>
      <c r="AF46" s="322"/>
      <c r="AG46" s="62">
        <f t="shared" si="7"/>
        <v>405956.76999999996</v>
      </c>
      <c r="AH46" s="76">
        <f t="shared" si="8"/>
        <v>54.76</v>
      </c>
      <c r="AI46" s="17">
        <f t="shared" si="5"/>
        <v>405902.00999999995</v>
      </c>
      <c r="AJ46" s="15">
        <f t="shared" si="9"/>
        <v>758248.13</v>
      </c>
      <c r="AK46" s="64">
        <f t="shared" si="10"/>
        <v>803766.01</v>
      </c>
      <c r="AL46" s="19">
        <f t="shared" si="6"/>
        <v>-45517.880000000005</v>
      </c>
    </row>
    <row r="47" spans="1:38" x14ac:dyDescent="0.2">
      <c r="A47" s="1" t="s">
        <v>465</v>
      </c>
      <c r="B47" s="1" t="s">
        <v>466</v>
      </c>
      <c r="C47" s="55">
        <v>5608</v>
      </c>
      <c r="D47" s="56" t="s">
        <v>1121</v>
      </c>
      <c r="E47" t="s">
        <v>3225</v>
      </c>
      <c r="F47" s="316">
        <v>312506.23</v>
      </c>
      <c r="G47" s="316"/>
      <c r="H47" s="316">
        <v>47740.18</v>
      </c>
      <c r="I47">
        <v>4</v>
      </c>
      <c r="J47">
        <v>500371.52</v>
      </c>
      <c r="K47" s="317"/>
      <c r="L47" s="317"/>
      <c r="M47" s="317"/>
      <c r="N47" s="317">
        <v>91.59</v>
      </c>
      <c r="O47"/>
      <c r="P47">
        <v>-2805.91</v>
      </c>
      <c r="Q47">
        <v>1541680.81</v>
      </c>
      <c r="R47" s="321"/>
      <c r="S47" s="321">
        <v>380596.39</v>
      </c>
      <c r="T47" s="321"/>
      <c r="U47" s="321"/>
      <c r="V47" s="321">
        <v>527215.5</v>
      </c>
      <c r="W47" s="322">
        <v>62860</v>
      </c>
      <c r="X47" s="322">
        <v>738945.5</v>
      </c>
      <c r="Y47" s="322"/>
      <c r="Z47" s="322"/>
      <c r="AA47" s="322">
        <v>126534.96</v>
      </c>
      <c r="AB47" s="322">
        <v>45633.25</v>
      </c>
      <c r="AC47" s="322"/>
      <c r="AD47" s="322"/>
      <c r="AE47" s="322"/>
      <c r="AF47" s="322"/>
      <c r="AG47" s="62">
        <f t="shared" si="7"/>
        <v>360246.41</v>
      </c>
      <c r="AH47" s="76">
        <f t="shared" si="8"/>
        <v>91.59</v>
      </c>
      <c r="AI47" s="17">
        <f t="shared" si="5"/>
        <v>360154.81999999995</v>
      </c>
      <c r="AJ47" s="15">
        <f t="shared" si="9"/>
        <v>907811.89</v>
      </c>
      <c r="AK47" s="64">
        <f t="shared" si="10"/>
        <v>973973.71</v>
      </c>
      <c r="AL47" s="19">
        <f t="shared" si="6"/>
        <v>-66161.819999999949</v>
      </c>
    </row>
    <row r="48" spans="1:38" x14ac:dyDescent="0.2">
      <c r="A48" s="1" t="s">
        <v>465</v>
      </c>
      <c r="B48" s="1" t="s">
        <v>466</v>
      </c>
      <c r="C48" s="55">
        <v>3981</v>
      </c>
      <c r="D48" s="56" t="s">
        <v>1122</v>
      </c>
      <c r="E48" t="s">
        <v>3226</v>
      </c>
      <c r="F48" s="316">
        <v>227163.83</v>
      </c>
      <c r="G48" s="316">
        <v>0</v>
      </c>
      <c r="H48" s="316">
        <v>26143.75</v>
      </c>
      <c r="I48">
        <v>1339408.58</v>
      </c>
      <c r="J48">
        <v>323601.24</v>
      </c>
      <c r="K48" s="317"/>
      <c r="L48" s="317"/>
      <c r="M48" s="317"/>
      <c r="N48" s="317">
        <v>21.36</v>
      </c>
      <c r="O48"/>
      <c r="P48">
        <v>-1441.09</v>
      </c>
      <c r="Q48">
        <v>3101072.39</v>
      </c>
      <c r="R48" s="321"/>
      <c r="S48" s="321">
        <v>279191</v>
      </c>
      <c r="T48" s="321"/>
      <c r="U48" s="321"/>
      <c r="V48" s="321">
        <v>677181.36</v>
      </c>
      <c r="W48" s="322">
        <v>42600</v>
      </c>
      <c r="X48" s="322">
        <v>838847.5</v>
      </c>
      <c r="Y48" s="322"/>
      <c r="Z48" s="322"/>
      <c r="AA48" s="322">
        <v>84845.88</v>
      </c>
      <c r="AB48" s="322">
        <v>67465.37</v>
      </c>
      <c r="AC48" s="322"/>
      <c r="AD48" s="322"/>
      <c r="AE48" s="322"/>
      <c r="AF48" s="322"/>
      <c r="AG48" s="62">
        <f t="shared" si="7"/>
        <v>253307.58</v>
      </c>
      <c r="AH48" s="76">
        <f t="shared" si="8"/>
        <v>21.36</v>
      </c>
      <c r="AI48" s="17">
        <f t="shared" si="5"/>
        <v>253286.22</v>
      </c>
      <c r="AJ48" s="15">
        <f t="shared" si="9"/>
        <v>956372.36</v>
      </c>
      <c r="AK48" s="64">
        <f t="shared" si="10"/>
        <v>1033758.75</v>
      </c>
      <c r="AL48" s="19">
        <f t="shared" si="6"/>
        <v>-77386.390000000014</v>
      </c>
    </row>
    <row r="49" spans="1:38" x14ac:dyDescent="0.2">
      <c r="A49" s="1" t="s">
        <v>465</v>
      </c>
      <c r="B49" s="1" t="s">
        <v>466</v>
      </c>
      <c r="C49" s="55">
        <v>2676</v>
      </c>
      <c r="D49" s="56" t="s">
        <v>1123</v>
      </c>
      <c r="E49" t="s">
        <v>3227</v>
      </c>
      <c r="F49" s="316">
        <v>145366</v>
      </c>
      <c r="G49" s="316"/>
      <c r="H49" s="316">
        <v>48531.32</v>
      </c>
      <c r="I49">
        <v>1613045.29</v>
      </c>
      <c r="J49">
        <v>665613.71</v>
      </c>
      <c r="K49" s="317"/>
      <c r="L49" s="317"/>
      <c r="M49" s="317"/>
      <c r="N49" s="317">
        <v>154.56</v>
      </c>
      <c r="O49"/>
      <c r="P49"/>
      <c r="Q49">
        <v>2713140.37</v>
      </c>
      <c r="R49" s="321"/>
      <c r="S49" s="321">
        <v>314390.76</v>
      </c>
      <c r="T49" s="321"/>
      <c r="U49" s="321">
        <v>97.23</v>
      </c>
      <c r="V49" s="321">
        <v>358502</v>
      </c>
      <c r="W49" s="322">
        <v>42600</v>
      </c>
      <c r="X49" s="322">
        <v>511482</v>
      </c>
      <c r="Y49" s="322"/>
      <c r="Z49" s="322"/>
      <c r="AA49" s="322">
        <v>118420.1</v>
      </c>
      <c r="AB49" s="322">
        <v>75611.259999999995</v>
      </c>
      <c r="AC49" s="322"/>
      <c r="AD49" s="322"/>
      <c r="AE49" s="322"/>
      <c r="AF49" s="322"/>
      <c r="AG49" s="62">
        <f t="shared" si="7"/>
        <v>193897.32</v>
      </c>
      <c r="AH49" s="76">
        <f t="shared" si="8"/>
        <v>154.56</v>
      </c>
      <c r="AI49" s="17">
        <f t="shared" si="5"/>
        <v>193742.76</v>
      </c>
      <c r="AJ49" s="15">
        <f t="shared" si="9"/>
        <v>672989.99</v>
      </c>
      <c r="AK49" s="64">
        <f t="shared" si="10"/>
        <v>748113.36</v>
      </c>
      <c r="AL49" s="19">
        <f t="shared" si="6"/>
        <v>-75123.37</v>
      </c>
    </row>
    <row r="50" spans="1:38" x14ac:dyDescent="0.2">
      <c r="A50" s="1" t="s">
        <v>465</v>
      </c>
      <c r="B50" s="1" t="s">
        <v>466</v>
      </c>
      <c r="C50" s="55">
        <v>4612</v>
      </c>
      <c r="D50" s="56" t="s">
        <v>1124</v>
      </c>
      <c r="E50" t="s">
        <v>3228</v>
      </c>
      <c r="F50" s="316">
        <v>358400.56</v>
      </c>
      <c r="G50" s="316"/>
      <c r="H50" s="316">
        <v>73820.710000000006</v>
      </c>
      <c r="I50">
        <v>114089.95</v>
      </c>
      <c r="J50">
        <v>129544.21</v>
      </c>
      <c r="K50" s="317">
        <v>3290</v>
      </c>
      <c r="L50" s="317">
        <v>18772.5</v>
      </c>
      <c r="M50" s="317"/>
      <c r="N50" s="317">
        <v>50.4</v>
      </c>
      <c r="O50"/>
      <c r="P50">
        <v>112.5</v>
      </c>
      <c r="Q50">
        <v>2152655.08</v>
      </c>
      <c r="R50" s="321"/>
      <c r="S50" s="321">
        <v>455138.53</v>
      </c>
      <c r="T50" s="321">
        <v>3000</v>
      </c>
      <c r="U50" s="321">
        <v>54.58</v>
      </c>
      <c r="V50" s="321">
        <v>433826.5</v>
      </c>
      <c r="W50" s="322">
        <v>61500</v>
      </c>
      <c r="X50" s="322">
        <v>687074.5</v>
      </c>
      <c r="Y50" s="322"/>
      <c r="Z50" s="322"/>
      <c r="AA50" s="322">
        <v>175901.51</v>
      </c>
      <c r="AB50" s="322">
        <v>31984.74</v>
      </c>
      <c r="AC50" s="322"/>
      <c r="AD50" s="322"/>
      <c r="AE50" s="322"/>
      <c r="AF50" s="322"/>
      <c r="AG50" s="62">
        <f t="shared" si="7"/>
        <v>432221.27</v>
      </c>
      <c r="AH50" s="76">
        <f t="shared" si="8"/>
        <v>22112.9</v>
      </c>
      <c r="AI50" s="17">
        <f t="shared" si="5"/>
        <v>410108.37</v>
      </c>
      <c r="AJ50" s="15">
        <f t="shared" si="9"/>
        <v>892019.6100000001</v>
      </c>
      <c r="AK50" s="64">
        <f t="shared" si="10"/>
        <v>956460.75</v>
      </c>
      <c r="AL50" s="19">
        <f t="shared" si="6"/>
        <v>-64441.139999999898</v>
      </c>
    </row>
    <row r="51" spans="1:38" x14ac:dyDescent="0.2">
      <c r="A51" s="1" t="s">
        <v>465</v>
      </c>
      <c r="B51" s="1" t="s">
        <v>466</v>
      </c>
      <c r="C51" s="55">
        <v>3723</v>
      </c>
      <c r="D51" s="56" t="s">
        <v>1125</v>
      </c>
      <c r="E51" t="s">
        <v>3356</v>
      </c>
      <c r="F51" s="316">
        <v>304795.21999999997</v>
      </c>
      <c r="G51" s="316"/>
      <c r="H51" s="316">
        <v>33629.71</v>
      </c>
      <c r="I51">
        <v>222385.46</v>
      </c>
      <c r="J51">
        <v>51265.96</v>
      </c>
      <c r="K51" s="317"/>
      <c r="L51" s="317"/>
      <c r="M51" s="317"/>
      <c r="N51" s="317"/>
      <c r="O51"/>
      <c r="P51"/>
      <c r="Q51">
        <v>2872107.81</v>
      </c>
      <c r="R51" s="321"/>
      <c r="S51" s="321">
        <v>313079.73</v>
      </c>
      <c r="T51" s="321"/>
      <c r="U51" s="321"/>
      <c r="V51" s="321">
        <v>241395</v>
      </c>
      <c r="W51" s="322">
        <v>42000</v>
      </c>
      <c r="X51" s="322">
        <v>410402</v>
      </c>
      <c r="Y51" s="322"/>
      <c r="Z51" s="322"/>
      <c r="AA51" s="322">
        <v>103445.29</v>
      </c>
      <c r="AB51" s="322">
        <v>45077.4</v>
      </c>
      <c r="AC51" s="322"/>
      <c r="AG51" s="62">
        <f t="shared" si="7"/>
        <v>338424.93</v>
      </c>
      <c r="AH51" s="76">
        <f t="shared" si="8"/>
        <v>0</v>
      </c>
      <c r="AI51" s="17">
        <f t="shared" si="5"/>
        <v>338424.93</v>
      </c>
      <c r="AJ51" s="15">
        <f t="shared" si="9"/>
        <v>554474.73</v>
      </c>
      <c r="AK51" s="64">
        <f t="shared" si="10"/>
        <v>600924.69000000006</v>
      </c>
      <c r="AL51" s="19">
        <f t="shared" si="6"/>
        <v>-46449.960000000079</v>
      </c>
    </row>
    <row r="52" spans="1:38" x14ac:dyDescent="0.2">
      <c r="A52" s="1" t="s">
        <v>469</v>
      </c>
      <c r="B52" s="1" t="s">
        <v>470</v>
      </c>
      <c r="C52" s="55">
        <v>4086</v>
      </c>
      <c r="D52" s="56" t="s">
        <v>1126</v>
      </c>
      <c r="E52" t="s">
        <v>3229</v>
      </c>
      <c r="F52" s="316">
        <v>54346.77</v>
      </c>
      <c r="G52" s="316"/>
      <c r="H52" s="316">
        <v>32512.799999999999</v>
      </c>
      <c r="I52">
        <v>349604.01</v>
      </c>
      <c r="J52">
        <v>142010.89000000001</v>
      </c>
      <c r="K52" s="317"/>
      <c r="L52" s="317"/>
      <c r="M52" s="317"/>
      <c r="N52" s="317">
        <v>568.5</v>
      </c>
      <c r="O52"/>
      <c r="P52"/>
      <c r="Q52">
        <v>2033236.3</v>
      </c>
      <c r="R52" s="321"/>
      <c r="S52" s="321">
        <v>469311.81</v>
      </c>
      <c r="T52" s="321"/>
      <c r="U52" s="321"/>
      <c r="V52" s="321">
        <v>214770</v>
      </c>
      <c r="W52" s="322"/>
      <c r="X52" s="322">
        <v>455576</v>
      </c>
      <c r="Y52" s="322"/>
      <c r="Z52" s="322"/>
      <c r="AA52" s="322">
        <v>146532.26999999999</v>
      </c>
      <c r="AB52" s="322">
        <v>23111.85</v>
      </c>
      <c r="AC52" s="322">
        <v>8894</v>
      </c>
      <c r="AD52" s="322"/>
      <c r="AE52" s="322"/>
      <c r="AF52" s="322"/>
      <c r="AG52" s="62">
        <f t="shared" si="7"/>
        <v>86859.569999999992</v>
      </c>
      <c r="AH52" s="76">
        <f t="shared" si="8"/>
        <v>568.5</v>
      </c>
      <c r="AI52" s="17">
        <f t="shared" si="5"/>
        <v>86291.069999999992</v>
      </c>
      <c r="AJ52" s="15">
        <f t="shared" si="9"/>
        <v>684081.81</v>
      </c>
      <c r="AK52" s="64">
        <f t="shared" si="10"/>
        <v>634114.12</v>
      </c>
      <c r="AL52" s="19">
        <f t="shared" si="6"/>
        <v>49967.690000000061</v>
      </c>
    </row>
    <row r="53" spans="1:38" x14ac:dyDescent="0.2">
      <c r="A53" s="1" t="s">
        <v>469</v>
      </c>
      <c r="B53" s="1" t="s">
        <v>470</v>
      </c>
      <c r="C53" s="55">
        <v>4226</v>
      </c>
      <c r="D53" s="56" t="s">
        <v>1127</v>
      </c>
      <c r="E53" t="s">
        <v>3230</v>
      </c>
      <c r="F53" s="316">
        <v>330211.48</v>
      </c>
      <c r="G53" s="316">
        <v>28600</v>
      </c>
      <c r="H53" s="316">
        <v>67521.13</v>
      </c>
      <c r="I53">
        <v>1921169.61</v>
      </c>
      <c r="J53">
        <v>335520.73</v>
      </c>
      <c r="K53" s="317"/>
      <c r="L53" s="317"/>
      <c r="M53" s="317"/>
      <c r="N53" s="317">
        <v>0</v>
      </c>
      <c r="O53"/>
      <c r="P53"/>
      <c r="Q53">
        <v>575288.56999999995</v>
      </c>
      <c r="R53" s="321"/>
      <c r="S53" s="321">
        <v>539550.54</v>
      </c>
      <c r="T53" s="321"/>
      <c r="U53" s="321"/>
      <c r="V53" s="321">
        <v>175650</v>
      </c>
      <c r="W53" s="322"/>
      <c r="X53" s="322">
        <v>375314</v>
      </c>
      <c r="Y53" s="322"/>
      <c r="Z53" s="322"/>
      <c r="AA53" s="322">
        <v>233407.34</v>
      </c>
      <c r="AB53" s="322">
        <v>80017.710000000006</v>
      </c>
      <c r="AC53" s="322"/>
      <c r="AD53" s="322"/>
      <c r="AE53" s="322"/>
      <c r="AF53" s="322"/>
      <c r="AG53" s="62">
        <f t="shared" si="7"/>
        <v>426332.61</v>
      </c>
      <c r="AH53" s="76">
        <f t="shared" si="8"/>
        <v>0</v>
      </c>
      <c r="AI53" s="17">
        <f t="shared" si="5"/>
        <v>426332.61</v>
      </c>
      <c r="AJ53" s="15">
        <f t="shared" si="9"/>
        <v>715200.54</v>
      </c>
      <c r="AK53" s="64">
        <f t="shared" si="10"/>
        <v>688739.04999999993</v>
      </c>
      <c r="AL53" s="19">
        <f t="shared" si="6"/>
        <v>26461.490000000107</v>
      </c>
    </row>
    <row r="54" spans="1:38" x14ac:dyDescent="0.2">
      <c r="A54" s="1" t="s">
        <v>469</v>
      </c>
      <c r="B54" s="1" t="s">
        <v>470</v>
      </c>
      <c r="C54" s="55">
        <v>4483</v>
      </c>
      <c r="D54" s="56" t="s">
        <v>1128</v>
      </c>
      <c r="E54" t="s">
        <v>3231</v>
      </c>
      <c r="F54" s="316">
        <v>1014732.88</v>
      </c>
      <c r="G54" s="316"/>
      <c r="H54" s="316">
        <v>17920.36</v>
      </c>
      <c r="I54">
        <v>2293739.3199999998</v>
      </c>
      <c r="J54">
        <v>108558.14</v>
      </c>
      <c r="K54" s="317"/>
      <c r="L54" s="317"/>
      <c r="M54" s="317"/>
      <c r="N54" s="317">
        <v>0</v>
      </c>
      <c r="O54"/>
      <c r="P54"/>
      <c r="Q54">
        <v>1317062.58</v>
      </c>
      <c r="R54" s="321"/>
      <c r="S54" s="321">
        <v>396429.83</v>
      </c>
      <c r="T54" s="321"/>
      <c r="U54" s="321"/>
      <c r="V54" s="321">
        <v>320460</v>
      </c>
      <c r="W54" s="322"/>
      <c r="X54" s="322">
        <v>502170</v>
      </c>
      <c r="Y54" s="322"/>
      <c r="Z54" s="322"/>
      <c r="AA54" s="322">
        <v>155272.29999999999</v>
      </c>
      <c r="AB54" s="322">
        <v>45796.95</v>
      </c>
      <c r="AC54" s="322"/>
      <c r="AD54" s="322"/>
      <c r="AE54" s="322"/>
      <c r="AF54" s="322"/>
      <c r="AG54" s="62">
        <f t="shared" si="7"/>
        <v>1032653.24</v>
      </c>
      <c r="AH54" s="76">
        <f t="shared" si="8"/>
        <v>0</v>
      </c>
      <c r="AI54" s="17">
        <f t="shared" si="5"/>
        <v>1032653.24</v>
      </c>
      <c r="AJ54" s="15">
        <f t="shared" si="9"/>
        <v>716889.83000000007</v>
      </c>
      <c r="AK54" s="64">
        <f t="shared" si="10"/>
        <v>703239.25</v>
      </c>
      <c r="AL54" s="19">
        <f t="shared" si="6"/>
        <v>13650.580000000075</v>
      </c>
    </row>
    <row r="55" spans="1:38" x14ac:dyDescent="0.2">
      <c r="A55" s="1" t="s">
        <v>469</v>
      </c>
      <c r="B55" s="1" t="s">
        <v>470</v>
      </c>
      <c r="C55" s="55">
        <v>3448</v>
      </c>
      <c r="D55" s="56" t="s">
        <v>1129</v>
      </c>
      <c r="E55" t="s">
        <v>3232</v>
      </c>
      <c r="F55" s="316">
        <v>297175.61</v>
      </c>
      <c r="G55" s="316"/>
      <c r="H55" s="316">
        <v>46200.639999999999</v>
      </c>
      <c r="I55">
        <v>1205.01</v>
      </c>
      <c r="J55">
        <v>93963.44</v>
      </c>
      <c r="K55" s="317"/>
      <c r="L55" s="317"/>
      <c r="M55" s="317"/>
      <c r="N55" s="317"/>
      <c r="O55"/>
      <c r="P55"/>
      <c r="Q55">
        <v>2202516.2599999998</v>
      </c>
      <c r="R55" s="321"/>
      <c r="S55" s="321">
        <v>430923.77</v>
      </c>
      <c r="T55" s="321"/>
      <c r="U55" s="321"/>
      <c r="V55" s="321">
        <v>169140</v>
      </c>
      <c r="W55" s="322"/>
      <c r="X55" s="322">
        <v>340638</v>
      </c>
      <c r="Y55" s="322"/>
      <c r="Z55" s="322"/>
      <c r="AA55" s="322">
        <v>203110.5</v>
      </c>
      <c r="AB55" s="322">
        <v>7658.97</v>
      </c>
      <c r="AC55" s="322"/>
      <c r="AD55" s="322"/>
      <c r="AE55" s="322"/>
      <c r="AF55" s="322"/>
      <c r="AG55" s="62">
        <f t="shared" si="7"/>
        <v>343376.25</v>
      </c>
      <c r="AH55" s="76">
        <f t="shared" si="8"/>
        <v>0</v>
      </c>
      <c r="AI55" s="17">
        <f t="shared" si="5"/>
        <v>343376.25</v>
      </c>
      <c r="AJ55" s="15">
        <f t="shared" si="9"/>
        <v>600063.77</v>
      </c>
      <c r="AK55" s="64">
        <f t="shared" si="10"/>
        <v>551407.47</v>
      </c>
      <c r="AL55" s="19">
        <f t="shared" si="6"/>
        <v>48656.300000000047</v>
      </c>
    </row>
    <row r="56" spans="1:38" x14ac:dyDescent="0.2">
      <c r="A56" s="1" t="s">
        <v>469</v>
      </c>
      <c r="B56" s="1" t="s">
        <v>470</v>
      </c>
      <c r="C56" s="55">
        <v>3561</v>
      </c>
      <c r="D56" s="56" t="s">
        <v>1130</v>
      </c>
      <c r="E56" t="s">
        <v>3357</v>
      </c>
      <c r="F56" s="316">
        <v>852571.08</v>
      </c>
      <c r="G56" s="316"/>
      <c r="H56" s="316">
        <v>36128.620000000003</v>
      </c>
      <c r="I56">
        <v>218176.01</v>
      </c>
      <c r="J56">
        <v>154135.25</v>
      </c>
      <c r="K56" s="317"/>
      <c r="L56" s="317"/>
      <c r="M56" s="317"/>
      <c r="N56" s="317">
        <v>2954</v>
      </c>
      <c r="O56"/>
      <c r="P56">
        <v>-32710</v>
      </c>
      <c r="Q56">
        <v>2224684.62</v>
      </c>
      <c r="R56" s="321"/>
      <c r="S56" s="321">
        <v>415990.55</v>
      </c>
      <c r="T56" s="321"/>
      <c r="U56" s="321"/>
      <c r="V56" s="321">
        <v>107970</v>
      </c>
      <c r="W56" s="322"/>
      <c r="X56" s="322">
        <v>214239</v>
      </c>
      <c r="Y56" s="322"/>
      <c r="Z56" s="322"/>
      <c r="AA56" s="322">
        <v>121738.47</v>
      </c>
      <c r="AB56" s="322">
        <v>35455.35</v>
      </c>
      <c r="AC56" s="322"/>
      <c r="AG56" s="62">
        <f t="shared" si="7"/>
        <v>888699.7</v>
      </c>
      <c r="AH56" s="76">
        <f t="shared" si="8"/>
        <v>2954</v>
      </c>
      <c r="AI56" s="17">
        <f t="shared" si="5"/>
        <v>885745.7</v>
      </c>
      <c r="AJ56" s="15">
        <f t="shared" si="9"/>
        <v>523960.55</v>
      </c>
      <c r="AK56" s="64">
        <f t="shared" si="10"/>
        <v>371432.81999999995</v>
      </c>
      <c r="AL56" s="19">
        <f t="shared" si="6"/>
        <v>152527.73000000004</v>
      </c>
    </row>
    <row r="57" spans="1:38" x14ac:dyDescent="0.2">
      <c r="A57" s="1" t="s">
        <v>472</v>
      </c>
      <c r="B57" s="1" t="s">
        <v>474</v>
      </c>
      <c r="C57" s="55">
        <v>5366</v>
      </c>
      <c r="D57" s="56" t="s">
        <v>1131</v>
      </c>
      <c r="E57" t="s">
        <v>3233</v>
      </c>
      <c r="F57" s="316">
        <v>405776.32</v>
      </c>
      <c r="G57" s="316"/>
      <c r="H57" s="316">
        <v>54506.64</v>
      </c>
      <c r="I57">
        <v>8503</v>
      </c>
      <c r="J57">
        <v>162043.51999999999</v>
      </c>
      <c r="K57" s="317"/>
      <c r="L57" s="317">
        <v>15600</v>
      </c>
      <c r="M57" s="317"/>
      <c r="N57" s="317">
        <v>1671.07</v>
      </c>
      <c r="O57">
        <v>-881517.69</v>
      </c>
      <c r="P57">
        <v>29697.57</v>
      </c>
      <c r="Q57">
        <v>1546692.27</v>
      </c>
      <c r="R57" s="321"/>
      <c r="S57" s="321">
        <v>33158.42</v>
      </c>
      <c r="T57" s="321"/>
      <c r="U57" s="321"/>
      <c r="V57" s="321">
        <v>581720</v>
      </c>
      <c r="W57" s="322">
        <v>391609.5</v>
      </c>
      <c r="X57" s="322">
        <v>864959</v>
      </c>
      <c r="Y57" s="322"/>
      <c r="Z57" s="322"/>
      <c r="AA57" s="322">
        <v>211133.12</v>
      </c>
      <c r="AB57" s="322">
        <v>11709.54</v>
      </c>
      <c r="AC57" s="322"/>
      <c r="AD57" s="322"/>
      <c r="AE57" s="322"/>
      <c r="AF57" s="322"/>
      <c r="AG57" s="62">
        <f t="shared" si="7"/>
        <v>460282.96</v>
      </c>
      <c r="AH57" s="76">
        <f t="shared" si="8"/>
        <v>17271.07</v>
      </c>
      <c r="AI57" s="17">
        <f t="shared" si="5"/>
        <v>443011.89</v>
      </c>
      <c r="AJ57" s="15">
        <f t="shared" si="9"/>
        <v>614878.42000000004</v>
      </c>
      <c r="AK57" s="64">
        <f t="shared" si="10"/>
        <v>1479411.1600000001</v>
      </c>
      <c r="AL57" s="19">
        <f t="shared" si="6"/>
        <v>-864532.74000000011</v>
      </c>
    </row>
    <row r="58" spans="1:38" x14ac:dyDescent="0.2">
      <c r="A58" s="1" t="s">
        <v>472</v>
      </c>
      <c r="B58" s="1" t="s">
        <v>474</v>
      </c>
      <c r="C58" s="55">
        <v>5331</v>
      </c>
      <c r="D58" s="56" t="s">
        <v>1132</v>
      </c>
      <c r="E58" t="s">
        <v>3234</v>
      </c>
      <c r="F58" s="316">
        <v>427034.95</v>
      </c>
      <c r="G58" s="316"/>
      <c r="H58" s="316">
        <v>41473.26</v>
      </c>
      <c r="I58">
        <v>1389428.05</v>
      </c>
      <c r="J58">
        <v>353348.11</v>
      </c>
      <c r="K58" s="317"/>
      <c r="L58" s="317">
        <v>17400</v>
      </c>
      <c r="M58" s="317">
        <v>163900</v>
      </c>
      <c r="N58" s="317">
        <v>55.71</v>
      </c>
      <c r="O58">
        <v>1636221.74</v>
      </c>
      <c r="P58">
        <v>94335.48</v>
      </c>
      <c r="Q58">
        <v>305399.93</v>
      </c>
      <c r="R58" s="321"/>
      <c r="S58" s="321">
        <v>92576.51</v>
      </c>
      <c r="T58" s="321"/>
      <c r="U58" s="321"/>
      <c r="V58" s="321">
        <v>488150</v>
      </c>
      <c r="W58" s="322">
        <v>455990.5</v>
      </c>
      <c r="X58" s="322">
        <v>825542</v>
      </c>
      <c r="Y58" s="322"/>
      <c r="Z58" s="322"/>
      <c r="AA58" s="322">
        <v>186889.19</v>
      </c>
      <c r="AB58" s="322">
        <v>13598.31</v>
      </c>
      <c r="AC58" s="322"/>
      <c r="AD58" s="322"/>
      <c r="AE58" s="322"/>
      <c r="AF58" s="322"/>
      <c r="AG58" s="62">
        <f t="shared" si="7"/>
        <v>468508.21</v>
      </c>
      <c r="AH58" s="76">
        <f t="shared" si="8"/>
        <v>181355.71</v>
      </c>
      <c r="AI58" s="17">
        <f t="shared" si="5"/>
        <v>287152.5</v>
      </c>
      <c r="AJ58" s="15">
        <f t="shared" si="9"/>
        <v>580726.51</v>
      </c>
      <c r="AK58" s="64">
        <f t="shared" si="10"/>
        <v>1482020</v>
      </c>
      <c r="AL58" s="19">
        <f t="shared" si="6"/>
        <v>-901293.49</v>
      </c>
    </row>
    <row r="59" spans="1:38" x14ac:dyDescent="0.2">
      <c r="A59" s="1" t="s">
        <v>472</v>
      </c>
      <c r="B59" s="1" t="s">
        <v>474</v>
      </c>
      <c r="C59" s="55">
        <v>5099</v>
      </c>
      <c r="D59" s="56" t="s">
        <v>1133</v>
      </c>
      <c r="E59" t="s">
        <v>3235</v>
      </c>
      <c r="F59" s="316">
        <v>640122.23</v>
      </c>
      <c r="G59" s="316"/>
      <c r="H59" s="316">
        <v>87623.77</v>
      </c>
      <c r="I59">
        <v>9</v>
      </c>
      <c r="J59">
        <v>81933.039999999994</v>
      </c>
      <c r="K59" s="317"/>
      <c r="L59" s="317"/>
      <c r="M59" s="317"/>
      <c r="N59" s="317">
        <v>0</v>
      </c>
      <c r="O59">
        <v>-517528.59</v>
      </c>
      <c r="P59">
        <v>-303511</v>
      </c>
      <c r="Q59">
        <v>1630025.76</v>
      </c>
      <c r="R59" s="321"/>
      <c r="S59" s="321">
        <v>63953.84</v>
      </c>
      <c r="T59" s="321"/>
      <c r="U59" s="321"/>
      <c r="V59" s="321">
        <v>385380</v>
      </c>
      <c r="W59" s="322">
        <v>340811.5</v>
      </c>
      <c r="X59" s="322">
        <v>547391</v>
      </c>
      <c r="Y59" s="322"/>
      <c r="Z59" s="322"/>
      <c r="AA59" s="322">
        <v>205849.1</v>
      </c>
      <c r="AB59" s="322">
        <v>24833.37</v>
      </c>
      <c r="AC59" s="322"/>
      <c r="AD59" s="322"/>
      <c r="AE59" s="322"/>
      <c r="AF59" s="322"/>
      <c r="AG59" s="62">
        <f t="shared" si="7"/>
        <v>727746</v>
      </c>
      <c r="AH59" s="76">
        <f t="shared" si="8"/>
        <v>0</v>
      </c>
      <c r="AI59" s="17">
        <f t="shared" si="5"/>
        <v>727746</v>
      </c>
      <c r="AJ59" s="15">
        <f t="shared" si="9"/>
        <v>449333.83999999997</v>
      </c>
      <c r="AK59" s="64">
        <f t="shared" si="10"/>
        <v>1118884.9700000002</v>
      </c>
      <c r="AL59" s="19">
        <f t="shared" si="6"/>
        <v>-669551.13000000024</v>
      </c>
    </row>
    <row r="60" spans="1:38" x14ac:dyDescent="0.2">
      <c r="A60" s="1" t="s">
        <v>472</v>
      </c>
      <c r="B60" s="1" t="s">
        <v>474</v>
      </c>
      <c r="C60" s="55">
        <v>3004</v>
      </c>
      <c r="D60" s="56" t="s">
        <v>1134</v>
      </c>
      <c r="E60" t="s">
        <v>3236</v>
      </c>
      <c r="F60" s="316">
        <v>177752.69</v>
      </c>
      <c r="G60" s="316"/>
      <c r="H60" s="316">
        <v>102129.61</v>
      </c>
      <c r="I60">
        <v>26502.04</v>
      </c>
      <c r="J60">
        <v>59893.54</v>
      </c>
      <c r="K60" s="317"/>
      <c r="L60" s="317"/>
      <c r="M60" s="317"/>
      <c r="N60" s="317">
        <v>21</v>
      </c>
      <c r="O60">
        <v>-1188221.6599999999</v>
      </c>
      <c r="P60">
        <v>-846089.81</v>
      </c>
      <c r="Q60">
        <v>2454167.9500000002</v>
      </c>
      <c r="R60" s="321"/>
      <c r="S60" s="321">
        <v>74989.95</v>
      </c>
      <c r="T60" s="321"/>
      <c r="U60" s="321">
        <v>3.39</v>
      </c>
      <c r="V60" s="321">
        <v>412000</v>
      </c>
      <c r="W60" s="322">
        <v>315997.5</v>
      </c>
      <c r="X60" s="322">
        <v>567523</v>
      </c>
      <c r="Y60" s="322"/>
      <c r="Z60" s="322"/>
      <c r="AA60" s="322">
        <v>232809.64</v>
      </c>
      <c r="AB60" s="322">
        <v>53914.8</v>
      </c>
      <c r="AC60" s="322"/>
      <c r="AD60" s="322"/>
      <c r="AE60" s="322"/>
      <c r="AF60" s="322"/>
      <c r="AG60" s="62">
        <f t="shared" si="7"/>
        <v>279882.3</v>
      </c>
      <c r="AH60" s="76">
        <f t="shared" si="8"/>
        <v>21</v>
      </c>
      <c r="AI60" s="17">
        <f t="shared" si="5"/>
        <v>279861.3</v>
      </c>
      <c r="AJ60" s="15">
        <f t="shared" si="9"/>
        <v>486993.33999999997</v>
      </c>
      <c r="AK60" s="64">
        <f t="shared" si="10"/>
        <v>1170244.9400000002</v>
      </c>
      <c r="AL60" s="19">
        <f t="shared" si="6"/>
        <v>-683251.60000000021</v>
      </c>
    </row>
    <row r="61" spans="1:38" x14ac:dyDescent="0.2">
      <c r="A61" s="1" t="s">
        <v>472</v>
      </c>
      <c r="B61" s="1" t="s">
        <v>474</v>
      </c>
      <c r="C61" s="55">
        <v>2532</v>
      </c>
      <c r="D61" s="56" t="s">
        <v>1135</v>
      </c>
      <c r="E61" t="s">
        <v>3237</v>
      </c>
      <c r="F61" s="316">
        <v>155082.57</v>
      </c>
      <c r="G61" s="316">
        <v>0</v>
      </c>
      <c r="H61" s="316">
        <v>48441.72</v>
      </c>
      <c r="I61">
        <v>758194.94</v>
      </c>
      <c r="J61">
        <v>254691.82</v>
      </c>
      <c r="K61" s="317">
        <v>9000</v>
      </c>
      <c r="L61" s="317"/>
      <c r="M61" s="317"/>
      <c r="N61" s="317">
        <v>95.04</v>
      </c>
      <c r="O61">
        <v>-214357.81</v>
      </c>
      <c r="P61">
        <v>2888.84</v>
      </c>
      <c r="Q61">
        <v>1419953.5</v>
      </c>
      <c r="R61" s="321"/>
      <c r="S61" s="321">
        <v>37007.839999999997</v>
      </c>
      <c r="T61" s="321"/>
      <c r="U61" s="321"/>
      <c r="V61" s="321">
        <v>269940</v>
      </c>
      <c r="W61" s="322">
        <v>274966</v>
      </c>
      <c r="X61" s="322">
        <v>449241</v>
      </c>
      <c r="Y61" s="322"/>
      <c r="Z61" s="322">
        <v>6400</v>
      </c>
      <c r="AA61" s="322">
        <v>105464.01</v>
      </c>
      <c r="AB61" s="322">
        <v>11236.35</v>
      </c>
      <c r="AC61" s="322"/>
      <c r="AD61" s="322"/>
      <c r="AE61" s="322"/>
      <c r="AF61" s="322"/>
      <c r="AG61" s="62">
        <f t="shared" si="7"/>
        <v>203524.29</v>
      </c>
      <c r="AH61" s="76">
        <f t="shared" si="8"/>
        <v>9095.0400000000009</v>
      </c>
      <c r="AI61" s="17">
        <f t="shared" si="5"/>
        <v>194429.25</v>
      </c>
      <c r="AJ61" s="15">
        <f t="shared" si="9"/>
        <v>306947.83999999997</v>
      </c>
      <c r="AK61" s="64">
        <f t="shared" si="10"/>
        <v>847307.36</v>
      </c>
      <c r="AL61" s="19">
        <f t="shared" si="6"/>
        <v>-540359.52</v>
      </c>
    </row>
    <row r="62" spans="1:38" x14ac:dyDescent="0.2">
      <c r="A62" s="1" t="s">
        <v>472</v>
      </c>
      <c r="B62" s="1" t="s">
        <v>474</v>
      </c>
      <c r="C62" s="55">
        <v>1966</v>
      </c>
      <c r="D62" s="56" t="s">
        <v>1136</v>
      </c>
      <c r="E62" t="s">
        <v>3238</v>
      </c>
      <c r="F62" s="316">
        <v>182490.38</v>
      </c>
      <c r="G62" s="316"/>
      <c r="H62" s="316">
        <v>30838.36</v>
      </c>
      <c r="I62">
        <v>441365.7</v>
      </c>
      <c r="J62">
        <v>205714.58</v>
      </c>
      <c r="K62" s="317"/>
      <c r="L62" s="317"/>
      <c r="M62" s="317"/>
      <c r="N62" s="317">
        <v>1148.1300000000001</v>
      </c>
      <c r="O62">
        <v>-1233222.4099999999</v>
      </c>
      <c r="P62">
        <v>119873.98</v>
      </c>
      <c r="Q62">
        <v>1982389.67</v>
      </c>
      <c r="R62" s="321"/>
      <c r="S62" s="321">
        <v>46242.49</v>
      </c>
      <c r="T62" s="321"/>
      <c r="U62" s="321"/>
      <c r="V62" s="321">
        <v>344640</v>
      </c>
      <c r="W62" s="322">
        <v>255728</v>
      </c>
      <c r="X62" s="322">
        <v>506969</v>
      </c>
      <c r="Y62" s="322"/>
      <c r="Z62" s="322">
        <v>920</v>
      </c>
      <c r="AA62" s="322">
        <v>131329.82999999999</v>
      </c>
      <c r="AB62" s="322">
        <v>9950.01</v>
      </c>
      <c r="AC62" s="322"/>
      <c r="AD62" s="322"/>
      <c r="AE62" s="322"/>
      <c r="AF62" s="322">
        <v>625.95000000000005</v>
      </c>
      <c r="AG62" s="62">
        <f t="shared" si="7"/>
        <v>213328.74</v>
      </c>
      <c r="AH62" s="76">
        <f t="shared" si="8"/>
        <v>1148.1300000000001</v>
      </c>
      <c r="AI62" s="17">
        <f t="shared" si="5"/>
        <v>212180.61</v>
      </c>
      <c r="AJ62" s="15">
        <f t="shared" si="9"/>
        <v>390882.49</v>
      </c>
      <c r="AK62" s="64">
        <f t="shared" si="10"/>
        <v>905522.78999999992</v>
      </c>
      <c r="AL62" s="19">
        <f t="shared" si="6"/>
        <v>-514640.29999999993</v>
      </c>
    </row>
    <row r="63" spans="1:38" x14ac:dyDescent="0.2">
      <c r="A63" s="1" t="s">
        <v>472</v>
      </c>
      <c r="B63" s="1" t="s">
        <v>474</v>
      </c>
      <c r="C63" s="55">
        <v>1289</v>
      </c>
      <c r="D63" s="56" t="s">
        <v>1137</v>
      </c>
      <c r="E63" t="s">
        <v>3239</v>
      </c>
      <c r="F63" s="316">
        <v>668624.12</v>
      </c>
      <c r="G63" s="316"/>
      <c r="H63" s="316">
        <v>99767.25</v>
      </c>
      <c r="I63">
        <v>467487.51</v>
      </c>
      <c r="J63">
        <v>180335</v>
      </c>
      <c r="K63" s="317"/>
      <c r="L63" s="317"/>
      <c r="M63" s="317"/>
      <c r="N63" s="317">
        <v>1348.13</v>
      </c>
      <c r="O63">
        <v>-100608.5</v>
      </c>
      <c r="P63">
        <v>102843.23</v>
      </c>
      <c r="Q63">
        <v>1478254.91</v>
      </c>
      <c r="R63" s="321"/>
      <c r="S63" s="321">
        <v>20815.05</v>
      </c>
      <c r="T63" s="321"/>
      <c r="U63" s="321"/>
      <c r="V63" s="321">
        <v>358980</v>
      </c>
      <c r="W63" s="322">
        <v>237781.5</v>
      </c>
      <c r="X63" s="322">
        <v>513041</v>
      </c>
      <c r="Y63" s="322"/>
      <c r="Z63" s="322">
        <v>5756</v>
      </c>
      <c r="AA63" s="322">
        <v>133967.42000000001</v>
      </c>
      <c r="AB63" s="322">
        <v>22270.02</v>
      </c>
      <c r="AC63" s="322"/>
      <c r="AD63" s="322"/>
      <c r="AE63" s="322"/>
      <c r="AF63" s="322"/>
      <c r="AG63" s="62">
        <f t="shared" si="7"/>
        <v>768391.37</v>
      </c>
      <c r="AH63" s="76">
        <f t="shared" si="8"/>
        <v>1348.13</v>
      </c>
      <c r="AI63" s="17">
        <f t="shared" si="5"/>
        <v>767043.24</v>
      </c>
      <c r="AJ63" s="15">
        <f t="shared" si="9"/>
        <v>379795.05</v>
      </c>
      <c r="AK63" s="64">
        <f t="shared" si="10"/>
        <v>912815.94000000006</v>
      </c>
      <c r="AL63" s="19">
        <f t="shared" si="6"/>
        <v>-533020.89000000013</v>
      </c>
    </row>
    <row r="64" spans="1:38" x14ac:dyDescent="0.2">
      <c r="A64" s="1" t="s">
        <v>472</v>
      </c>
      <c r="B64" s="1" t="s">
        <v>474</v>
      </c>
      <c r="C64" s="55">
        <v>2633</v>
      </c>
      <c r="D64" s="56" t="s">
        <v>1138</v>
      </c>
      <c r="E64" t="s">
        <v>3240</v>
      </c>
      <c r="F64" s="316">
        <v>293896.34999999998</v>
      </c>
      <c r="G64" s="316"/>
      <c r="H64" s="316">
        <v>71256.02</v>
      </c>
      <c r="I64">
        <v>1541002.95</v>
      </c>
      <c r="J64">
        <v>40732.080000000002</v>
      </c>
      <c r="K64" s="317">
        <v>858.2</v>
      </c>
      <c r="L64" s="317"/>
      <c r="M64" s="317"/>
      <c r="N64" s="317"/>
      <c r="O64">
        <v>320546.14</v>
      </c>
      <c r="P64">
        <v>1197296.18</v>
      </c>
      <c r="Q64">
        <v>424358.77</v>
      </c>
      <c r="R64" s="321"/>
      <c r="S64" s="321">
        <v>28350.14</v>
      </c>
      <c r="T64" s="321"/>
      <c r="U64" s="321">
        <v>11.49</v>
      </c>
      <c r="V64" s="321">
        <v>344810</v>
      </c>
      <c r="W64" s="322">
        <v>294853.5</v>
      </c>
      <c r="X64" s="322">
        <v>521705</v>
      </c>
      <c r="Y64" s="322"/>
      <c r="Z64" s="322"/>
      <c r="AA64" s="322">
        <v>98956.21</v>
      </c>
      <c r="AB64" s="322">
        <v>36201.81</v>
      </c>
      <c r="AC64" s="322"/>
      <c r="AD64" s="322"/>
      <c r="AE64" s="322"/>
      <c r="AF64" s="322"/>
      <c r="AG64" s="62">
        <f t="shared" si="7"/>
        <v>365152.37</v>
      </c>
      <c r="AH64" s="76">
        <f t="shared" si="8"/>
        <v>858.2</v>
      </c>
      <c r="AI64" s="17">
        <f t="shared" si="5"/>
        <v>364294.17</v>
      </c>
      <c r="AJ64" s="15">
        <f t="shared" si="9"/>
        <v>373171.63</v>
      </c>
      <c r="AK64" s="64">
        <f t="shared" si="10"/>
        <v>951716.52</v>
      </c>
      <c r="AL64" s="19">
        <f t="shared" si="6"/>
        <v>-578544.89</v>
      </c>
    </row>
    <row r="65" spans="1:38" x14ac:dyDescent="0.2">
      <c r="A65" s="1" t="s">
        <v>472</v>
      </c>
      <c r="B65" s="1" t="s">
        <v>474</v>
      </c>
      <c r="C65" s="55">
        <v>3093</v>
      </c>
      <c r="D65" s="56" t="s">
        <v>1139</v>
      </c>
      <c r="E65" t="s">
        <v>3241</v>
      </c>
      <c r="F65" s="316">
        <v>172978.14</v>
      </c>
      <c r="G65" s="316"/>
      <c r="H65" s="316">
        <v>43732.81</v>
      </c>
      <c r="I65">
        <v>155224.95000000001</v>
      </c>
      <c r="J65">
        <v>27168.86</v>
      </c>
      <c r="K65" s="317"/>
      <c r="L65" s="317"/>
      <c r="M65" s="317"/>
      <c r="N65" s="317">
        <v>51.86</v>
      </c>
      <c r="O65">
        <v>1078639.76</v>
      </c>
      <c r="P65">
        <v>-1139420.3799999999</v>
      </c>
      <c r="Q65">
        <v>457634.96</v>
      </c>
      <c r="R65" s="321"/>
      <c r="S65" s="321">
        <v>37515.11</v>
      </c>
      <c r="T65" s="321"/>
      <c r="U65" s="321"/>
      <c r="V65" s="321">
        <v>411880</v>
      </c>
      <c r="W65" s="322">
        <v>236670</v>
      </c>
      <c r="X65" s="322">
        <v>543653</v>
      </c>
      <c r="Y65" s="322"/>
      <c r="Z65" s="322"/>
      <c r="AA65" s="322">
        <v>119721.72</v>
      </c>
      <c r="AB65" s="322">
        <v>13697.83</v>
      </c>
      <c r="AC65" s="322"/>
      <c r="AD65" s="322"/>
      <c r="AE65" s="322"/>
      <c r="AF65" s="322"/>
      <c r="AG65" s="62">
        <f t="shared" si="7"/>
        <v>216710.95</v>
      </c>
      <c r="AH65" s="76">
        <f t="shared" si="8"/>
        <v>51.86</v>
      </c>
      <c r="AI65" s="17">
        <f t="shared" si="5"/>
        <v>216659.09000000003</v>
      </c>
      <c r="AJ65" s="15">
        <f t="shared" si="9"/>
        <v>449395.11</v>
      </c>
      <c r="AK65" s="64">
        <f t="shared" si="10"/>
        <v>913742.54999999993</v>
      </c>
      <c r="AL65" s="19">
        <f t="shared" si="6"/>
        <v>-464347.43999999994</v>
      </c>
    </row>
    <row r="66" spans="1:38" x14ac:dyDescent="0.2">
      <c r="A66" s="1" t="s">
        <v>472</v>
      </c>
      <c r="B66" s="1" t="s">
        <v>474</v>
      </c>
      <c r="C66" s="55">
        <v>5106</v>
      </c>
      <c r="D66" s="56" t="s">
        <v>1140</v>
      </c>
      <c r="E66" t="s">
        <v>3242</v>
      </c>
      <c r="F66" s="316">
        <v>396132.19</v>
      </c>
      <c r="G66" s="316"/>
      <c r="H66" s="316">
        <v>79281.710000000006</v>
      </c>
      <c r="I66">
        <v>4</v>
      </c>
      <c r="J66">
        <v>91535.24</v>
      </c>
      <c r="K66" s="317"/>
      <c r="L66" s="317"/>
      <c r="M66" s="317"/>
      <c r="N66" s="317">
        <v>8.1</v>
      </c>
      <c r="O66">
        <v>-444996.86</v>
      </c>
      <c r="P66">
        <v>-168970.85</v>
      </c>
      <c r="Q66">
        <v>1208029.25</v>
      </c>
      <c r="R66" s="321"/>
      <c r="S66" s="321">
        <v>33579.440000000002</v>
      </c>
      <c r="T66" s="321"/>
      <c r="U66" s="321"/>
      <c r="V66" s="321">
        <v>373230</v>
      </c>
      <c r="W66" s="322">
        <v>303652.5</v>
      </c>
      <c r="X66" s="322">
        <v>551713</v>
      </c>
      <c r="Y66" s="322"/>
      <c r="Z66" s="322"/>
      <c r="AA66" s="322">
        <v>168297.2</v>
      </c>
      <c r="AB66" s="322">
        <v>11070.24</v>
      </c>
      <c r="AC66" s="322"/>
      <c r="AD66" s="322"/>
      <c r="AE66" s="322"/>
      <c r="AF66" s="322"/>
      <c r="AG66" s="62">
        <f t="shared" si="7"/>
        <v>475413.9</v>
      </c>
      <c r="AH66" s="76">
        <f t="shared" si="8"/>
        <v>8.1</v>
      </c>
      <c r="AI66" s="17">
        <f t="shared" si="5"/>
        <v>475405.80000000005</v>
      </c>
      <c r="AJ66" s="15">
        <f t="shared" si="9"/>
        <v>406809.44</v>
      </c>
      <c r="AK66" s="64">
        <f t="shared" si="10"/>
        <v>1034732.94</v>
      </c>
      <c r="AL66" s="19">
        <f t="shared" si="6"/>
        <v>-627923.5</v>
      </c>
    </row>
    <row r="67" spans="1:38" x14ac:dyDescent="0.2">
      <c r="A67" s="1" t="s">
        <v>472</v>
      </c>
      <c r="B67" s="1" t="s">
        <v>474</v>
      </c>
      <c r="C67" s="55">
        <v>4454</v>
      </c>
      <c r="D67" s="56" t="s">
        <v>1141</v>
      </c>
      <c r="E67" t="s">
        <v>3243</v>
      </c>
      <c r="F67" s="316">
        <v>408959.04</v>
      </c>
      <c r="G67" s="316">
        <v>25000</v>
      </c>
      <c r="H67" s="316">
        <v>74334.84</v>
      </c>
      <c r="I67">
        <v>626996.6</v>
      </c>
      <c r="J67">
        <v>258225.23</v>
      </c>
      <c r="K67" s="317">
        <v>70000</v>
      </c>
      <c r="L67" s="317">
        <v>24320.61</v>
      </c>
      <c r="M67" s="317">
        <v>10000</v>
      </c>
      <c r="N67" s="317">
        <v>1938</v>
      </c>
      <c r="O67">
        <v>-825356.04</v>
      </c>
      <c r="P67">
        <v>-150121.94</v>
      </c>
      <c r="Q67">
        <v>2340789.7799999998</v>
      </c>
      <c r="R67" s="321"/>
      <c r="S67" s="321">
        <v>36616.17</v>
      </c>
      <c r="T67" s="321"/>
      <c r="U67" s="321"/>
      <c r="V67" s="321">
        <v>306130</v>
      </c>
      <c r="W67" s="322">
        <v>259081</v>
      </c>
      <c r="X67" s="322">
        <v>449015</v>
      </c>
      <c r="Y67" s="322"/>
      <c r="Z67" s="322"/>
      <c r="AA67" s="322">
        <v>217953.83</v>
      </c>
      <c r="AB67" s="322">
        <v>4901.04</v>
      </c>
      <c r="AC67" s="322"/>
      <c r="AD67" s="322"/>
      <c r="AE67" s="322"/>
      <c r="AF67" s="322"/>
      <c r="AG67" s="62">
        <f t="shared" si="7"/>
        <v>508293.88</v>
      </c>
      <c r="AH67" s="76">
        <f t="shared" si="8"/>
        <v>106258.61</v>
      </c>
      <c r="AI67" s="17">
        <f t="shared" si="5"/>
        <v>402035.27</v>
      </c>
      <c r="AJ67" s="15">
        <f t="shared" si="9"/>
        <v>342746.17</v>
      </c>
      <c r="AK67" s="64">
        <f t="shared" si="10"/>
        <v>930950.87</v>
      </c>
      <c r="AL67" s="19">
        <f t="shared" si="6"/>
        <v>-588204.69999999995</v>
      </c>
    </row>
    <row r="68" spans="1:38" x14ac:dyDescent="0.2">
      <c r="A68" s="1" t="s">
        <v>472</v>
      </c>
      <c r="B68" s="1" t="s">
        <v>474</v>
      </c>
      <c r="C68" s="55">
        <v>3718</v>
      </c>
      <c r="D68" s="56" t="s">
        <v>1142</v>
      </c>
      <c r="E68" t="s">
        <v>3244</v>
      </c>
      <c r="F68" s="316">
        <v>148304.82</v>
      </c>
      <c r="G68" s="316"/>
      <c r="H68" s="316">
        <v>71680.14</v>
      </c>
      <c r="I68">
        <v>82739</v>
      </c>
      <c r="J68">
        <v>328642.37</v>
      </c>
      <c r="K68" s="317"/>
      <c r="L68" s="317"/>
      <c r="M68" s="317"/>
      <c r="N68" s="317">
        <v>706.54</v>
      </c>
      <c r="O68">
        <v>69402.100000000006</v>
      </c>
      <c r="P68">
        <v>47893.27</v>
      </c>
      <c r="Q68">
        <v>489048.9</v>
      </c>
      <c r="R68" s="321"/>
      <c r="S68" s="321">
        <v>68502.87</v>
      </c>
      <c r="T68" s="321"/>
      <c r="U68" s="321"/>
      <c r="V68" s="321">
        <v>319480</v>
      </c>
      <c r="W68" s="322">
        <v>327491</v>
      </c>
      <c r="X68" s="322">
        <v>549184</v>
      </c>
      <c r="Y68" s="322"/>
      <c r="Z68" s="322"/>
      <c r="AA68" s="322">
        <v>138972.82</v>
      </c>
      <c r="AB68" s="322">
        <v>3001.53</v>
      </c>
      <c r="AC68" s="322"/>
      <c r="AD68" s="322"/>
      <c r="AE68" s="322"/>
      <c r="AF68" s="322"/>
      <c r="AG68" s="62">
        <f t="shared" si="7"/>
        <v>219984.96000000002</v>
      </c>
      <c r="AH68" s="76">
        <f t="shared" si="8"/>
        <v>706.54</v>
      </c>
      <c r="AI68" s="17">
        <f t="shared" si="5"/>
        <v>219278.42</v>
      </c>
      <c r="AJ68" s="15">
        <f t="shared" si="9"/>
        <v>387982.87</v>
      </c>
      <c r="AK68" s="64">
        <f t="shared" si="10"/>
        <v>1018649.3500000001</v>
      </c>
      <c r="AL68" s="19">
        <f t="shared" si="6"/>
        <v>-630666.4800000001</v>
      </c>
    </row>
    <row r="69" spans="1:38" x14ac:dyDescent="0.2">
      <c r="A69" s="1" t="s">
        <v>472</v>
      </c>
      <c r="B69" s="1" t="s">
        <v>474</v>
      </c>
      <c r="C69" s="55">
        <v>3267</v>
      </c>
      <c r="D69" s="56" t="s">
        <v>1143</v>
      </c>
      <c r="E69" t="s">
        <v>3358</v>
      </c>
      <c r="F69" s="316">
        <v>236916.72</v>
      </c>
      <c r="G69" s="316"/>
      <c r="H69" s="316">
        <v>38285.69</v>
      </c>
      <c r="I69">
        <v>1502682.53</v>
      </c>
      <c r="J69">
        <v>500379.31</v>
      </c>
      <c r="K69" s="317"/>
      <c r="L69" s="317"/>
      <c r="M69" s="317"/>
      <c r="N69" s="317">
        <v>5664.1</v>
      </c>
      <c r="O69">
        <v>-73958.45</v>
      </c>
      <c r="P69">
        <v>-41326.22</v>
      </c>
      <c r="Q69">
        <v>2396007.25</v>
      </c>
      <c r="R69" s="321"/>
      <c r="S69" s="321">
        <v>61428.37</v>
      </c>
      <c r="T69" s="321"/>
      <c r="U69" s="321"/>
      <c r="V69" s="321">
        <v>890360</v>
      </c>
      <c r="W69" s="322">
        <v>321424.99</v>
      </c>
      <c r="X69" s="322">
        <v>1101688</v>
      </c>
      <c r="Y69" s="322"/>
      <c r="Z69" s="322"/>
      <c r="AA69" s="322">
        <v>136050.47</v>
      </c>
      <c r="AB69" s="322">
        <v>33553.32</v>
      </c>
      <c r="AC69" s="322"/>
      <c r="AG69" s="62">
        <f t="shared" si="7"/>
        <v>275202.41000000003</v>
      </c>
      <c r="AH69" s="76">
        <f t="shared" si="8"/>
        <v>5664.1</v>
      </c>
      <c r="AI69" s="17">
        <f t="shared" ref="AI69:AI132" si="11">AG69-AH69</f>
        <v>269538.31000000006</v>
      </c>
      <c r="AJ69" s="15">
        <f t="shared" si="9"/>
        <v>951788.37</v>
      </c>
      <c r="AK69" s="64">
        <f t="shared" si="10"/>
        <v>1592716.78</v>
      </c>
      <c r="AL69" s="19">
        <f t="shared" ref="AL69:AL132" si="12">AJ69-AK69</f>
        <v>-640928.41</v>
      </c>
    </row>
    <row r="70" spans="1:38" s="35" customFormat="1" x14ac:dyDescent="0.2">
      <c r="A70" s="285" t="s">
        <v>472</v>
      </c>
      <c r="B70" s="285" t="s">
        <v>474</v>
      </c>
      <c r="C70" s="58">
        <v>2885</v>
      </c>
      <c r="D70" s="59" t="s">
        <v>1144</v>
      </c>
      <c r="E70" t="s">
        <v>3369</v>
      </c>
      <c r="F70" s="316">
        <v>414539.04</v>
      </c>
      <c r="G70" s="316"/>
      <c r="H70" s="316">
        <v>78947.759999999995</v>
      </c>
      <c r="I70">
        <v>4473620.21</v>
      </c>
      <c r="J70">
        <v>115282.99</v>
      </c>
      <c r="K70" s="317"/>
      <c r="L70" s="317"/>
      <c r="M70" s="317"/>
      <c r="N70" s="317">
        <v>51107.42</v>
      </c>
      <c r="O70">
        <v>-375795.99</v>
      </c>
      <c r="P70">
        <v>-942545.94</v>
      </c>
      <c r="Q70">
        <v>6403982.4100000001</v>
      </c>
      <c r="R70" s="321"/>
      <c r="S70" s="321">
        <v>33436.269999999997</v>
      </c>
      <c r="T70" s="321"/>
      <c r="U70" s="321"/>
      <c r="V70" s="321">
        <v>172360</v>
      </c>
      <c r="W70" s="322">
        <v>260063.5</v>
      </c>
      <c r="X70" s="322">
        <v>320167</v>
      </c>
      <c r="Y70" s="322"/>
      <c r="Z70" s="322"/>
      <c r="AA70" s="322">
        <v>113517.13</v>
      </c>
      <c r="AB70" s="322">
        <v>80069.539999999994</v>
      </c>
      <c r="AC70" s="322"/>
      <c r="AD70" s="338"/>
      <c r="AE70" s="338"/>
      <c r="AF70" s="338"/>
      <c r="AG70" s="62">
        <f t="shared" si="7"/>
        <v>493486.8</v>
      </c>
      <c r="AH70" s="76">
        <f t="shared" si="8"/>
        <v>51107.42</v>
      </c>
      <c r="AI70" s="17">
        <f t="shared" si="11"/>
        <v>442379.38</v>
      </c>
      <c r="AJ70" s="15">
        <f t="shared" si="9"/>
        <v>205796.27</v>
      </c>
      <c r="AK70" s="64">
        <f t="shared" si="10"/>
        <v>773817.17</v>
      </c>
      <c r="AL70" s="19">
        <f t="shared" si="12"/>
        <v>-568020.9</v>
      </c>
    </row>
    <row r="71" spans="1:38" s="28" customFormat="1" x14ac:dyDescent="0.2">
      <c r="A71" s="242" t="s">
        <v>477</v>
      </c>
      <c r="B71" s="242" t="s">
        <v>478</v>
      </c>
      <c r="C71" s="55">
        <v>6036</v>
      </c>
      <c r="D71" s="56" t="s">
        <v>1145</v>
      </c>
      <c r="E71" t="s">
        <v>3245</v>
      </c>
      <c r="F71" s="316">
        <v>398437.16</v>
      </c>
      <c r="G71" s="316"/>
      <c r="H71" s="316">
        <v>91551.84</v>
      </c>
      <c r="I71">
        <v>734409.19</v>
      </c>
      <c r="J71">
        <v>-33754.89</v>
      </c>
      <c r="K71" s="317"/>
      <c r="L71" s="317"/>
      <c r="M71" s="317"/>
      <c r="N71" s="317"/>
      <c r="O71"/>
      <c r="P71"/>
      <c r="Q71">
        <v>2227185.62</v>
      </c>
      <c r="R71" s="321">
        <v>184.58</v>
      </c>
      <c r="S71" s="321">
        <v>423956.99</v>
      </c>
      <c r="T71" s="321"/>
      <c r="U71" s="321"/>
      <c r="V71" s="321">
        <v>635830</v>
      </c>
      <c r="W71" s="322"/>
      <c r="X71" s="322">
        <v>937930</v>
      </c>
      <c r="Y71" s="322"/>
      <c r="Z71" s="322"/>
      <c r="AA71" s="322">
        <v>237660.89</v>
      </c>
      <c r="AB71" s="322">
        <v>29300.14</v>
      </c>
      <c r="AC71" s="322"/>
      <c r="AD71" s="322"/>
      <c r="AE71" s="322"/>
      <c r="AF71" s="322"/>
      <c r="AG71" s="62">
        <f t="shared" si="7"/>
        <v>489989</v>
      </c>
      <c r="AH71" s="76">
        <f t="shared" si="8"/>
        <v>0</v>
      </c>
      <c r="AI71" s="17">
        <f t="shared" si="11"/>
        <v>489989</v>
      </c>
      <c r="AJ71" s="15">
        <f t="shared" si="9"/>
        <v>1059971.57</v>
      </c>
      <c r="AK71" s="64">
        <f t="shared" si="10"/>
        <v>1204891.03</v>
      </c>
      <c r="AL71" s="19">
        <f t="shared" si="12"/>
        <v>-144919.45999999996</v>
      </c>
    </row>
    <row r="72" spans="1:38" s="28" customFormat="1" x14ac:dyDescent="0.2">
      <c r="A72" s="242" t="s">
        <v>477</v>
      </c>
      <c r="B72" s="242" t="s">
        <v>478</v>
      </c>
      <c r="C72" s="55">
        <v>4053</v>
      </c>
      <c r="D72" s="56" t="s">
        <v>1146</v>
      </c>
      <c r="E72" t="s">
        <v>3246</v>
      </c>
      <c r="F72" s="316">
        <v>555467.34</v>
      </c>
      <c r="G72" s="316"/>
      <c r="H72" s="316">
        <v>313356.40000000002</v>
      </c>
      <c r="I72">
        <v>262355.96999999997</v>
      </c>
      <c r="J72">
        <v>13463.9</v>
      </c>
      <c r="K72" s="317"/>
      <c r="L72" s="317"/>
      <c r="M72" s="317"/>
      <c r="N72" s="317">
        <v>3034.5</v>
      </c>
      <c r="O72"/>
      <c r="P72"/>
      <c r="Q72">
        <v>4014093.13</v>
      </c>
      <c r="R72" s="321"/>
      <c r="S72" s="321">
        <v>411489.17</v>
      </c>
      <c r="T72" s="321"/>
      <c r="U72" s="321"/>
      <c r="V72" s="321">
        <v>592400</v>
      </c>
      <c r="W72" s="322"/>
      <c r="X72" s="322">
        <v>852005</v>
      </c>
      <c r="Y72" s="322"/>
      <c r="Z72" s="322"/>
      <c r="AA72" s="322">
        <v>71852.899999999994</v>
      </c>
      <c r="AB72" s="322">
        <v>22880.52</v>
      </c>
      <c r="AC72" s="322"/>
      <c r="AD72" s="322"/>
      <c r="AE72" s="322"/>
      <c r="AF72" s="322"/>
      <c r="AG72" s="62">
        <f t="shared" si="7"/>
        <v>868823.74</v>
      </c>
      <c r="AH72" s="76">
        <f t="shared" si="8"/>
        <v>3034.5</v>
      </c>
      <c r="AI72" s="17">
        <f t="shared" si="11"/>
        <v>865789.24</v>
      </c>
      <c r="AJ72" s="15">
        <f t="shared" si="9"/>
        <v>1003889.1699999999</v>
      </c>
      <c r="AK72" s="64">
        <f t="shared" si="10"/>
        <v>946738.42</v>
      </c>
      <c r="AL72" s="19">
        <f t="shared" si="12"/>
        <v>57150.749999999884</v>
      </c>
    </row>
    <row r="73" spans="1:38" s="28" customFormat="1" x14ac:dyDescent="0.2">
      <c r="A73" s="242" t="s">
        <v>477</v>
      </c>
      <c r="B73" s="242" t="s">
        <v>478</v>
      </c>
      <c r="C73" s="55">
        <v>4847</v>
      </c>
      <c r="D73" s="56" t="s">
        <v>1147</v>
      </c>
      <c r="E73" t="s">
        <v>3247</v>
      </c>
      <c r="F73" s="316">
        <v>673558.23</v>
      </c>
      <c r="G73" s="316"/>
      <c r="H73" s="316">
        <v>62656.68</v>
      </c>
      <c r="I73">
        <v>-31358.5</v>
      </c>
      <c r="J73">
        <v>85047.9</v>
      </c>
      <c r="K73" s="317"/>
      <c r="L73" s="317"/>
      <c r="M73" s="317"/>
      <c r="N73" s="317">
        <v>189.25</v>
      </c>
      <c r="O73"/>
      <c r="P73"/>
      <c r="Q73">
        <v>2082417.38</v>
      </c>
      <c r="R73" s="321"/>
      <c r="S73" s="321">
        <v>412527.77</v>
      </c>
      <c r="T73" s="321"/>
      <c r="U73" s="321"/>
      <c r="V73" s="321">
        <v>577590</v>
      </c>
      <c r="W73" s="322"/>
      <c r="X73" s="322">
        <v>855315</v>
      </c>
      <c r="Y73" s="322"/>
      <c r="Z73" s="322"/>
      <c r="AA73" s="322">
        <v>221331.5</v>
      </c>
      <c r="AB73" s="322">
        <v>28146.06</v>
      </c>
      <c r="AC73" s="322"/>
      <c r="AD73" s="322"/>
      <c r="AE73" s="322"/>
      <c r="AF73" s="322"/>
      <c r="AG73" s="62">
        <f t="shared" si="7"/>
        <v>736214.91</v>
      </c>
      <c r="AH73" s="76">
        <f t="shared" si="8"/>
        <v>189.25</v>
      </c>
      <c r="AI73" s="17">
        <f t="shared" si="11"/>
        <v>736025.66</v>
      </c>
      <c r="AJ73" s="15">
        <f t="shared" si="9"/>
        <v>990117.77</v>
      </c>
      <c r="AK73" s="64">
        <f t="shared" si="10"/>
        <v>1104792.56</v>
      </c>
      <c r="AL73" s="19">
        <f t="shared" si="12"/>
        <v>-114674.79000000004</v>
      </c>
    </row>
    <row r="74" spans="1:38" s="28" customFormat="1" x14ac:dyDescent="0.2">
      <c r="A74" s="242" t="s">
        <v>477</v>
      </c>
      <c r="B74" s="242" t="s">
        <v>478</v>
      </c>
      <c r="C74" s="55">
        <v>3826</v>
      </c>
      <c r="D74" s="56" t="s">
        <v>1148</v>
      </c>
      <c r="E74" t="s">
        <v>3248</v>
      </c>
      <c r="F74" s="316">
        <v>423405.99</v>
      </c>
      <c r="G74" s="316"/>
      <c r="H74" s="316">
        <v>89196.27</v>
      </c>
      <c r="I74">
        <v>4</v>
      </c>
      <c r="J74">
        <v>189400.2</v>
      </c>
      <c r="K74" s="317"/>
      <c r="L74" s="317"/>
      <c r="M74" s="317"/>
      <c r="N74" s="317">
        <v>967.19</v>
      </c>
      <c r="O74"/>
      <c r="P74"/>
      <c r="Q74">
        <v>2028298.74</v>
      </c>
      <c r="R74" s="321"/>
      <c r="S74" s="321">
        <v>288291.46000000002</v>
      </c>
      <c r="T74" s="321"/>
      <c r="U74" s="321"/>
      <c r="V74" s="321">
        <v>699040</v>
      </c>
      <c r="W74" s="322"/>
      <c r="X74" s="322">
        <v>955806</v>
      </c>
      <c r="Y74" s="322"/>
      <c r="Z74" s="322"/>
      <c r="AA74" s="322">
        <v>199816.73</v>
      </c>
      <c r="AB74" s="322">
        <v>7762.26</v>
      </c>
      <c r="AC74" s="322"/>
      <c r="AD74" s="322"/>
      <c r="AE74" s="322"/>
      <c r="AF74" s="322"/>
      <c r="AG74" s="62">
        <f t="shared" si="7"/>
        <v>512602.26</v>
      </c>
      <c r="AH74" s="76">
        <f t="shared" si="8"/>
        <v>967.19</v>
      </c>
      <c r="AI74" s="17">
        <f t="shared" si="11"/>
        <v>511635.07</v>
      </c>
      <c r="AJ74" s="15">
        <f t="shared" si="9"/>
        <v>987331.46</v>
      </c>
      <c r="AK74" s="64">
        <f t="shared" si="10"/>
        <v>1163384.99</v>
      </c>
      <c r="AL74" s="19">
        <f t="shared" si="12"/>
        <v>-176053.53000000003</v>
      </c>
    </row>
    <row r="75" spans="1:38" s="28" customFormat="1" x14ac:dyDescent="0.2">
      <c r="A75" s="242" t="s">
        <v>477</v>
      </c>
      <c r="B75" s="242" t="s">
        <v>478</v>
      </c>
      <c r="C75" s="55">
        <v>4181</v>
      </c>
      <c r="D75" s="56" t="s">
        <v>1149</v>
      </c>
      <c r="E75" t="s">
        <v>3249</v>
      </c>
      <c r="F75" s="316">
        <v>313302.11</v>
      </c>
      <c r="G75" s="316"/>
      <c r="H75" s="316">
        <v>61035.02</v>
      </c>
      <c r="I75">
        <v>-55490.59</v>
      </c>
      <c r="J75">
        <v>40932.480000000003</v>
      </c>
      <c r="K75" s="317"/>
      <c r="L75" s="317"/>
      <c r="M75" s="317"/>
      <c r="N75" s="317"/>
      <c r="O75"/>
      <c r="P75">
        <v>363297</v>
      </c>
      <c r="Q75">
        <v>2569886.96</v>
      </c>
      <c r="R75" s="321">
        <v>84.75</v>
      </c>
      <c r="S75" s="321">
        <v>348738.21</v>
      </c>
      <c r="T75" s="321"/>
      <c r="U75" s="321"/>
      <c r="V75" s="321">
        <v>526080</v>
      </c>
      <c r="W75" s="322"/>
      <c r="X75" s="322">
        <v>826065</v>
      </c>
      <c r="Y75" s="322"/>
      <c r="Z75" s="322"/>
      <c r="AA75" s="322">
        <v>157535.60999999999</v>
      </c>
      <c r="AB75" s="322">
        <v>21385.5</v>
      </c>
      <c r="AC75" s="322"/>
      <c r="AD75" s="322"/>
      <c r="AE75" s="322"/>
      <c r="AF75" s="322"/>
      <c r="AG75" s="62">
        <f t="shared" si="7"/>
        <v>374337.13</v>
      </c>
      <c r="AH75" s="76">
        <f t="shared" si="8"/>
        <v>0</v>
      </c>
      <c r="AI75" s="17">
        <f t="shared" si="11"/>
        <v>374337.13</v>
      </c>
      <c r="AJ75" s="15">
        <f t="shared" si="9"/>
        <v>874902.96</v>
      </c>
      <c r="AK75" s="64">
        <f t="shared" si="10"/>
        <v>1004986.11</v>
      </c>
      <c r="AL75" s="19">
        <f t="shared" si="12"/>
        <v>-130083.15000000002</v>
      </c>
    </row>
    <row r="76" spans="1:38" s="28" customFormat="1" x14ac:dyDescent="0.2">
      <c r="A76" s="242" t="s">
        <v>477</v>
      </c>
      <c r="B76" s="242" t="s">
        <v>478</v>
      </c>
      <c r="C76" s="55">
        <v>2002</v>
      </c>
      <c r="D76" s="56" t="s">
        <v>1150</v>
      </c>
      <c r="E76" t="s">
        <v>3250</v>
      </c>
      <c r="F76" s="316">
        <v>469368.98</v>
      </c>
      <c r="G76" s="316"/>
      <c r="H76" s="316">
        <v>42383.83</v>
      </c>
      <c r="I76">
        <v>-49921.82</v>
      </c>
      <c r="J76">
        <v>-54368.81</v>
      </c>
      <c r="K76" s="317"/>
      <c r="L76" s="317"/>
      <c r="M76" s="317"/>
      <c r="N76" s="317"/>
      <c r="O76"/>
      <c r="P76"/>
      <c r="Q76">
        <v>1423307.83</v>
      </c>
      <c r="R76" s="321">
        <v>895.04</v>
      </c>
      <c r="S76" s="321">
        <v>278145.76</v>
      </c>
      <c r="T76" s="321"/>
      <c r="U76" s="321"/>
      <c r="V76" s="321">
        <v>550780</v>
      </c>
      <c r="W76" s="322"/>
      <c r="X76" s="322">
        <v>776485</v>
      </c>
      <c r="Y76" s="322"/>
      <c r="Z76" s="322"/>
      <c r="AA76" s="322">
        <v>105935.3</v>
      </c>
      <c r="AB76" s="322">
        <v>29828.82</v>
      </c>
      <c r="AC76" s="322"/>
      <c r="AD76" s="322"/>
      <c r="AE76" s="322"/>
      <c r="AF76" s="322"/>
      <c r="AG76" s="62">
        <f t="shared" si="7"/>
        <v>511752.81</v>
      </c>
      <c r="AH76" s="76">
        <f t="shared" si="8"/>
        <v>0</v>
      </c>
      <c r="AI76" s="17">
        <f t="shared" si="11"/>
        <v>511752.81</v>
      </c>
      <c r="AJ76" s="15">
        <f t="shared" si="9"/>
        <v>829820.8</v>
      </c>
      <c r="AK76" s="64">
        <f t="shared" si="10"/>
        <v>912249.12</v>
      </c>
      <c r="AL76" s="19">
        <f t="shared" si="12"/>
        <v>-82428.319999999949</v>
      </c>
    </row>
    <row r="77" spans="1:38" s="28" customFormat="1" x14ac:dyDescent="0.2">
      <c r="A77" s="242" t="s">
        <v>477</v>
      </c>
      <c r="B77" s="242" t="s">
        <v>478</v>
      </c>
      <c r="C77" s="55">
        <v>1933</v>
      </c>
      <c r="D77" s="56" t="s">
        <v>1151</v>
      </c>
      <c r="E77" t="s">
        <v>3359</v>
      </c>
      <c r="F77" s="316">
        <v>261077.25</v>
      </c>
      <c r="G77" s="316"/>
      <c r="H77" s="316">
        <v>321375.62</v>
      </c>
      <c r="I77">
        <v>-104361.62</v>
      </c>
      <c r="J77">
        <v>12293.63</v>
      </c>
      <c r="K77" s="317"/>
      <c r="L77" s="317"/>
      <c r="M77" s="317"/>
      <c r="N77" s="317">
        <v>768.39</v>
      </c>
      <c r="O77"/>
      <c r="P77">
        <v>-14910</v>
      </c>
      <c r="Q77">
        <v>2051654.89</v>
      </c>
      <c r="R77" s="321"/>
      <c r="S77" s="321">
        <v>336752.4</v>
      </c>
      <c r="T77" s="321">
        <v>147036.17000000001</v>
      </c>
      <c r="U77" s="321"/>
      <c r="V77" s="321">
        <v>448020</v>
      </c>
      <c r="W77" s="322"/>
      <c r="X77" s="322">
        <v>668035</v>
      </c>
      <c r="Y77" s="322"/>
      <c r="Z77" s="322"/>
      <c r="AA77" s="322">
        <v>111697.58</v>
      </c>
      <c r="AB77" s="322">
        <v>41842.730000000003</v>
      </c>
      <c r="AC77" s="322"/>
      <c r="AD77" s="338"/>
      <c r="AE77" s="338"/>
      <c r="AF77" s="338"/>
      <c r="AG77" s="62">
        <f t="shared" si="7"/>
        <v>582452.87</v>
      </c>
      <c r="AH77" s="76">
        <f t="shared" si="8"/>
        <v>768.39</v>
      </c>
      <c r="AI77" s="17">
        <f t="shared" si="11"/>
        <v>581684.47999999998</v>
      </c>
      <c r="AJ77" s="15">
        <f t="shared" si="9"/>
        <v>931808.57000000007</v>
      </c>
      <c r="AK77" s="64">
        <f t="shared" si="10"/>
        <v>821575.30999999994</v>
      </c>
      <c r="AL77" s="19">
        <f t="shared" si="12"/>
        <v>110233.26000000013</v>
      </c>
    </row>
    <row r="78" spans="1:38" x14ac:dyDescent="0.2">
      <c r="A78" s="1" t="s">
        <v>481</v>
      </c>
      <c r="B78" s="1" t="s">
        <v>482</v>
      </c>
      <c r="C78" s="55">
        <v>3743</v>
      </c>
      <c r="D78" s="56" t="s">
        <v>1152</v>
      </c>
      <c r="E78" t="s">
        <v>3251</v>
      </c>
      <c r="F78" s="316">
        <v>234151.43</v>
      </c>
      <c r="G78" s="316"/>
      <c r="H78" s="316">
        <v>63227.81</v>
      </c>
      <c r="I78">
        <v>830115.69</v>
      </c>
      <c r="J78">
        <v>37316.120000000003</v>
      </c>
      <c r="K78" s="317"/>
      <c r="L78" s="317"/>
      <c r="M78" s="317"/>
      <c r="N78" s="317">
        <v>0</v>
      </c>
      <c r="O78"/>
      <c r="P78">
        <v>160</v>
      </c>
      <c r="Q78">
        <v>1625943.2</v>
      </c>
      <c r="R78" s="321"/>
      <c r="S78" s="321">
        <v>573465.69999999995</v>
      </c>
      <c r="T78" s="321"/>
      <c r="U78" s="321"/>
      <c r="V78" s="321">
        <v>121520</v>
      </c>
      <c r="W78" s="322"/>
      <c r="X78" s="322">
        <v>313922</v>
      </c>
      <c r="Y78" s="322"/>
      <c r="Z78" s="322"/>
      <c r="AA78" s="322">
        <v>91992.4</v>
      </c>
      <c r="AB78" s="322">
        <v>46753.52</v>
      </c>
      <c r="AC78" s="322"/>
      <c r="AD78" s="322"/>
      <c r="AE78" s="322"/>
      <c r="AF78" s="322"/>
      <c r="AG78" s="62">
        <f t="shared" si="7"/>
        <v>297379.24</v>
      </c>
      <c r="AH78" s="76">
        <f t="shared" si="8"/>
        <v>0</v>
      </c>
      <c r="AI78" s="17">
        <f t="shared" si="11"/>
        <v>297379.24</v>
      </c>
      <c r="AJ78" s="15">
        <f t="shared" si="9"/>
        <v>694985.7</v>
      </c>
      <c r="AK78" s="64">
        <f t="shared" si="10"/>
        <v>452667.92000000004</v>
      </c>
      <c r="AL78" s="19">
        <f t="shared" si="12"/>
        <v>242317.77999999991</v>
      </c>
    </row>
    <row r="79" spans="1:38" x14ac:dyDescent="0.2">
      <c r="A79" s="1" t="s">
        <v>481</v>
      </c>
      <c r="B79" s="1" t="s">
        <v>482</v>
      </c>
      <c r="C79" s="55">
        <v>3747</v>
      </c>
      <c r="D79" s="56" t="s">
        <v>1153</v>
      </c>
      <c r="E79" t="s">
        <v>3252</v>
      </c>
      <c r="F79" s="316">
        <v>172984.31</v>
      </c>
      <c r="G79" s="316"/>
      <c r="H79" s="316">
        <v>72600.11</v>
      </c>
      <c r="I79">
        <v>457471.8</v>
      </c>
      <c r="J79">
        <v>65198.400000000001</v>
      </c>
      <c r="K79" s="317"/>
      <c r="L79" s="317"/>
      <c r="M79" s="317"/>
      <c r="N79" s="317"/>
      <c r="O79"/>
      <c r="P79"/>
      <c r="Q79">
        <v>1700209.39</v>
      </c>
      <c r="R79" s="321"/>
      <c r="S79" s="321">
        <v>596296.99</v>
      </c>
      <c r="T79" s="321">
        <v>60000</v>
      </c>
      <c r="U79" s="321"/>
      <c r="V79" s="321">
        <v>379770</v>
      </c>
      <c r="W79" s="322"/>
      <c r="X79" s="322">
        <v>636162</v>
      </c>
      <c r="Y79" s="322"/>
      <c r="Z79" s="322"/>
      <c r="AA79" s="322">
        <v>202403.4</v>
      </c>
      <c r="AB79" s="322">
        <v>33903.519999999997</v>
      </c>
      <c r="AC79" s="322"/>
      <c r="AD79" s="322"/>
      <c r="AE79" s="322"/>
      <c r="AF79" s="322"/>
      <c r="AG79" s="62">
        <f t="shared" si="7"/>
        <v>245584.41999999998</v>
      </c>
      <c r="AH79" s="76">
        <f t="shared" si="8"/>
        <v>0</v>
      </c>
      <c r="AI79" s="17">
        <f t="shared" si="11"/>
        <v>245584.41999999998</v>
      </c>
      <c r="AJ79" s="15">
        <f t="shared" si="9"/>
        <v>1036066.99</v>
      </c>
      <c r="AK79" s="64">
        <f t="shared" si="10"/>
        <v>872468.92</v>
      </c>
      <c r="AL79" s="19">
        <f t="shared" si="12"/>
        <v>163598.06999999995</v>
      </c>
    </row>
    <row r="80" spans="1:38" x14ac:dyDescent="0.2">
      <c r="A80" s="1" t="s">
        <v>481</v>
      </c>
      <c r="B80" s="1" t="s">
        <v>482</v>
      </c>
      <c r="C80" s="55">
        <v>3095</v>
      </c>
      <c r="D80" s="56" t="s">
        <v>1154</v>
      </c>
      <c r="E80" t="s">
        <v>3253</v>
      </c>
      <c r="F80" s="316">
        <v>248200.07</v>
      </c>
      <c r="G80" s="316"/>
      <c r="H80" s="316">
        <v>58425.49</v>
      </c>
      <c r="I80">
        <v>590971.41</v>
      </c>
      <c r="J80">
        <v>51563.28</v>
      </c>
      <c r="K80" s="317"/>
      <c r="L80" s="317"/>
      <c r="M80" s="317"/>
      <c r="N80" s="317">
        <v>114.5</v>
      </c>
      <c r="O80"/>
      <c r="P80">
        <v>10263</v>
      </c>
      <c r="Q80">
        <v>1448416.88</v>
      </c>
      <c r="R80" s="321"/>
      <c r="S80" s="321">
        <v>630305.31999999995</v>
      </c>
      <c r="T80" s="321"/>
      <c r="U80" s="321"/>
      <c r="V80" s="321">
        <v>323370</v>
      </c>
      <c r="W80" s="322">
        <v>500</v>
      </c>
      <c r="X80" s="322">
        <v>490950</v>
      </c>
      <c r="Y80" s="322"/>
      <c r="Z80" s="322"/>
      <c r="AA80" s="322">
        <v>148533.21</v>
      </c>
      <c r="AB80" s="322">
        <v>32985.25</v>
      </c>
      <c r="AC80" s="322"/>
      <c r="AD80" s="322"/>
      <c r="AE80" s="322"/>
      <c r="AF80" s="322"/>
      <c r="AG80" s="62">
        <f t="shared" si="7"/>
        <v>306625.56</v>
      </c>
      <c r="AH80" s="76">
        <f t="shared" si="8"/>
        <v>114.5</v>
      </c>
      <c r="AI80" s="17">
        <f t="shared" si="11"/>
        <v>306511.06</v>
      </c>
      <c r="AJ80" s="15">
        <f t="shared" si="9"/>
        <v>953675.32</v>
      </c>
      <c r="AK80" s="64">
        <f t="shared" si="10"/>
        <v>672968.46</v>
      </c>
      <c r="AL80" s="19">
        <f t="shared" si="12"/>
        <v>280706.86</v>
      </c>
    </row>
    <row r="81" spans="1:38" x14ac:dyDescent="0.2">
      <c r="A81" s="1" t="s">
        <v>481</v>
      </c>
      <c r="B81" s="1" t="s">
        <v>482</v>
      </c>
      <c r="C81" s="55">
        <v>1530</v>
      </c>
      <c r="D81" s="56" t="s">
        <v>1155</v>
      </c>
      <c r="E81" t="s">
        <v>3254</v>
      </c>
      <c r="F81" s="316">
        <v>225580.61</v>
      </c>
      <c r="G81" s="316"/>
      <c r="H81" s="316">
        <v>16303.2</v>
      </c>
      <c r="I81">
        <v>478306.33</v>
      </c>
      <c r="J81">
        <v>235759.14</v>
      </c>
      <c r="K81" s="317"/>
      <c r="L81" s="317"/>
      <c r="M81" s="317"/>
      <c r="N81" s="317"/>
      <c r="O81"/>
      <c r="P81"/>
      <c r="Q81">
        <v>2079850.72</v>
      </c>
      <c r="R81" s="321"/>
      <c r="S81" s="321">
        <v>404027.83</v>
      </c>
      <c r="T81" s="321"/>
      <c r="U81" s="321"/>
      <c r="V81" s="321">
        <v>219270</v>
      </c>
      <c r="W81" s="322"/>
      <c r="X81" s="322">
        <v>370792</v>
      </c>
      <c r="Y81" s="322"/>
      <c r="Z81" s="322"/>
      <c r="AA81" s="322">
        <v>112780.94</v>
      </c>
      <c r="AB81" s="322">
        <v>49355.519999999997</v>
      </c>
      <c r="AC81" s="322"/>
      <c r="AD81" s="322"/>
      <c r="AE81" s="322"/>
      <c r="AF81" s="322"/>
      <c r="AG81" s="62">
        <f t="shared" si="7"/>
        <v>241883.81</v>
      </c>
      <c r="AH81" s="76">
        <f t="shared" si="8"/>
        <v>0</v>
      </c>
      <c r="AI81" s="17">
        <f t="shared" si="11"/>
        <v>241883.81</v>
      </c>
      <c r="AJ81" s="15">
        <f t="shared" si="9"/>
        <v>623297.83000000007</v>
      </c>
      <c r="AK81" s="64">
        <f t="shared" si="10"/>
        <v>532928.46</v>
      </c>
      <c r="AL81" s="19">
        <f t="shared" si="12"/>
        <v>90369.370000000112</v>
      </c>
    </row>
    <row r="82" spans="1:38" x14ac:dyDescent="0.2">
      <c r="A82" s="1" t="s">
        <v>481</v>
      </c>
      <c r="B82" s="1" t="s">
        <v>482</v>
      </c>
      <c r="C82" s="55">
        <v>4004</v>
      </c>
      <c r="D82" s="56" t="s">
        <v>1156</v>
      </c>
      <c r="E82" t="s">
        <v>3255</v>
      </c>
      <c r="F82" s="316">
        <v>163788.51999999999</v>
      </c>
      <c r="G82" s="316"/>
      <c r="H82" s="316">
        <v>20060.52</v>
      </c>
      <c r="I82">
        <v>418149.85</v>
      </c>
      <c r="J82">
        <v>72491.67</v>
      </c>
      <c r="K82" s="317"/>
      <c r="L82" s="317"/>
      <c r="M82" s="317"/>
      <c r="N82" s="317"/>
      <c r="O82"/>
      <c r="P82"/>
      <c r="Q82">
        <v>1478004.6</v>
      </c>
      <c r="R82" s="321"/>
      <c r="S82" s="321">
        <v>414514.7</v>
      </c>
      <c r="T82" s="321"/>
      <c r="U82" s="321"/>
      <c r="V82" s="321">
        <v>113330</v>
      </c>
      <c r="W82" s="322"/>
      <c r="X82" s="322">
        <v>286927.92</v>
      </c>
      <c r="Y82" s="322"/>
      <c r="Z82" s="322"/>
      <c r="AA82" s="322">
        <v>116878.39999999999</v>
      </c>
      <c r="AB82" s="322">
        <v>34718.68</v>
      </c>
      <c r="AC82" s="322"/>
      <c r="AD82" s="322"/>
      <c r="AE82" s="322"/>
      <c r="AF82" s="322"/>
      <c r="AG82" s="62">
        <f t="shared" si="7"/>
        <v>183849.03999999998</v>
      </c>
      <c r="AH82" s="76">
        <f t="shared" si="8"/>
        <v>0</v>
      </c>
      <c r="AI82" s="17">
        <f t="shared" si="11"/>
        <v>183849.03999999998</v>
      </c>
      <c r="AJ82" s="15">
        <f t="shared" si="9"/>
        <v>527844.69999999995</v>
      </c>
      <c r="AK82" s="64">
        <f t="shared" si="10"/>
        <v>438524.99999999994</v>
      </c>
      <c r="AL82" s="19">
        <f t="shared" si="12"/>
        <v>89319.700000000012</v>
      </c>
    </row>
    <row r="83" spans="1:38" x14ac:dyDescent="0.2">
      <c r="A83" s="1" t="s">
        <v>481</v>
      </c>
      <c r="B83" s="1" t="s">
        <v>482</v>
      </c>
      <c r="C83" s="55">
        <v>6265</v>
      </c>
      <c r="D83" s="56" t="s">
        <v>1157</v>
      </c>
      <c r="E83" t="s">
        <v>3256</v>
      </c>
      <c r="F83" s="316">
        <v>327137.96999999997</v>
      </c>
      <c r="G83" s="316"/>
      <c r="H83" s="316">
        <v>63194.82</v>
      </c>
      <c r="I83">
        <v>341204.1</v>
      </c>
      <c r="J83">
        <v>736661.35</v>
      </c>
      <c r="K83" s="317"/>
      <c r="L83" s="317"/>
      <c r="M83" s="317"/>
      <c r="N83" s="317">
        <v>0</v>
      </c>
      <c r="O83"/>
      <c r="P83"/>
      <c r="Q83">
        <v>1774409.19</v>
      </c>
      <c r="R83" s="321"/>
      <c r="S83" s="321">
        <v>692856.03</v>
      </c>
      <c r="T83" s="321">
        <v>29400</v>
      </c>
      <c r="U83" s="321"/>
      <c r="V83" s="321">
        <v>420870</v>
      </c>
      <c r="W83" s="322"/>
      <c r="X83" s="322">
        <v>639140</v>
      </c>
      <c r="Y83" s="322"/>
      <c r="Z83" s="322"/>
      <c r="AA83" s="322">
        <v>167141.88</v>
      </c>
      <c r="AB83" s="322">
        <v>59805.78</v>
      </c>
      <c r="AC83" s="322"/>
      <c r="AD83" s="322"/>
      <c r="AE83" s="322"/>
      <c r="AF83" s="322"/>
      <c r="AG83" s="62">
        <f t="shared" si="7"/>
        <v>390332.79</v>
      </c>
      <c r="AH83" s="76">
        <f t="shared" si="8"/>
        <v>0</v>
      </c>
      <c r="AI83" s="17">
        <f t="shared" si="11"/>
        <v>390332.79</v>
      </c>
      <c r="AJ83" s="15">
        <f t="shared" si="9"/>
        <v>1143126.03</v>
      </c>
      <c r="AK83" s="64">
        <f t="shared" si="10"/>
        <v>866087.66</v>
      </c>
      <c r="AL83" s="19">
        <f t="shared" si="12"/>
        <v>277038.37</v>
      </c>
    </row>
    <row r="84" spans="1:38" x14ac:dyDescent="0.2">
      <c r="A84" s="1" t="s">
        <v>481</v>
      </c>
      <c r="B84" s="1" t="s">
        <v>482</v>
      </c>
      <c r="C84" s="55">
        <v>4051</v>
      </c>
      <c r="D84" s="56" t="s">
        <v>1158</v>
      </c>
      <c r="E84" t="s">
        <v>3257</v>
      </c>
      <c r="F84" s="316">
        <v>138293.4</v>
      </c>
      <c r="G84" s="316"/>
      <c r="H84" s="316">
        <v>81221.2</v>
      </c>
      <c r="I84">
        <v>536372.38</v>
      </c>
      <c r="J84">
        <v>59569.279999999999</v>
      </c>
      <c r="K84" s="317"/>
      <c r="L84" s="317">
        <v>-1000</v>
      </c>
      <c r="M84" s="317"/>
      <c r="N84" s="317"/>
      <c r="O84"/>
      <c r="P84"/>
      <c r="Q84">
        <v>1568940.19</v>
      </c>
      <c r="R84" s="321"/>
      <c r="S84" s="321">
        <v>494761.52</v>
      </c>
      <c r="T84" s="321">
        <v>17100</v>
      </c>
      <c r="U84" s="321"/>
      <c r="V84" s="321">
        <v>496320</v>
      </c>
      <c r="W84" s="322"/>
      <c r="X84" s="322">
        <v>726916</v>
      </c>
      <c r="Y84" s="322"/>
      <c r="Z84" s="322"/>
      <c r="AA84" s="322">
        <v>134629.62</v>
      </c>
      <c r="AB84" s="322">
        <v>36845.01</v>
      </c>
      <c r="AC84" s="322"/>
      <c r="AD84" s="322"/>
      <c r="AE84" s="322"/>
      <c r="AF84" s="322"/>
      <c r="AG84" s="62">
        <f t="shared" si="7"/>
        <v>219514.59999999998</v>
      </c>
      <c r="AH84" s="76">
        <f t="shared" si="8"/>
        <v>-1000</v>
      </c>
      <c r="AI84" s="17">
        <f t="shared" si="11"/>
        <v>220514.59999999998</v>
      </c>
      <c r="AJ84" s="15">
        <f t="shared" si="9"/>
        <v>1008181.52</v>
      </c>
      <c r="AK84" s="64">
        <f t="shared" si="10"/>
        <v>898390.63</v>
      </c>
      <c r="AL84" s="19">
        <f t="shared" si="12"/>
        <v>109790.89000000001</v>
      </c>
    </row>
    <row r="85" spans="1:38" x14ac:dyDescent="0.2">
      <c r="A85" s="1" t="s">
        <v>481</v>
      </c>
      <c r="B85" s="1" t="s">
        <v>482</v>
      </c>
      <c r="C85" s="55">
        <v>3423</v>
      </c>
      <c r="D85" s="56" t="s">
        <v>1159</v>
      </c>
      <c r="E85" t="s">
        <v>3258</v>
      </c>
      <c r="F85" s="316">
        <v>262828.53999999998</v>
      </c>
      <c r="G85" s="316"/>
      <c r="H85" s="316">
        <v>29539.38</v>
      </c>
      <c r="I85">
        <v>403936.02</v>
      </c>
      <c r="J85">
        <v>36736.39</v>
      </c>
      <c r="K85" s="317"/>
      <c r="L85" s="317"/>
      <c r="M85" s="317"/>
      <c r="N85" s="317"/>
      <c r="O85"/>
      <c r="P85"/>
      <c r="Q85">
        <v>1499346.49</v>
      </c>
      <c r="R85" s="321"/>
      <c r="S85" s="321">
        <v>498348.16</v>
      </c>
      <c r="T85" s="321"/>
      <c r="U85" s="321"/>
      <c r="V85" s="321">
        <v>279110</v>
      </c>
      <c r="W85" s="322"/>
      <c r="X85" s="322">
        <v>517483.98</v>
      </c>
      <c r="Y85" s="322"/>
      <c r="Z85" s="322"/>
      <c r="AA85" s="322">
        <v>115559.87</v>
      </c>
      <c r="AB85" s="322">
        <v>41509.79</v>
      </c>
      <c r="AC85" s="322"/>
      <c r="AD85" s="322"/>
      <c r="AE85" s="322"/>
      <c r="AF85" s="322"/>
      <c r="AG85" s="62">
        <f t="shared" si="7"/>
        <v>292367.92</v>
      </c>
      <c r="AH85" s="76">
        <f t="shared" si="8"/>
        <v>0</v>
      </c>
      <c r="AI85" s="17">
        <f t="shared" si="11"/>
        <v>292367.92</v>
      </c>
      <c r="AJ85" s="15">
        <f t="shared" si="9"/>
        <v>777458.15999999992</v>
      </c>
      <c r="AK85" s="64">
        <f t="shared" si="10"/>
        <v>674553.64</v>
      </c>
      <c r="AL85" s="19">
        <f t="shared" si="12"/>
        <v>102904.5199999999</v>
      </c>
    </row>
    <row r="86" spans="1:38" x14ac:dyDescent="0.2">
      <c r="A86" s="1" t="s">
        <v>481</v>
      </c>
      <c r="B86" s="1" t="s">
        <v>482</v>
      </c>
      <c r="C86" s="55">
        <v>1355</v>
      </c>
      <c r="D86" s="56" t="s">
        <v>1160</v>
      </c>
      <c r="E86" t="s">
        <v>3365</v>
      </c>
      <c r="F86" s="316">
        <v>141145.22</v>
      </c>
      <c r="G86" s="316"/>
      <c r="H86" s="316">
        <v>45133.3</v>
      </c>
      <c r="I86">
        <v>493508.91</v>
      </c>
      <c r="J86">
        <v>25723.54</v>
      </c>
      <c r="K86" s="317"/>
      <c r="L86" s="317"/>
      <c r="M86" s="317"/>
      <c r="N86" s="317">
        <v>3734</v>
      </c>
      <c r="O86"/>
      <c r="P86"/>
      <c r="Q86">
        <v>2293429.0699999998</v>
      </c>
      <c r="R86" s="321"/>
      <c r="S86" s="321">
        <v>345321.66</v>
      </c>
      <c r="T86" s="321"/>
      <c r="U86" s="321"/>
      <c r="V86" s="321">
        <v>74370</v>
      </c>
      <c r="W86" s="322"/>
      <c r="X86" s="322">
        <v>171990</v>
      </c>
      <c r="Y86" s="322"/>
      <c r="Z86" s="322"/>
      <c r="AA86" s="322">
        <v>102106.18</v>
      </c>
      <c r="AB86" s="322">
        <v>28066.54</v>
      </c>
      <c r="AC86" s="322"/>
      <c r="AG86" s="62">
        <f t="shared" si="7"/>
        <v>186278.52000000002</v>
      </c>
      <c r="AH86" s="76">
        <f t="shared" si="8"/>
        <v>3734</v>
      </c>
      <c r="AI86" s="17">
        <f t="shared" si="11"/>
        <v>182544.52000000002</v>
      </c>
      <c r="AJ86" s="15">
        <f t="shared" si="9"/>
        <v>419691.66</v>
      </c>
      <c r="AK86" s="64">
        <f t="shared" si="10"/>
        <v>302162.71999999997</v>
      </c>
      <c r="AL86" s="19">
        <f t="shared" si="12"/>
        <v>117528.94</v>
      </c>
    </row>
    <row r="87" spans="1:38" x14ac:dyDescent="0.2">
      <c r="A87" s="1" t="s">
        <v>485</v>
      </c>
      <c r="B87" s="1" t="s">
        <v>486</v>
      </c>
      <c r="C87" s="55">
        <v>2146</v>
      </c>
      <c r="D87" s="56" t="s">
        <v>1161</v>
      </c>
      <c r="E87" t="s">
        <v>3259</v>
      </c>
      <c r="F87" s="316">
        <v>425952.12</v>
      </c>
      <c r="G87" s="316"/>
      <c r="H87" s="316">
        <v>42099.22</v>
      </c>
      <c r="I87">
        <v>572153</v>
      </c>
      <c r="J87">
        <v>56057.65</v>
      </c>
      <c r="K87" s="317"/>
      <c r="L87" s="317"/>
      <c r="M87" s="317"/>
      <c r="N87" s="317"/>
      <c r="O87"/>
      <c r="P87"/>
      <c r="Q87">
        <v>1525529.54</v>
      </c>
      <c r="R87" s="321"/>
      <c r="S87" s="321">
        <v>68741.94</v>
      </c>
      <c r="T87" s="321"/>
      <c r="U87" s="321"/>
      <c r="V87" s="321">
        <v>233870</v>
      </c>
      <c r="W87" s="322"/>
      <c r="X87" s="322">
        <v>298460</v>
      </c>
      <c r="Y87" s="322"/>
      <c r="Z87" s="322"/>
      <c r="AA87" s="322">
        <v>148793.92000000001</v>
      </c>
      <c r="AB87" s="322">
        <v>21578.240000000002</v>
      </c>
      <c r="AC87" s="322"/>
      <c r="AD87" s="322"/>
      <c r="AE87" s="322"/>
      <c r="AF87" s="322"/>
      <c r="AG87" s="62">
        <f t="shared" ref="AG87:AG150" si="13">SUM(F87:H87)</f>
        <v>468051.33999999997</v>
      </c>
      <c r="AH87" s="76">
        <f t="shared" ref="AH87:AH150" si="14">SUM(K87:N87)</f>
        <v>0</v>
      </c>
      <c r="AI87" s="17">
        <f t="shared" si="11"/>
        <v>468051.33999999997</v>
      </c>
      <c r="AJ87" s="15">
        <f t="shared" ref="AJ87:AJ150" si="15">SUM(R87:V87)</f>
        <v>302611.94</v>
      </c>
      <c r="AK87" s="64">
        <f t="shared" ref="AK87:AK150" si="16">SUM(W87:AF87)</f>
        <v>468832.16000000003</v>
      </c>
      <c r="AL87" s="19">
        <f t="shared" si="12"/>
        <v>-166220.22000000003</v>
      </c>
    </row>
    <row r="88" spans="1:38" x14ac:dyDescent="0.2">
      <c r="A88" s="1" t="s">
        <v>485</v>
      </c>
      <c r="B88" s="1" t="s">
        <v>486</v>
      </c>
      <c r="C88" s="55">
        <v>1277</v>
      </c>
      <c r="D88" s="56" t="s">
        <v>1162</v>
      </c>
      <c r="E88" t="s">
        <v>3260</v>
      </c>
      <c r="F88" s="316">
        <v>284467.36</v>
      </c>
      <c r="G88" s="316"/>
      <c r="H88" s="316">
        <v>15334.36</v>
      </c>
      <c r="I88">
        <v>2222974.9</v>
      </c>
      <c r="J88">
        <v>38438.339999999997</v>
      </c>
      <c r="K88" s="317"/>
      <c r="L88" s="317"/>
      <c r="M88" s="317"/>
      <c r="N88" s="317"/>
      <c r="O88"/>
      <c r="P88"/>
      <c r="Q88">
        <v>1451545.03</v>
      </c>
      <c r="R88" s="321"/>
      <c r="S88" s="321">
        <v>32618.53</v>
      </c>
      <c r="T88" s="321"/>
      <c r="U88" s="321"/>
      <c r="V88" s="321">
        <v>276840</v>
      </c>
      <c r="W88" s="322"/>
      <c r="X88" s="322">
        <v>344760</v>
      </c>
      <c r="Y88" s="322"/>
      <c r="Z88" s="322"/>
      <c r="AA88" s="322">
        <v>68000.73</v>
      </c>
      <c r="AB88" s="322">
        <v>-19866.310000000001</v>
      </c>
      <c r="AC88" s="322"/>
      <c r="AD88" s="322"/>
      <c r="AE88" s="322"/>
      <c r="AF88" s="322"/>
      <c r="AG88" s="62">
        <f t="shared" si="13"/>
        <v>299801.71999999997</v>
      </c>
      <c r="AH88" s="76">
        <f t="shared" si="14"/>
        <v>0</v>
      </c>
      <c r="AI88" s="17">
        <f t="shared" si="11"/>
        <v>299801.71999999997</v>
      </c>
      <c r="AJ88" s="15">
        <f t="shared" si="15"/>
        <v>309458.53000000003</v>
      </c>
      <c r="AK88" s="64">
        <f t="shared" si="16"/>
        <v>392894.42</v>
      </c>
      <c r="AL88" s="19">
        <f t="shared" si="12"/>
        <v>-83435.889999999956</v>
      </c>
    </row>
    <row r="89" spans="1:38" x14ac:dyDescent="0.2">
      <c r="A89" s="1" t="s">
        <v>485</v>
      </c>
      <c r="B89" s="1" t="s">
        <v>486</v>
      </c>
      <c r="C89" s="55">
        <v>2783</v>
      </c>
      <c r="D89" s="56" t="s">
        <v>1163</v>
      </c>
      <c r="E89" t="s">
        <v>3261</v>
      </c>
      <c r="F89" s="316">
        <v>713601.57</v>
      </c>
      <c r="G89" s="316"/>
      <c r="H89" s="316">
        <v>21060.37</v>
      </c>
      <c r="I89">
        <v>2307216.3199999998</v>
      </c>
      <c r="J89">
        <v>-9041.85</v>
      </c>
      <c r="K89" s="317"/>
      <c r="L89" s="317"/>
      <c r="M89" s="317"/>
      <c r="N89" s="317"/>
      <c r="O89"/>
      <c r="P89"/>
      <c r="Q89">
        <v>328050.34000000003</v>
      </c>
      <c r="R89" s="321"/>
      <c r="S89" s="321">
        <v>36055.440000000002</v>
      </c>
      <c r="T89" s="321">
        <v>215150</v>
      </c>
      <c r="U89" s="321"/>
      <c r="V89" s="321">
        <v>330300</v>
      </c>
      <c r="W89" s="322"/>
      <c r="X89" s="322">
        <v>364211</v>
      </c>
      <c r="Y89" s="322"/>
      <c r="Z89" s="322"/>
      <c r="AA89" s="322">
        <v>124388.88</v>
      </c>
      <c r="AB89" s="322">
        <v>29040.06</v>
      </c>
      <c r="AC89" s="322"/>
      <c r="AD89" s="322"/>
      <c r="AE89" s="322">
        <v>40</v>
      </c>
      <c r="AF89" s="322"/>
      <c r="AG89" s="62">
        <f t="shared" si="13"/>
        <v>734661.94</v>
      </c>
      <c r="AH89" s="76">
        <f t="shared" si="14"/>
        <v>0</v>
      </c>
      <c r="AI89" s="17">
        <f t="shared" si="11"/>
        <v>734661.94</v>
      </c>
      <c r="AJ89" s="15">
        <f t="shared" si="15"/>
        <v>581505.43999999994</v>
      </c>
      <c r="AK89" s="64">
        <f t="shared" si="16"/>
        <v>517679.94</v>
      </c>
      <c r="AL89" s="19">
        <f t="shared" si="12"/>
        <v>63825.499999999942</v>
      </c>
    </row>
    <row r="90" spans="1:38" x14ac:dyDescent="0.2">
      <c r="A90" s="1" t="s">
        <v>485</v>
      </c>
      <c r="B90" s="1" t="s">
        <v>486</v>
      </c>
      <c r="C90" s="55">
        <v>1769</v>
      </c>
      <c r="D90" s="56" t="s">
        <v>1164</v>
      </c>
      <c r="E90" t="s">
        <v>3354</v>
      </c>
      <c r="F90" s="316">
        <v>134108.57999999999</v>
      </c>
      <c r="G90" s="316"/>
      <c r="H90" s="316">
        <v>19853.84</v>
      </c>
      <c r="I90">
        <v>286299.26</v>
      </c>
      <c r="J90">
        <v>35568.81</v>
      </c>
      <c r="K90" s="317"/>
      <c r="L90" s="317"/>
      <c r="M90" s="317"/>
      <c r="N90" s="317"/>
      <c r="O90"/>
      <c r="P90"/>
      <c r="Q90">
        <v>1852229.71</v>
      </c>
      <c r="R90" s="321"/>
      <c r="S90" s="321">
        <v>21084.48</v>
      </c>
      <c r="T90" s="321"/>
      <c r="U90" s="321"/>
      <c r="V90" s="321">
        <v>482970</v>
      </c>
      <c r="W90" s="322"/>
      <c r="X90" s="322">
        <v>543840</v>
      </c>
      <c r="Y90" s="322"/>
      <c r="Z90" s="322"/>
      <c r="AA90" s="322">
        <v>61878.23</v>
      </c>
      <c r="AB90" s="322">
        <v>-23772.59</v>
      </c>
      <c r="AC90" s="322"/>
      <c r="AG90" s="62">
        <f t="shared" si="13"/>
        <v>153962.41999999998</v>
      </c>
      <c r="AH90" s="76">
        <f t="shared" si="14"/>
        <v>0</v>
      </c>
      <c r="AI90" s="17">
        <f t="shared" si="11"/>
        <v>153962.41999999998</v>
      </c>
      <c r="AJ90" s="15">
        <f t="shared" si="15"/>
        <v>504054.48</v>
      </c>
      <c r="AK90" s="64">
        <f t="shared" si="16"/>
        <v>581945.64</v>
      </c>
      <c r="AL90" s="19">
        <f t="shared" si="12"/>
        <v>-77891.160000000033</v>
      </c>
    </row>
    <row r="91" spans="1:38" ht="16.5" customHeight="1" x14ac:dyDescent="0.2">
      <c r="A91" s="1" t="s">
        <v>489</v>
      </c>
      <c r="B91" s="1" t="s">
        <v>490</v>
      </c>
      <c r="C91" s="55">
        <v>5781</v>
      </c>
      <c r="D91" s="56" t="s">
        <v>1165</v>
      </c>
      <c r="E91" t="s">
        <v>3262</v>
      </c>
      <c r="F91" s="316">
        <v>304576.63</v>
      </c>
      <c r="G91" s="316"/>
      <c r="H91" s="316">
        <v>19765.13</v>
      </c>
      <c r="I91">
        <v>286618.09000000003</v>
      </c>
      <c r="J91">
        <v>3479.77</v>
      </c>
      <c r="K91" s="317"/>
      <c r="L91" s="317"/>
      <c r="M91" s="317"/>
      <c r="N91" s="317">
        <v>0</v>
      </c>
      <c r="O91"/>
      <c r="P91">
        <v>3544.36</v>
      </c>
      <c r="Q91">
        <v>2452917.63</v>
      </c>
      <c r="R91" s="321"/>
      <c r="S91" s="321">
        <v>682089.8</v>
      </c>
      <c r="T91" s="321"/>
      <c r="U91" s="321">
        <v>3.95</v>
      </c>
      <c r="V91" s="321">
        <v>634950</v>
      </c>
      <c r="W91" s="322">
        <v>10500</v>
      </c>
      <c r="X91" s="322">
        <v>947312</v>
      </c>
      <c r="Y91" s="322">
        <v>4024</v>
      </c>
      <c r="Z91" s="322"/>
      <c r="AA91" s="322">
        <v>221178.57</v>
      </c>
      <c r="AB91" s="322">
        <v>12248.48</v>
      </c>
      <c r="AC91" s="322"/>
      <c r="AD91" s="322"/>
      <c r="AE91" s="322">
        <v>150000</v>
      </c>
      <c r="AF91" s="322"/>
      <c r="AG91" s="62">
        <f t="shared" si="13"/>
        <v>324341.76000000001</v>
      </c>
      <c r="AH91" s="76">
        <f t="shared" si="14"/>
        <v>0</v>
      </c>
      <c r="AI91" s="17">
        <f t="shared" si="11"/>
        <v>324341.76000000001</v>
      </c>
      <c r="AJ91" s="15">
        <f t="shared" si="15"/>
        <v>1317043.75</v>
      </c>
      <c r="AK91" s="64">
        <f t="shared" si="16"/>
        <v>1345263.05</v>
      </c>
      <c r="AL91" s="19">
        <f t="shared" si="12"/>
        <v>-28219.300000000047</v>
      </c>
    </row>
    <row r="92" spans="1:38" x14ac:dyDescent="0.2">
      <c r="A92" s="1" t="s">
        <v>489</v>
      </c>
      <c r="B92" s="1" t="s">
        <v>490</v>
      </c>
      <c r="C92" s="55">
        <v>2515</v>
      </c>
      <c r="D92" s="56" t="s">
        <v>1166</v>
      </c>
      <c r="E92" t="s">
        <v>3263</v>
      </c>
      <c r="F92" s="316">
        <v>92335.27</v>
      </c>
      <c r="G92" s="316"/>
      <c r="H92" s="316">
        <v>32436.42</v>
      </c>
      <c r="I92">
        <v>15584.04</v>
      </c>
      <c r="J92">
        <v>34067.730000000003</v>
      </c>
      <c r="K92" s="317"/>
      <c r="L92" s="317"/>
      <c r="M92" s="317"/>
      <c r="N92" s="317"/>
      <c r="O92"/>
      <c r="P92"/>
      <c r="Q92">
        <v>1997915.47</v>
      </c>
      <c r="R92" s="321"/>
      <c r="S92" s="321">
        <v>419967.83</v>
      </c>
      <c r="T92" s="321">
        <v>20000</v>
      </c>
      <c r="U92" s="321"/>
      <c r="V92" s="321">
        <v>384600</v>
      </c>
      <c r="W92" s="322">
        <v>4500</v>
      </c>
      <c r="X92" s="322">
        <v>553740.34</v>
      </c>
      <c r="Y92" s="322">
        <v>4084</v>
      </c>
      <c r="Z92" s="322"/>
      <c r="AA92" s="322">
        <v>137783.76999999999</v>
      </c>
      <c r="AB92" s="322">
        <v>8575.67</v>
      </c>
      <c r="AC92" s="322"/>
      <c r="AD92" s="322"/>
      <c r="AE92" s="322">
        <v>8592</v>
      </c>
      <c r="AF92" s="322"/>
      <c r="AG92" s="62">
        <f t="shared" si="13"/>
        <v>124771.69</v>
      </c>
      <c r="AH92" s="76">
        <f t="shared" si="14"/>
        <v>0</v>
      </c>
      <c r="AI92" s="17">
        <f t="shared" si="11"/>
        <v>124771.69</v>
      </c>
      <c r="AJ92" s="15">
        <f t="shared" si="15"/>
        <v>824567.83000000007</v>
      </c>
      <c r="AK92" s="64">
        <f t="shared" si="16"/>
        <v>717275.78</v>
      </c>
      <c r="AL92" s="19">
        <f t="shared" si="12"/>
        <v>107292.05000000005</v>
      </c>
    </row>
    <row r="93" spans="1:38" x14ac:dyDescent="0.2">
      <c r="A93" s="1" t="s">
        <v>489</v>
      </c>
      <c r="B93" s="1" t="s">
        <v>490</v>
      </c>
      <c r="C93" s="55">
        <v>3488</v>
      </c>
      <c r="D93" s="56" t="s">
        <v>1167</v>
      </c>
      <c r="E93" t="s">
        <v>3264</v>
      </c>
      <c r="F93" s="316">
        <v>256817.93</v>
      </c>
      <c r="G93" s="316"/>
      <c r="H93" s="316">
        <v>35405.67</v>
      </c>
      <c r="I93">
        <v>5</v>
      </c>
      <c r="J93">
        <v>185820.04</v>
      </c>
      <c r="K93" s="317"/>
      <c r="L93" s="317"/>
      <c r="M93" s="317"/>
      <c r="N93" s="317">
        <v>0</v>
      </c>
      <c r="O93"/>
      <c r="P93">
        <v>44240.35</v>
      </c>
      <c r="Q93">
        <v>2154589.06</v>
      </c>
      <c r="R93" s="321"/>
      <c r="S93" s="321">
        <v>616367.05000000005</v>
      </c>
      <c r="T93" s="321"/>
      <c r="U93" s="321"/>
      <c r="V93" s="321">
        <v>512730</v>
      </c>
      <c r="W93" s="322">
        <v>9000</v>
      </c>
      <c r="X93" s="322">
        <v>888049</v>
      </c>
      <c r="Y93" s="322">
        <v>3946</v>
      </c>
      <c r="Z93" s="322"/>
      <c r="AA93" s="322">
        <v>193551.66</v>
      </c>
      <c r="AB93" s="322">
        <v>20829.07</v>
      </c>
      <c r="AC93" s="322"/>
      <c r="AD93" s="322"/>
      <c r="AE93" s="322">
        <v>49000</v>
      </c>
      <c r="AF93" s="322"/>
      <c r="AG93" s="62">
        <f t="shared" si="13"/>
        <v>292223.59999999998</v>
      </c>
      <c r="AH93" s="76">
        <f t="shared" si="14"/>
        <v>0</v>
      </c>
      <c r="AI93" s="17">
        <f t="shared" si="11"/>
        <v>292223.59999999998</v>
      </c>
      <c r="AJ93" s="15">
        <f t="shared" si="15"/>
        <v>1129097.05</v>
      </c>
      <c r="AK93" s="64">
        <f t="shared" si="16"/>
        <v>1164375.73</v>
      </c>
      <c r="AL93" s="19">
        <f t="shared" si="12"/>
        <v>-35278.679999999935</v>
      </c>
    </row>
    <row r="94" spans="1:38" x14ac:dyDescent="0.2">
      <c r="A94" s="1" t="s">
        <v>489</v>
      </c>
      <c r="B94" s="1" t="s">
        <v>490</v>
      </c>
      <c r="C94" s="55">
        <v>5980</v>
      </c>
      <c r="D94" s="56" t="s">
        <v>1168</v>
      </c>
      <c r="E94" t="s">
        <v>3265</v>
      </c>
      <c r="F94" s="316">
        <v>350626.91</v>
      </c>
      <c r="G94" s="316"/>
      <c r="H94" s="316">
        <v>44784.800000000003</v>
      </c>
      <c r="I94">
        <v>2444.42</v>
      </c>
      <c r="J94">
        <v>46</v>
      </c>
      <c r="K94" s="317"/>
      <c r="L94" s="317"/>
      <c r="M94" s="317"/>
      <c r="N94" s="317">
        <v>500</v>
      </c>
      <c r="O94"/>
      <c r="P94">
        <v>-4494</v>
      </c>
      <c r="Q94">
        <v>679279.9</v>
      </c>
      <c r="R94" s="321"/>
      <c r="S94" s="321">
        <v>708083.78</v>
      </c>
      <c r="T94" s="321"/>
      <c r="U94" s="321"/>
      <c r="V94" s="321">
        <v>458820</v>
      </c>
      <c r="W94" s="322"/>
      <c r="X94" s="322">
        <v>796488</v>
      </c>
      <c r="Y94" s="322">
        <v>3946</v>
      </c>
      <c r="Z94" s="322"/>
      <c r="AA94" s="322">
        <v>262589.23</v>
      </c>
      <c r="AB94" s="322">
        <v>7330.02</v>
      </c>
      <c r="AC94" s="322"/>
      <c r="AD94" s="322"/>
      <c r="AE94" s="322"/>
      <c r="AF94" s="322"/>
      <c r="AG94" s="62">
        <f t="shared" si="13"/>
        <v>395411.70999999996</v>
      </c>
      <c r="AH94" s="76">
        <f t="shared" si="14"/>
        <v>500</v>
      </c>
      <c r="AI94" s="17">
        <f t="shared" si="11"/>
        <v>394911.70999999996</v>
      </c>
      <c r="AJ94" s="15">
        <f t="shared" si="15"/>
        <v>1166903.78</v>
      </c>
      <c r="AK94" s="64">
        <f t="shared" si="16"/>
        <v>1070353.25</v>
      </c>
      <c r="AL94" s="19">
        <f t="shared" si="12"/>
        <v>96550.530000000028</v>
      </c>
    </row>
    <row r="95" spans="1:38" x14ac:dyDescent="0.2">
      <c r="A95" s="1" t="s">
        <v>489</v>
      </c>
      <c r="B95" s="1" t="s">
        <v>490</v>
      </c>
      <c r="C95" s="55">
        <v>4020</v>
      </c>
      <c r="D95" s="56" t="s">
        <v>1169</v>
      </c>
      <c r="E95" t="s">
        <v>3266</v>
      </c>
      <c r="F95" s="316">
        <v>301206.98</v>
      </c>
      <c r="G95" s="316"/>
      <c r="H95" s="316">
        <v>18180.09</v>
      </c>
      <c r="I95">
        <v>5008.91</v>
      </c>
      <c r="J95">
        <v>97588.23</v>
      </c>
      <c r="K95" s="317"/>
      <c r="L95" s="317"/>
      <c r="M95" s="317"/>
      <c r="N95" s="317"/>
      <c r="O95"/>
      <c r="P95">
        <v>-10149.129999999999</v>
      </c>
      <c r="Q95">
        <v>2305013.7999999998</v>
      </c>
      <c r="R95" s="321"/>
      <c r="S95" s="321">
        <v>455963.61</v>
      </c>
      <c r="T95" s="321"/>
      <c r="U95" s="321"/>
      <c r="V95" s="321">
        <v>523200</v>
      </c>
      <c r="W95" s="322">
        <v>7500</v>
      </c>
      <c r="X95" s="322">
        <v>804360</v>
      </c>
      <c r="Y95" s="322"/>
      <c r="Z95" s="322"/>
      <c r="AA95" s="322">
        <v>299070.40000000002</v>
      </c>
      <c r="AB95" s="322">
        <v>9250.56</v>
      </c>
      <c r="AC95" s="322"/>
      <c r="AD95" s="322"/>
      <c r="AE95" s="322"/>
      <c r="AF95" s="322"/>
      <c r="AG95" s="62">
        <f t="shared" si="13"/>
        <v>319387.07</v>
      </c>
      <c r="AH95" s="76">
        <f t="shared" si="14"/>
        <v>0</v>
      </c>
      <c r="AI95" s="17">
        <f t="shared" si="11"/>
        <v>319387.07</v>
      </c>
      <c r="AJ95" s="15">
        <f t="shared" si="15"/>
        <v>979163.61</v>
      </c>
      <c r="AK95" s="64">
        <f t="shared" si="16"/>
        <v>1120180.96</v>
      </c>
      <c r="AL95" s="19">
        <f t="shared" si="12"/>
        <v>-141017.34999999998</v>
      </c>
    </row>
    <row r="96" spans="1:38" x14ac:dyDescent="0.2">
      <c r="A96" s="1" t="s">
        <v>489</v>
      </c>
      <c r="B96" s="1" t="s">
        <v>490</v>
      </c>
      <c r="C96" s="55">
        <v>4210</v>
      </c>
      <c r="D96" s="56" t="s">
        <v>1170</v>
      </c>
      <c r="E96" t="s">
        <v>3267</v>
      </c>
      <c r="F96" s="316">
        <v>249989.6</v>
      </c>
      <c r="G96" s="316"/>
      <c r="H96" s="316">
        <v>38891.31</v>
      </c>
      <c r="I96">
        <v>4</v>
      </c>
      <c r="J96">
        <v>16792.38</v>
      </c>
      <c r="K96" s="317"/>
      <c r="L96" s="317"/>
      <c r="M96" s="317"/>
      <c r="N96" s="317">
        <v>256.14</v>
      </c>
      <c r="O96"/>
      <c r="P96">
        <v>78026.899999999994</v>
      </c>
      <c r="Q96">
        <v>266818</v>
      </c>
      <c r="R96" s="321"/>
      <c r="S96" s="321">
        <v>662443.79</v>
      </c>
      <c r="T96" s="321">
        <v>35000</v>
      </c>
      <c r="U96" s="321">
        <v>6.64</v>
      </c>
      <c r="V96" s="321">
        <v>513480</v>
      </c>
      <c r="W96" s="322">
        <v>9000</v>
      </c>
      <c r="X96" s="322">
        <v>835584</v>
      </c>
      <c r="Y96" s="322"/>
      <c r="Z96" s="322"/>
      <c r="AA96" s="322">
        <v>176877.33</v>
      </c>
      <c r="AB96" s="322">
        <v>3367.5</v>
      </c>
      <c r="AC96" s="322"/>
      <c r="AG96" s="62">
        <f t="shared" si="13"/>
        <v>288880.91000000003</v>
      </c>
      <c r="AH96" s="76">
        <f t="shared" si="14"/>
        <v>256.14</v>
      </c>
      <c r="AI96" s="17">
        <f t="shared" si="11"/>
        <v>288624.77</v>
      </c>
      <c r="AJ96" s="15">
        <f t="shared" si="15"/>
        <v>1210930.4300000002</v>
      </c>
      <c r="AK96" s="64">
        <f t="shared" si="16"/>
        <v>1024828.83</v>
      </c>
      <c r="AL96" s="19">
        <f t="shared" si="12"/>
        <v>186101.60000000021</v>
      </c>
    </row>
    <row r="97" spans="1:38" x14ac:dyDescent="0.2">
      <c r="A97" s="1" t="s">
        <v>489</v>
      </c>
      <c r="B97" s="1" t="s">
        <v>490</v>
      </c>
      <c r="C97" s="55">
        <v>3316</v>
      </c>
      <c r="D97" s="56" t="s">
        <v>1171</v>
      </c>
      <c r="E97" t="s">
        <v>3268</v>
      </c>
      <c r="F97" s="316">
        <v>338592.79</v>
      </c>
      <c r="G97" s="316"/>
      <c r="H97" s="316">
        <v>39685.79</v>
      </c>
      <c r="I97">
        <v>5</v>
      </c>
      <c r="J97">
        <v>35</v>
      </c>
      <c r="K97" s="317"/>
      <c r="L97" s="317"/>
      <c r="M97" s="317"/>
      <c r="N97" s="317">
        <v>1986.91</v>
      </c>
      <c r="O97"/>
      <c r="P97">
        <v>605.55999999999995</v>
      </c>
      <c r="Q97">
        <v>1877398.81</v>
      </c>
      <c r="R97" s="321"/>
      <c r="S97" s="321">
        <v>496647.85</v>
      </c>
      <c r="T97" s="321">
        <v>80000</v>
      </c>
      <c r="U97" s="321"/>
      <c r="V97" s="321">
        <v>394980</v>
      </c>
      <c r="W97" s="322">
        <v>4500</v>
      </c>
      <c r="X97" s="322">
        <v>649712</v>
      </c>
      <c r="Y97" s="322"/>
      <c r="Z97" s="322"/>
      <c r="AA97" s="322">
        <v>122232.38</v>
      </c>
      <c r="AB97" s="322">
        <v>79.94</v>
      </c>
      <c r="AC97" s="322"/>
      <c r="AG97" s="62">
        <f t="shared" si="13"/>
        <v>378278.57999999996</v>
      </c>
      <c r="AH97" s="76">
        <f t="shared" si="14"/>
        <v>1986.91</v>
      </c>
      <c r="AI97" s="17">
        <f t="shared" si="11"/>
        <v>376291.67</v>
      </c>
      <c r="AJ97" s="15">
        <f t="shared" si="15"/>
        <v>971627.85</v>
      </c>
      <c r="AK97" s="64">
        <f t="shared" si="16"/>
        <v>776524.32</v>
      </c>
      <c r="AL97" s="19">
        <f t="shared" si="12"/>
        <v>195103.53000000003</v>
      </c>
    </row>
    <row r="98" spans="1:38" x14ac:dyDescent="0.2">
      <c r="A98" s="1" t="s">
        <v>489</v>
      </c>
      <c r="B98" s="1" t="s">
        <v>490</v>
      </c>
      <c r="C98" s="55">
        <v>6867</v>
      </c>
      <c r="D98" s="56" t="s">
        <v>1172</v>
      </c>
      <c r="E98" t="s">
        <v>3269</v>
      </c>
      <c r="F98" s="316">
        <v>61818.22</v>
      </c>
      <c r="G98" s="316"/>
      <c r="H98" s="316">
        <v>13160</v>
      </c>
      <c r="I98">
        <v>483994.19</v>
      </c>
      <c r="J98">
        <v>23863.98</v>
      </c>
      <c r="K98" s="317"/>
      <c r="L98" s="317"/>
      <c r="M98" s="317"/>
      <c r="N98" s="317">
        <v>655.75</v>
      </c>
      <c r="O98"/>
      <c r="P98">
        <v>6593</v>
      </c>
      <c r="Q98">
        <v>804941.61</v>
      </c>
      <c r="R98" s="321"/>
      <c r="S98" s="321">
        <v>575872.66</v>
      </c>
      <c r="T98" s="321"/>
      <c r="U98" s="321">
        <v>1.89</v>
      </c>
      <c r="V98" s="321">
        <v>414990</v>
      </c>
      <c r="W98" s="322">
        <v>9000</v>
      </c>
      <c r="X98" s="322">
        <v>733281.84</v>
      </c>
      <c r="Y98" s="322"/>
      <c r="Z98" s="322"/>
      <c r="AA98" s="322">
        <v>308603.98</v>
      </c>
      <c r="AB98" s="322">
        <v>11352.15</v>
      </c>
      <c r="AC98" s="322"/>
      <c r="AG98" s="62">
        <f t="shared" si="13"/>
        <v>74978.22</v>
      </c>
      <c r="AH98" s="76">
        <f t="shared" si="14"/>
        <v>655.75</v>
      </c>
      <c r="AI98" s="17">
        <f t="shared" si="11"/>
        <v>74322.47</v>
      </c>
      <c r="AJ98" s="15">
        <f t="shared" si="15"/>
        <v>990864.55</v>
      </c>
      <c r="AK98" s="64">
        <f t="shared" si="16"/>
        <v>1062237.9699999997</v>
      </c>
      <c r="AL98" s="19">
        <f t="shared" si="12"/>
        <v>-71373.419999999693</v>
      </c>
    </row>
    <row r="99" spans="1:38" x14ac:dyDescent="0.2">
      <c r="A99" s="1" t="s">
        <v>489</v>
      </c>
      <c r="B99" s="1" t="s">
        <v>490</v>
      </c>
      <c r="C99" s="55">
        <v>3657</v>
      </c>
      <c r="D99" s="56" t="s">
        <v>1173</v>
      </c>
      <c r="E99" t="s">
        <v>3270</v>
      </c>
      <c r="F99" s="316">
        <v>423195.29</v>
      </c>
      <c r="G99" s="316"/>
      <c r="H99" s="316">
        <v>43589.21</v>
      </c>
      <c r="I99">
        <v>3</v>
      </c>
      <c r="J99">
        <v>36</v>
      </c>
      <c r="K99" s="317"/>
      <c r="L99" s="317"/>
      <c r="M99" s="317"/>
      <c r="N99" s="317">
        <v>0</v>
      </c>
      <c r="O99"/>
      <c r="P99">
        <v>31796.93</v>
      </c>
      <c r="Q99">
        <v>2543552.06</v>
      </c>
      <c r="R99" s="321"/>
      <c r="S99" s="321">
        <v>432864.63</v>
      </c>
      <c r="T99" s="321"/>
      <c r="U99" s="321"/>
      <c r="V99" s="321">
        <v>333870</v>
      </c>
      <c r="W99" s="322">
        <v>6000</v>
      </c>
      <c r="X99" s="322">
        <v>513096</v>
      </c>
      <c r="Y99" s="322">
        <v>3786</v>
      </c>
      <c r="Z99" s="322"/>
      <c r="AA99" s="322">
        <v>172033.12</v>
      </c>
      <c r="AB99" s="322">
        <v>74.95</v>
      </c>
      <c r="AC99" s="322"/>
      <c r="AG99" s="62">
        <f t="shared" si="13"/>
        <v>466784.5</v>
      </c>
      <c r="AH99" s="76">
        <f t="shared" si="14"/>
        <v>0</v>
      </c>
      <c r="AI99" s="17">
        <f t="shared" si="11"/>
        <v>466784.5</v>
      </c>
      <c r="AJ99" s="15">
        <f t="shared" si="15"/>
        <v>766734.63</v>
      </c>
      <c r="AK99" s="64">
        <f t="shared" si="16"/>
        <v>694990.07</v>
      </c>
      <c r="AL99" s="19">
        <f t="shared" si="12"/>
        <v>71744.560000000056</v>
      </c>
    </row>
    <row r="100" spans="1:38" x14ac:dyDescent="0.2">
      <c r="A100" s="1" t="s">
        <v>489</v>
      </c>
      <c r="B100" s="1" t="s">
        <v>490</v>
      </c>
      <c r="C100" s="55">
        <v>6817</v>
      </c>
      <c r="D100" s="56" t="s">
        <v>1174</v>
      </c>
      <c r="E100" t="s">
        <v>3271</v>
      </c>
      <c r="F100" s="316">
        <v>283887.03999999998</v>
      </c>
      <c r="G100" s="316"/>
      <c r="H100" s="316">
        <v>57022.3</v>
      </c>
      <c r="I100">
        <v>110315.64</v>
      </c>
      <c r="J100">
        <v>58</v>
      </c>
      <c r="K100" s="317"/>
      <c r="L100" s="317"/>
      <c r="M100" s="317"/>
      <c r="N100" s="317">
        <v>103</v>
      </c>
      <c r="O100"/>
      <c r="P100">
        <v>19</v>
      </c>
      <c r="Q100">
        <v>1708771</v>
      </c>
      <c r="R100" s="321"/>
      <c r="S100" s="321">
        <v>582055.31999999995</v>
      </c>
      <c r="T100" s="321"/>
      <c r="U100" s="321">
        <v>8.0500000000000007</v>
      </c>
      <c r="V100" s="321">
        <v>419640</v>
      </c>
      <c r="W100" s="322">
        <v>9000</v>
      </c>
      <c r="X100" s="322">
        <v>685930</v>
      </c>
      <c r="Y100" s="322">
        <v>4184</v>
      </c>
      <c r="Z100" s="322"/>
      <c r="AA100" s="322">
        <v>242728.84</v>
      </c>
      <c r="AB100" s="322">
        <v>25461</v>
      </c>
      <c r="AC100" s="322"/>
      <c r="AG100" s="62">
        <f t="shared" si="13"/>
        <v>340909.33999999997</v>
      </c>
      <c r="AH100" s="76">
        <f t="shared" si="14"/>
        <v>103</v>
      </c>
      <c r="AI100" s="17">
        <f t="shared" si="11"/>
        <v>340806.33999999997</v>
      </c>
      <c r="AJ100" s="15">
        <f t="shared" si="15"/>
        <v>1001703.37</v>
      </c>
      <c r="AK100" s="64">
        <f t="shared" si="16"/>
        <v>967303.84</v>
      </c>
      <c r="AL100" s="19">
        <f t="shared" si="12"/>
        <v>34399.530000000028</v>
      </c>
    </row>
    <row r="101" spans="1:38" x14ac:dyDescent="0.2">
      <c r="A101" s="1" t="s">
        <v>489</v>
      </c>
      <c r="B101" s="1" t="s">
        <v>490</v>
      </c>
      <c r="C101" s="55">
        <v>5077</v>
      </c>
      <c r="D101" s="56" t="s">
        <v>1175</v>
      </c>
      <c r="E101" t="s">
        <v>3272</v>
      </c>
      <c r="F101" s="316">
        <v>92864.92</v>
      </c>
      <c r="G101" s="316"/>
      <c r="H101" s="316">
        <v>70265.759999999995</v>
      </c>
      <c r="I101">
        <v>113407.9</v>
      </c>
      <c r="J101">
        <v>13507.46</v>
      </c>
      <c r="K101" s="317"/>
      <c r="L101" s="317"/>
      <c r="M101" s="317"/>
      <c r="N101" s="317">
        <v>2408</v>
      </c>
      <c r="O101"/>
      <c r="P101">
        <v>36979.589999999997</v>
      </c>
      <c r="Q101">
        <v>2266060.31</v>
      </c>
      <c r="R101" s="321"/>
      <c r="S101" s="321">
        <v>741437.43999999994</v>
      </c>
      <c r="T101" s="321"/>
      <c r="U101" s="321">
        <v>204.92</v>
      </c>
      <c r="V101" s="321">
        <v>502890</v>
      </c>
      <c r="W101" s="322">
        <v>9000</v>
      </c>
      <c r="X101" s="322">
        <v>897266</v>
      </c>
      <c r="Y101" s="322">
        <v>3946</v>
      </c>
      <c r="Z101" s="322"/>
      <c r="AA101" s="322">
        <v>277994.58</v>
      </c>
      <c r="AB101" s="322">
        <v>19970.91</v>
      </c>
      <c r="AC101" s="322"/>
      <c r="AG101" s="62">
        <f t="shared" si="13"/>
        <v>163130.68</v>
      </c>
      <c r="AH101" s="76">
        <f t="shared" si="14"/>
        <v>2408</v>
      </c>
      <c r="AI101" s="17">
        <f t="shared" si="11"/>
        <v>160722.68</v>
      </c>
      <c r="AJ101" s="15">
        <f t="shared" si="15"/>
        <v>1244532.3599999999</v>
      </c>
      <c r="AK101" s="64">
        <f t="shared" si="16"/>
        <v>1208177.49</v>
      </c>
      <c r="AL101" s="19">
        <f t="shared" si="12"/>
        <v>36354.869999999879</v>
      </c>
    </row>
    <row r="102" spans="1:38" x14ac:dyDescent="0.2">
      <c r="A102" s="1" t="s">
        <v>489</v>
      </c>
      <c r="B102" s="1" t="s">
        <v>490</v>
      </c>
      <c r="C102" s="55">
        <v>3046</v>
      </c>
      <c r="D102" s="56" t="s">
        <v>1176</v>
      </c>
      <c r="E102" t="s">
        <v>3273</v>
      </c>
      <c r="F102" s="316">
        <v>159474</v>
      </c>
      <c r="G102" s="316">
        <v>0</v>
      </c>
      <c r="H102" s="316">
        <v>13740.93</v>
      </c>
      <c r="I102">
        <v>4</v>
      </c>
      <c r="J102">
        <v>5311.75</v>
      </c>
      <c r="K102" s="317"/>
      <c r="L102" s="317"/>
      <c r="M102" s="317"/>
      <c r="N102" s="317"/>
      <c r="O102"/>
      <c r="P102">
        <v>-56576.11</v>
      </c>
      <c r="Q102">
        <v>803987.63</v>
      </c>
      <c r="R102" s="321"/>
      <c r="S102" s="321">
        <v>403813.92</v>
      </c>
      <c r="T102" s="321"/>
      <c r="U102" s="321"/>
      <c r="V102" s="321">
        <v>280350</v>
      </c>
      <c r="W102" s="322">
        <v>4500</v>
      </c>
      <c r="X102" s="322">
        <v>492402</v>
      </c>
      <c r="Y102" s="322">
        <v>3884</v>
      </c>
      <c r="Z102" s="322"/>
      <c r="AA102" s="322">
        <v>203910.15</v>
      </c>
      <c r="AB102" s="322">
        <v>416.67</v>
      </c>
      <c r="AC102" s="322"/>
      <c r="AG102" s="62">
        <f t="shared" si="13"/>
        <v>173214.93</v>
      </c>
      <c r="AH102" s="76">
        <f t="shared" si="14"/>
        <v>0</v>
      </c>
      <c r="AI102" s="17">
        <f t="shared" si="11"/>
        <v>173214.93</v>
      </c>
      <c r="AJ102" s="15">
        <f t="shared" si="15"/>
        <v>684163.91999999993</v>
      </c>
      <c r="AK102" s="64">
        <f t="shared" si="16"/>
        <v>705112.82000000007</v>
      </c>
      <c r="AL102" s="19">
        <f t="shared" si="12"/>
        <v>-20948.90000000014</v>
      </c>
    </row>
    <row r="103" spans="1:38" x14ac:dyDescent="0.2">
      <c r="A103" s="1" t="s">
        <v>489</v>
      </c>
      <c r="B103" s="1" t="s">
        <v>490</v>
      </c>
      <c r="C103" s="55">
        <v>3486</v>
      </c>
      <c r="D103" s="56" t="s">
        <v>1177</v>
      </c>
      <c r="E103" t="s">
        <v>3274</v>
      </c>
      <c r="F103" s="316">
        <v>236260.77</v>
      </c>
      <c r="G103" s="316"/>
      <c r="H103" s="316">
        <v>6495.18</v>
      </c>
      <c r="I103">
        <v>75403.44</v>
      </c>
      <c r="J103">
        <v>5198.42</v>
      </c>
      <c r="K103" s="317"/>
      <c r="L103" s="317"/>
      <c r="M103" s="317"/>
      <c r="N103" s="317"/>
      <c r="O103"/>
      <c r="P103">
        <v>-2</v>
      </c>
      <c r="Q103">
        <v>2982456.62</v>
      </c>
      <c r="R103" s="321"/>
      <c r="S103" s="321">
        <v>493241.46</v>
      </c>
      <c r="T103" s="321"/>
      <c r="U103" s="321">
        <v>352.54</v>
      </c>
      <c r="V103" s="321">
        <v>485850</v>
      </c>
      <c r="W103" s="322">
        <v>8500</v>
      </c>
      <c r="X103" s="322">
        <v>700210</v>
      </c>
      <c r="Y103" s="322"/>
      <c r="Z103" s="322"/>
      <c r="AA103" s="322">
        <v>202155.92</v>
      </c>
      <c r="AB103" s="322">
        <v>5282.3</v>
      </c>
      <c r="AC103" s="322"/>
      <c r="AG103" s="62">
        <f t="shared" si="13"/>
        <v>242755.94999999998</v>
      </c>
      <c r="AH103" s="76">
        <f t="shared" si="14"/>
        <v>0</v>
      </c>
      <c r="AI103" s="17">
        <f t="shared" si="11"/>
        <v>242755.94999999998</v>
      </c>
      <c r="AJ103" s="15">
        <f t="shared" si="15"/>
        <v>979444</v>
      </c>
      <c r="AK103" s="64">
        <f t="shared" si="16"/>
        <v>916148.22000000009</v>
      </c>
      <c r="AL103" s="19">
        <f t="shared" si="12"/>
        <v>63295.779999999912</v>
      </c>
    </row>
    <row r="104" spans="1:38" x14ac:dyDescent="0.2">
      <c r="A104" s="1" t="s">
        <v>489</v>
      </c>
      <c r="B104" s="1" t="s">
        <v>490</v>
      </c>
      <c r="C104" s="55">
        <v>4158</v>
      </c>
      <c r="D104" s="56" t="s">
        <v>1178</v>
      </c>
      <c r="E104" t="s">
        <v>3275</v>
      </c>
      <c r="F104" s="316">
        <v>268031.56</v>
      </c>
      <c r="G104" s="316"/>
      <c r="H104" s="316">
        <v>34947.699999999997</v>
      </c>
      <c r="I104">
        <v>5</v>
      </c>
      <c r="J104">
        <v>157881.66</v>
      </c>
      <c r="K104" s="317"/>
      <c r="L104" s="317"/>
      <c r="M104" s="317"/>
      <c r="N104" s="317">
        <v>141.16999999999999</v>
      </c>
      <c r="O104"/>
      <c r="P104">
        <v>123502.11</v>
      </c>
      <c r="Q104">
        <v>2096504</v>
      </c>
      <c r="R104" s="321"/>
      <c r="S104" s="321">
        <v>585319.65</v>
      </c>
      <c r="T104" s="321">
        <v>20000</v>
      </c>
      <c r="U104" s="321"/>
      <c r="V104" s="321">
        <v>460020</v>
      </c>
      <c r="W104" s="322">
        <v>9000</v>
      </c>
      <c r="X104" s="322">
        <v>737560</v>
      </c>
      <c r="Y104" s="322"/>
      <c r="Z104" s="322">
        <v>2696</v>
      </c>
      <c r="AA104" s="322">
        <v>281846.76</v>
      </c>
      <c r="AB104" s="322">
        <v>10849.74</v>
      </c>
      <c r="AC104" s="322"/>
      <c r="AG104" s="62">
        <f t="shared" si="13"/>
        <v>302979.26</v>
      </c>
      <c r="AH104" s="76">
        <f t="shared" si="14"/>
        <v>141.16999999999999</v>
      </c>
      <c r="AI104" s="17">
        <f t="shared" si="11"/>
        <v>302838.09000000003</v>
      </c>
      <c r="AJ104" s="15">
        <f t="shared" si="15"/>
        <v>1065339.6499999999</v>
      </c>
      <c r="AK104" s="64">
        <f t="shared" si="16"/>
        <v>1041952.5</v>
      </c>
      <c r="AL104" s="19">
        <f t="shared" si="12"/>
        <v>23387.149999999907</v>
      </c>
    </row>
    <row r="105" spans="1:38" x14ac:dyDescent="0.2">
      <c r="A105" s="1" t="s">
        <v>489</v>
      </c>
      <c r="B105" s="1" t="s">
        <v>490</v>
      </c>
      <c r="C105" s="55">
        <v>4935</v>
      </c>
      <c r="D105" s="56" t="s">
        <v>1179</v>
      </c>
      <c r="E105" t="s">
        <v>3276</v>
      </c>
      <c r="F105" s="316">
        <v>115692.18</v>
      </c>
      <c r="G105" s="316"/>
      <c r="H105" s="316">
        <v>64125.93</v>
      </c>
      <c r="I105">
        <v>355251.11</v>
      </c>
      <c r="J105">
        <v>53502.13</v>
      </c>
      <c r="K105" s="317"/>
      <c r="L105" s="317"/>
      <c r="M105" s="317"/>
      <c r="N105" s="317">
        <v>101948.22</v>
      </c>
      <c r="O105"/>
      <c r="P105">
        <v>26663.040000000001</v>
      </c>
      <c r="Q105">
        <v>4349913</v>
      </c>
      <c r="R105" s="321"/>
      <c r="S105" s="321">
        <v>755129.23</v>
      </c>
      <c r="T105" s="321"/>
      <c r="U105" s="321"/>
      <c r="V105" s="321">
        <v>566820</v>
      </c>
      <c r="W105" s="322">
        <v>7500</v>
      </c>
      <c r="X105" s="322">
        <v>973625</v>
      </c>
      <c r="Y105" s="322"/>
      <c r="Z105" s="322"/>
      <c r="AA105" s="322">
        <v>358800.03</v>
      </c>
      <c r="AB105" s="322">
        <v>37614.629999999997</v>
      </c>
      <c r="AC105" s="322"/>
      <c r="AG105" s="62">
        <f t="shared" si="13"/>
        <v>179818.11</v>
      </c>
      <c r="AH105" s="76">
        <f t="shared" si="14"/>
        <v>101948.22</v>
      </c>
      <c r="AI105" s="17">
        <f t="shared" si="11"/>
        <v>77869.889999999985</v>
      </c>
      <c r="AJ105" s="15">
        <f t="shared" si="15"/>
        <v>1321949.23</v>
      </c>
      <c r="AK105" s="64">
        <f t="shared" si="16"/>
        <v>1377539.66</v>
      </c>
      <c r="AL105" s="19">
        <f t="shared" si="12"/>
        <v>-55590.429999999935</v>
      </c>
    </row>
    <row r="106" spans="1:38" x14ac:dyDescent="0.2">
      <c r="A106" s="1" t="s">
        <v>489</v>
      </c>
      <c r="B106" s="1" t="s">
        <v>490</v>
      </c>
      <c r="C106" s="55">
        <v>4567</v>
      </c>
      <c r="D106" s="56" t="s">
        <v>1180</v>
      </c>
      <c r="E106" t="s">
        <v>3277</v>
      </c>
      <c r="F106" s="316">
        <v>367023.15</v>
      </c>
      <c r="G106" s="316"/>
      <c r="H106" s="316">
        <v>61633.1</v>
      </c>
      <c r="I106">
        <v>219399.53</v>
      </c>
      <c r="J106">
        <v>6977.04</v>
      </c>
      <c r="K106" s="317"/>
      <c r="L106" s="317"/>
      <c r="M106" s="317"/>
      <c r="N106" s="317"/>
      <c r="O106"/>
      <c r="P106">
        <v>9237.23</v>
      </c>
      <c r="Q106">
        <v>1350408.04</v>
      </c>
      <c r="R106" s="321"/>
      <c r="S106" s="321">
        <v>632545.59</v>
      </c>
      <c r="T106" s="321"/>
      <c r="U106" s="321">
        <v>19.89</v>
      </c>
      <c r="V106" s="321">
        <v>530850</v>
      </c>
      <c r="W106" s="322">
        <v>9000</v>
      </c>
      <c r="X106" s="322">
        <v>858345</v>
      </c>
      <c r="Y106" s="322"/>
      <c r="Z106" s="322"/>
      <c r="AA106" s="322">
        <v>240648.11</v>
      </c>
      <c r="AB106" s="322">
        <v>6757.5</v>
      </c>
      <c r="AC106" s="322"/>
      <c r="AG106" s="62">
        <f t="shared" si="13"/>
        <v>428656.25</v>
      </c>
      <c r="AH106" s="76">
        <f t="shared" si="14"/>
        <v>0</v>
      </c>
      <c r="AI106" s="17">
        <f t="shared" si="11"/>
        <v>428656.25</v>
      </c>
      <c r="AJ106" s="15">
        <f t="shared" si="15"/>
        <v>1163415.48</v>
      </c>
      <c r="AK106" s="64">
        <f t="shared" si="16"/>
        <v>1114750.6099999999</v>
      </c>
      <c r="AL106" s="19">
        <f t="shared" si="12"/>
        <v>48664.870000000112</v>
      </c>
    </row>
    <row r="107" spans="1:38" x14ac:dyDescent="0.2">
      <c r="A107" s="1" t="s">
        <v>489</v>
      </c>
      <c r="B107" s="1" t="s">
        <v>490</v>
      </c>
      <c r="C107" s="55">
        <v>2903</v>
      </c>
      <c r="D107" s="56" t="s">
        <v>1181</v>
      </c>
      <c r="E107" t="s">
        <v>3360</v>
      </c>
      <c r="F107" s="316">
        <v>342937.28</v>
      </c>
      <c r="G107" s="316"/>
      <c r="H107" s="316">
        <v>28850.67</v>
      </c>
      <c r="I107">
        <v>121604.67</v>
      </c>
      <c r="J107">
        <v>4586.34</v>
      </c>
      <c r="K107" s="317"/>
      <c r="L107" s="317"/>
      <c r="M107" s="317"/>
      <c r="N107" s="317">
        <v>323.2</v>
      </c>
      <c r="O107"/>
      <c r="P107">
        <v>11711.15</v>
      </c>
      <c r="Q107">
        <v>2389700.83</v>
      </c>
      <c r="R107" s="321"/>
      <c r="S107" s="321">
        <v>402465.52</v>
      </c>
      <c r="T107" s="321"/>
      <c r="U107" s="321"/>
      <c r="V107" s="321">
        <v>400320</v>
      </c>
      <c r="W107" s="322">
        <v>4500</v>
      </c>
      <c r="X107" s="322">
        <v>639342</v>
      </c>
      <c r="Y107" s="322">
        <v>3946</v>
      </c>
      <c r="Z107" s="322"/>
      <c r="AA107" s="322">
        <v>129538.91</v>
      </c>
      <c r="AB107" s="322">
        <v>28842.94</v>
      </c>
      <c r="AC107" s="322"/>
      <c r="AG107" s="62">
        <f t="shared" si="13"/>
        <v>371787.95</v>
      </c>
      <c r="AH107" s="76">
        <f t="shared" si="14"/>
        <v>323.2</v>
      </c>
      <c r="AI107" s="17">
        <f t="shared" si="11"/>
        <v>371464.75</v>
      </c>
      <c r="AJ107" s="15">
        <f t="shared" si="15"/>
        <v>802785.52</v>
      </c>
      <c r="AK107" s="64">
        <f t="shared" si="16"/>
        <v>806169.85</v>
      </c>
      <c r="AL107" s="19">
        <f t="shared" si="12"/>
        <v>-3384.3299999999581</v>
      </c>
    </row>
    <row r="108" spans="1:38" x14ac:dyDescent="0.2">
      <c r="A108" s="1" t="s">
        <v>489</v>
      </c>
      <c r="B108" s="1" t="s">
        <v>490</v>
      </c>
      <c r="C108" s="55">
        <v>3112</v>
      </c>
      <c r="D108" s="56" t="s">
        <v>1182</v>
      </c>
      <c r="E108" t="s">
        <v>3361</v>
      </c>
      <c r="F108" s="316">
        <v>379566.88</v>
      </c>
      <c r="G108" s="316"/>
      <c r="H108" s="316">
        <v>18560.46</v>
      </c>
      <c r="I108">
        <v>136596.97</v>
      </c>
      <c r="J108">
        <v>1025</v>
      </c>
      <c r="K108" s="317"/>
      <c r="L108" s="317"/>
      <c r="M108" s="317"/>
      <c r="N108" s="317"/>
      <c r="O108"/>
      <c r="P108"/>
      <c r="Q108">
        <v>5385590.1100000003</v>
      </c>
      <c r="R108" s="321"/>
      <c r="S108" s="321">
        <v>422097.14</v>
      </c>
      <c r="T108" s="321">
        <v>106480</v>
      </c>
      <c r="U108" s="321"/>
      <c r="V108" s="321">
        <v>236940</v>
      </c>
      <c r="W108" s="322">
        <v>4500</v>
      </c>
      <c r="X108" s="322">
        <v>468620</v>
      </c>
      <c r="Y108" s="322">
        <v>4926</v>
      </c>
      <c r="Z108" s="322"/>
      <c r="AA108" s="322">
        <v>234721.23</v>
      </c>
      <c r="AB108" s="322">
        <v>7347.45</v>
      </c>
      <c r="AC108" s="322"/>
      <c r="AG108" s="62">
        <f t="shared" si="13"/>
        <v>398127.34</v>
      </c>
      <c r="AH108" s="76">
        <f t="shared" si="14"/>
        <v>0</v>
      </c>
      <c r="AI108" s="17">
        <f t="shared" si="11"/>
        <v>398127.34</v>
      </c>
      <c r="AJ108" s="15">
        <f t="shared" si="15"/>
        <v>765517.14</v>
      </c>
      <c r="AK108" s="64">
        <f t="shared" si="16"/>
        <v>720114.67999999993</v>
      </c>
      <c r="AL108" s="19">
        <f t="shared" si="12"/>
        <v>45402.460000000079</v>
      </c>
    </row>
    <row r="109" spans="1:38" x14ac:dyDescent="0.2">
      <c r="A109" s="1" t="s">
        <v>493</v>
      </c>
      <c r="B109" s="1" t="s">
        <v>494</v>
      </c>
      <c r="C109" s="55">
        <v>2783</v>
      </c>
      <c r="D109" s="56" t="s">
        <v>1183</v>
      </c>
      <c r="E109" t="s">
        <v>3278</v>
      </c>
      <c r="F109" s="316">
        <v>433284.68</v>
      </c>
      <c r="G109" s="316"/>
      <c r="H109" s="316">
        <v>25356.75</v>
      </c>
      <c r="I109">
        <v>165075.72</v>
      </c>
      <c r="J109">
        <v>45067.85</v>
      </c>
      <c r="K109" s="317"/>
      <c r="L109" s="317"/>
      <c r="M109" s="317"/>
      <c r="N109" s="317"/>
      <c r="O109"/>
      <c r="P109">
        <v>210977.52</v>
      </c>
      <c r="Q109">
        <v>1851650.31</v>
      </c>
      <c r="R109" s="321"/>
      <c r="S109" s="321">
        <v>384050.38</v>
      </c>
      <c r="T109" s="321"/>
      <c r="U109" s="321"/>
      <c r="V109" s="321">
        <v>307450</v>
      </c>
      <c r="W109" s="322">
        <v>27200</v>
      </c>
      <c r="X109" s="322">
        <v>435704</v>
      </c>
      <c r="Y109" s="322"/>
      <c r="Z109" s="322"/>
      <c r="AA109" s="322">
        <v>88415.18</v>
      </c>
      <c r="AB109" s="322">
        <v>18443.95</v>
      </c>
      <c r="AC109" s="322"/>
      <c r="AG109" s="62">
        <f t="shared" si="13"/>
        <v>458641.43</v>
      </c>
      <c r="AH109" s="76">
        <f t="shared" si="14"/>
        <v>0</v>
      </c>
      <c r="AI109" s="17">
        <f t="shared" si="11"/>
        <v>458641.43</v>
      </c>
      <c r="AJ109" s="15">
        <f t="shared" si="15"/>
        <v>691500.38</v>
      </c>
      <c r="AK109" s="64">
        <f t="shared" si="16"/>
        <v>569763.12999999989</v>
      </c>
      <c r="AL109" s="19">
        <f t="shared" si="12"/>
        <v>121737.25000000012</v>
      </c>
    </row>
    <row r="110" spans="1:38" x14ac:dyDescent="0.2">
      <c r="A110" s="1" t="s">
        <v>493</v>
      </c>
      <c r="B110" s="1" t="s">
        <v>494</v>
      </c>
      <c r="C110" s="55">
        <v>3884</v>
      </c>
      <c r="D110" s="56" t="s">
        <v>1184</v>
      </c>
      <c r="E110" t="s">
        <v>3279</v>
      </c>
      <c r="F110" s="316">
        <v>601383.34</v>
      </c>
      <c r="G110" s="316"/>
      <c r="H110" s="316">
        <v>35657.08</v>
      </c>
      <c r="I110">
        <v>632578.62</v>
      </c>
      <c r="J110">
        <v>699041.58</v>
      </c>
      <c r="K110" s="317"/>
      <c r="L110" s="317"/>
      <c r="M110" s="317"/>
      <c r="N110" s="317"/>
      <c r="O110"/>
      <c r="P110">
        <v>599182.85</v>
      </c>
      <c r="Q110">
        <v>1448584.45</v>
      </c>
      <c r="R110" s="321"/>
      <c r="S110" s="321">
        <v>692003.88</v>
      </c>
      <c r="T110" s="321"/>
      <c r="U110" s="321"/>
      <c r="V110" s="321">
        <v>437643</v>
      </c>
      <c r="W110" s="322">
        <v>10500</v>
      </c>
      <c r="X110" s="322">
        <v>559055</v>
      </c>
      <c r="Y110" s="322"/>
      <c r="Z110" s="322"/>
      <c r="AA110" s="322">
        <v>164511.51999999999</v>
      </c>
      <c r="AB110" s="322">
        <v>90172.65</v>
      </c>
      <c r="AC110" s="322"/>
      <c r="AG110" s="62">
        <f t="shared" si="13"/>
        <v>637040.41999999993</v>
      </c>
      <c r="AH110" s="76">
        <f t="shared" si="14"/>
        <v>0</v>
      </c>
      <c r="AI110" s="17">
        <f t="shared" si="11"/>
        <v>637040.41999999993</v>
      </c>
      <c r="AJ110" s="15">
        <f t="shared" si="15"/>
        <v>1129646.8799999999</v>
      </c>
      <c r="AK110" s="64">
        <f t="shared" si="16"/>
        <v>824239.17</v>
      </c>
      <c r="AL110" s="19">
        <f t="shared" si="12"/>
        <v>305407.70999999985</v>
      </c>
    </row>
    <row r="111" spans="1:38" x14ac:dyDescent="0.2">
      <c r="A111" s="1" t="s">
        <v>493</v>
      </c>
      <c r="B111" s="1" t="s">
        <v>494</v>
      </c>
      <c r="C111" s="55">
        <v>4358</v>
      </c>
      <c r="D111" s="56" t="s">
        <v>1185</v>
      </c>
      <c r="E111" t="s">
        <v>3280</v>
      </c>
      <c r="F111" s="316">
        <v>566404.96</v>
      </c>
      <c r="G111" s="316"/>
      <c r="H111" s="316">
        <v>27601.94</v>
      </c>
      <c r="I111">
        <v>329764.08</v>
      </c>
      <c r="J111">
        <v>37980.44</v>
      </c>
      <c r="K111" s="317"/>
      <c r="L111" s="317"/>
      <c r="M111" s="317"/>
      <c r="N111" s="317">
        <v>328</v>
      </c>
      <c r="O111"/>
      <c r="P111">
        <v>376531.17</v>
      </c>
      <c r="Q111">
        <v>2294612.94</v>
      </c>
      <c r="R111" s="321"/>
      <c r="S111" s="321">
        <v>531703.69999999995</v>
      </c>
      <c r="T111" s="321">
        <v>105000</v>
      </c>
      <c r="U111" s="321"/>
      <c r="V111" s="321">
        <v>474130</v>
      </c>
      <c r="W111" s="322">
        <v>4500</v>
      </c>
      <c r="X111" s="322">
        <v>618437.67000000004</v>
      </c>
      <c r="Y111" s="322"/>
      <c r="Z111" s="322"/>
      <c r="AA111" s="322">
        <v>154595.62</v>
      </c>
      <c r="AB111" s="322">
        <v>42286.65</v>
      </c>
      <c r="AC111" s="322"/>
      <c r="AG111" s="62">
        <f t="shared" si="13"/>
        <v>594006.89999999991</v>
      </c>
      <c r="AH111" s="76">
        <f t="shared" si="14"/>
        <v>328</v>
      </c>
      <c r="AI111" s="17">
        <f t="shared" si="11"/>
        <v>593678.89999999991</v>
      </c>
      <c r="AJ111" s="15">
        <f t="shared" si="15"/>
        <v>1110833.7</v>
      </c>
      <c r="AK111" s="64">
        <f t="shared" si="16"/>
        <v>819819.94000000006</v>
      </c>
      <c r="AL111" s="19">
        <f t="shared" si="12"/>
        <v>291013.75999999989</v>
      </c>
    </row>
    <row r="112" spans="1:38" x14ac:dyDescent="0.2">
      <c r="A112" s="1" t="s">
        <v>493</v>
      </c>
      <c r="B112" s="1" t="s">
        <v>494</v>
      </c>
      <c r="C112" s="55">
        <v>1985</v>
      </c>
      <c r="D112" s="56" t="s">
        <v>1186</v>
      </c>
      <c r="E112" t="s">
        <v>3281</v>
      </c>
      <c r="F112" s="316">
        <v>195756.01</v>
      </c>
      <c r="G112" s="316"/>
      <c r="H112" s="316">
        <v>26372.85</v>
      </c>
      <c r="I112">
        <v>79128.490000000005</v>
      </c>
      <c r="J112">
        <v>34557.949999999997</v>
      </c>
      <c r="K112" s="317"/>
      <c r="L112" s="317"/>
      <c r="M112" s="317"/>
      <c r="N112" s="317">
        <v>23.8</v>
      </c>
      <c r="O112"/>
      <c r="P112">
        <v>143535.93</v>
      </c>
      <c r="Q112">
        <v>1767292.42</v>
      </c>
      <c r="R112" s="321"/>
      <c r="S112" s="321">
        <v>345362.01</v>
      </c>
      <c r="T112" s="321">
        <v>30000</v>
      </c>
      <c r="U112" s="321"/>
      <c r="V112" s="321">
        <v>534590</v>
      </c>
      <c r="W112" s="322">
        <v>8400</v>
      </c>
      <c r="X112" s="322">
        <v>627940</v>
      </c>
      <c r="Y112" s="322"/>
      <c r="Z112" s="322"/>
      <c r="AA112" s="322">
        <v>102271.32</v>
      </c>
      <c r="AB112" s="322">
        <v>29849.49</v>
      </c>
      <c r="AC112" s="322"/>
      <c r="AG112" s="62">
        <f t="shared" si="13"/>
        <v>222128.86000000002</v>
      </c>
      <c r="AH112" s="76">
        <f t="shared" si="14"/>
        <v>23.8</v>
      </c>
      <c r="AI112" s="17">
        <f t="shared" si="11"/>
        <v>222105.06000000003</v>
      </c>
      <c r="AJ112" s="15">
        <f t="shared" si="15"/>
        <v>909952.01</v>
      </c>
      <c r="AK112" s="64">
        <f t="shared" si="16"/>
        <v>768460.81</v>
      </c>
      <c r="AL112" s="19">
        <f t="shared" si="12"/>
        <v>141491.19999999995</v>
      </c>
    </row>
    <row r="113" spans="1:38" x14ac:dyDescent="0.2">
      <c r="A113" s="1" t="s">
        <v>493</v>
      </c>
      <c r="B113" s="1" t="s">
        <v>494</v>
      </c>
      <c r="C113" s="55">
        <v>4265</v>
      </c>
      <c r="D113" s="56" t="s">
        <v>1187</v>
      </c>
      <c r="E113" t="s">
        <v>3282</v>
      </c>
      <c r="F113" s="316">
        <v>571034.07999999996</v>
      </c>
      <c r="G113" s="316"/>
      <c r="H113" s="316">
        <v>39671.75</v>
      </c>
      <c r="I113">
        <v>660088.01</v>
      </c>
      <c r="J113">
        <v>37324.82</v>
      </c>
      <c r="K113" s="317"/>
      <c r="L113" s="317"/>
      <c r="M113" s="317"/>
      <c r="N113" s="317"/>
      <c r="O113"/>
      <c r="P113">
        <v>551457.6</v>
      </c>
      <c r="Q113">
        <v>1775492.61</v>
      </c>
      <c r="R113" s="321"/>
      <c r="S113" s="321">
        <v>607080.95999999996</v>
      </c>
      <c r="T113" s="321">
        <v>230000</v>
      </c>
      <c r="U113" s="321"/>
      <c r="V113" s="321">
        <v>461220</v>
      </c>
      <c r="W113" s="322">
        <v>16000</v>
      </c>
      <c r="X113" s="322">
        <v>627287</v>
      </c>
      <c r="Y113" s="322"/>
      <c r="Z113" s="322"/>
      <c r="AA113" s="322">
        <v>194808.41</v>
      </c>
      <c r="AB113" s="322">
        <v>38971.800000000003</v>
      </c>
      <c r="AC113" s="322"/>
      <c r="AG113" s="62">
        <f t="shared" si="13"/>
        <v>610705.82999999996</v>
      </c>
      <c r="AH113" s="76">
        <f t="shared" si="14"/>
        <v>0</v>
      </c>
      <c r="AI113" s="17">
        <f t="shared" si="11"/>
        <v>610705.82999999996</v>
      </c>
      <c r="AJ113" s="15">
        <f t="shared" si="15"/>
        <v>1298300.96</v>
      </c>
      <c r="AK113" s="64">
        <f t="shared" si="16"/>
        <v>877067.21000000008</v>
      </c>
      <c r="AL113" s="19">
        <f t="shared" si="12"/>
        <v>421233.74999999988</v>
      </c>
    </row>
    <row r="114" spans="1:38" x14ac:dyDescent="0.2">
      <c r="A114" s="1" t="s">
        <v>493</v>
      </c>
      <c r="B114" s="1" t="s">
        <v>494</v>
      </c>
      <c r="C114" s="55">
        <v>2947</v>
      </c>
      <c r="D114" s="56" t="s">
        <v>1188</v>
      </c>
      <c r="E114" t="s">
        <v>3362</v>
      </c>
      <c r="F114" s="316">
        <v>747650.6</v>
      </c>
      <c r="G114" s="316"/>
      <c r="H114" s="316">
        <v>19487.73</v>
      </c>
      <c r="I114">
        <v>167645.57999999999</v>
      </c>
      <c r="J114">
        <v>48859.16</v>
      </c>
      <c r="K114" s="317"/>
      <c r="L114" s="317"/>
      <c r="M114" s="317"/>
      <c r="N114" s="317"/>
      <c r="O114"/>
      <c r="P114">
        <v>233352.25</v>
      </c>
      <c r="Q114">
        <v>2441491.2400000002</v>
      </c>
      <c r="R114" s="321"/>
      <c r="S114" s="321">
        <v>520294.41</v>
      </c>
      <c r="T114" s="321">
        <v>260000</v>
      </c>
      <c r="U114" s="321"/>
      <c r="V114" s="321">
        <v>412970</v>
      </c>
      <c r="W114" s="322">
        <v>6900</v>
      </c>
      <c r="X114" s="322">
        <v>508718.5</v>
      </c>
      <c r="Y114" s="322"/>
      <c r="Z114" s="322"/>
      <c r="AA114" s="322">
        <v>167640.26999999999</v>
      </c>
      <c r="AB114" s="322">
        <v>16847.52</v>
      </c>
      <c r="AC114" s="322"/>
      <c r="AG114" s="62">
        <f t="shared" si="13"/>
        <v>767138.33</v>
      </c>
      <c r="AH114" s="76">
        <f t="shared" si="14"/>
        <v>0</v>
      </c>
      <c r="AI114" s="17">
        <f t="shared" si="11"/>
        <v>767138.33</v>
      </c>
      <c r="AJ114" s="15">
        <f t="shared" si="15"/>
        <v>1193264.4099999999</v>
      </c>
      <c r="AK114" s="64">
        <f t="shared" si="16"/>
        <v>700106.29</v>
      </c>
      <c r="AL114" s="19">
        <f t="shared" si="12"/>
        <v>493158.11999999988</v>
      </c>
    </row>
    <row r="115" spans="1:38" x14ac:dyDescent="0.2">
      <c r="A115" s="1" t="s">
        <v>497</v>
      </c>
      <c r="B115" s="1" t="s">
        <v>498</v>
      </c>
      <c r="C115" s="55">
        <v>4403</v>
      </c>
      <c r="D115" s="56" t="s">
        <v>1189</v>
      </c>
      <c r="E115" t="s">
        <v>3283</v>
      </c>
      <c r="F115" s="316">
        <v>833321.17</v>
      </c>
      <c r="G115" s="316"/>
      <c r="H115" s="316">
        <v>38387.050000000003</v>
      </c>
      <c r="I115">
        <v>108802.71</v>
      </c>
      <c r="J115">
        <v>94278.33</v>
      </c>
      <c r="K115" s="317"/>
      <c r="L115" s="317"/>
      <c r="M115" s="317"/>
      <c r="N115" s="317">
        <v>42.06</v>
      </c>
      <c r="O115"/>
      <c r="P115">
        <v>173643.53</v>
      </c>
      <c r="Q115">
        <v>1753510.53</v>
      </c>
      <c r="R115" s="321"/>
      <c r="S115" s="321">
        <v>660594.41</v>
      </c>
      <c r="T115" s="321"/>
      <c r="U115" s="321"/>
      <c r="V115" s="321">
        <v>532710</v>
      </c>
      <c r="W115" s="322"/>
      <c r="X115" s="322">
        <v>729590</v>
      </c>
      <c r="Y115" s="322"/>
      <c r="Z115" s="322"/>
      <c r="AA115" s="322">
        <v>174843.36</v>
      </c>
      <c r="AB115" s="322">
        <v>22190.5</v>
      </c>
      <c r="AC115" s="322"/>
      <c r="AG115" s="62">
        <f t="shared" si="13"/>
        <v>871708.22000000009</v>
      </c>
      <c r="AH115" s="76">
        <f t="shared" si="14"/>
        <v>42.06</v>
      </c>
      <c r="AI115" s="17">
        <f t="shared" si="11"/>
        <v>871666.16</v>
      </c>
      <c r="AJ115" s="15">
        <f t="shared" si="15"/>
        <v>1193304.4100000001</v>
      </c>
      <c r="AK115" s="64">
        <f t="shared" si="16"/>
        <v>926623.86</v>
      </c>
      <c r="AL115" s="19">
        <f t="shared" si="12"/>
        <v>266680.55000000016</v>
      </c>
    </row>
    <row r="116" spans="1:38" x14ac:dyDescent="0.2">
      <c r="A116" s="1" t="s">
        <v>497</v>
      </c>
      <c r="B116" s="1" t="s">
        <v>498</v>
      </c>
      <c r="C116" s="55">
        <v>5267</v>
      </c>
      <c r="D116" s="56" t="s">
        <v>1190</v>
      </c>
      <c r="E116" t="s">
        <v>3284</v>
      </c>
      <c r="F116" s="316">
        <v>892001.55</v>
      </c>
      <c r="G116" s="316"/>
      <c r="H116" s="316">
        <v>24650.49</v>
      </c>
      <c r="I116">
        <v>134756.44</v>
      </c>
      <c r="J116">
        <v>97162.77</v>
      </c>
      <c r="K116" s="317"/>
      <c r="L116" s="317"/>
      <c r="M116" s="317"/>
      <c r="N116" s="317">
        <v>407.94</v>
      </c>
      <c r="O116"/>
      <c r="P116">
        <v>64846.82</v>
      </c>
      <c r="Q116">
        <v>2570940.36</v>
      </c>
      <c r="R116" s="321"/>
      <c r="S116" s="321">
        <v>673375.57</v>
      </c>
      <c r="T116" s="321">
        <v>90000</v>
      </c>
      <c r="U116" s="321"/>
      <c r="V116" s="321">
        <v>340620</v>
      </c>
      <c r="W116" s="322"/>
      <c r="X116" s="322">
        <v>559530</v>
      </c>
      <c r="Y116" s="322"/>
      <c r="Z116" s="322"/>
      <c r="AA116" s="322">
        <v>133495.01999999999</v>
      </c>
      <c r="AB116" s="322">
        <v>16122.87</v>
      </c>
      <c r="AC116" s="322"/>
      <c r="AG116" s="62">
        <f t="shared" si="13"/>
        <v>916652.04</v>
      </c>
      <c r="AH116" s="76">
        <f t="shared" si="14"/>
        <v>407.94</v>
      </c>
      <c r="AI116" s="17">
        <f t="shared" si="11"/>
        <v>916244.10000000009</v>
      </c>
      <c r="AJ116" s="15">
        <f t="shared" si="15"/>
        <v>1103995.5699999998</v>
      </c>
      <c r="AK116" s="64">
        <f t="shared" si="16"/>
        <v>709147.89</v>
      </c>
      <c r="AL116" s="19">
        <f t="shared" si="12"/>
        <v>394847.67999999982</v>
      </c>
    </row>
    <row r="117" spans="1:38" x14ac:dyDescent="0.2">
      <c r="A117" s="1" t="s">
        <v>497</v>
      </c>
      <c r="B117" s="1" t="s">
        <v>498</v>
      </c>
      <c r="C117" s="55">
        <v>5254</v>
      </c>
      <c r="D117" s="56" t="s">
        <v>1191</v>
      </c>
      <c r="E117" t="s">
        <v>3285</v>
      </c>
      <c r="F117" s="316">
        <v>951009.19</v>
      </c>
      <c r="G117" s="316">
        <v>11000</v>
      </c>
      <c r="H117" s="316">
        <v>13684.02</v>
      </c>
      <c r="I117">
        <v>782903.01</v>
      </c>
      <c r="J117">
        <v>128615.33</v>
      </c>
      <c r="K117" s="317"/>
      <c r="L117" s="317"/>
      <c r="M117" s="317"/>
      <c r="N117" s="317"/>
      <c r="O117"/>
      <c r="P117">
        <v>194048.08</v>
      </c>
      <c r="Q117">
        <v>2193906.69</v>
      </c>
      <c r="R117" s="321"/>
      <c r="S117" s="321">
        <v>631155.52</v>
      </c>
      <c r="T117" s="321"/>
      <c r="U117" s="321"/>
      <c r="V117" s="321">
        <v>502470</v>
      </c>
      <c r="W117" s="322"/>
      <c r="X117" s="322">
        <v>691480</v>
      </c>
      <c r="Y117" s="322"/>
      <c r="Z117" s="322"/>
      <c r="AA117" s="322">
        <v>192226.12</v>
      </c>
      <c r="AB117" s="322">
        <v>55958.32</v>
      </c>
      <c r="AC117" s="322"/>
      <c r="AG117" s="62">
        <f t="shared" si="13"/>
        <v>975693.21</v>
      </c>
      <c r="AH117" s="76">
        <f t="shared" si="14"/>
        <v>0</v>
      </c>
      <c r="AI117" s="17">
        <f t="shared" si="11"/>
        <v>975693.21</v>
      </c>
      <c r="AJ117" s="15">
        <f t="shared" si="15"/>
        <v>1133625.52</v>
      </c>
      <c r="AK117" s="64">
        <f t="shared" si="16"/>
        <v>939664.44</v>
      </c>
      <c r="AL117" s="19">
        <f t="shared" si="12"/>
        <v>193961.08000000007</v>
      </c>
    </row>
    <row r="118" spans="1:38" x14ac:dyDescent="0.2">
      <c r="A118" s="1" t="s">
        <v>497</v>
      </c>
      <c r="B118" s="1" t="s">
        <v>498</v>
      </c>
      <c r="C118" s="55">
        <v>3104</v>
      </c>
      <c r="D118" s="56" t="s">
        <v>1192</v>
      </c>
      <c r="E118" t="s">
        <v>3286</v>
      </c>
      <c r="F118" s="316">
        <v>794224</v>
      </c>
      <c r="G118" s="316">
        <v>18000</v>
      </c>
      <c r="H118" s="316">
        <v>46923.23</v>
      </c>
      <c r="I118">
        <v>365025.63</v>
      </c>
      <c r="J118">
        <v>63222</v>
      </c>
      <c r="K118" s="317"/>
      <c r="L118" s="317"/>
      <c r="M118" s="317"/>
      <c r="N118" s="317"/>
      <c r="O118"/>
      <c r="P118">
        <v>168524</v>
      </c>
      <c r="Q118">
        <v>2140701.11</v>
      </c>
      <c r="R118" s="321"/>
      <c r="S118" s="321">
        <v>589469.93999999994</v>
      </c>
      <c r="T118" s="321"/>
      <c r="U118" s="321"/>
      <c r="V118" s="321">
        <v>225540</v>
      </c>
      <c r="W118" s="322"/>
      <c r="X118" s="322">
        <v>416326.56</v>
      </c>
      <c r="Y118" s="322"/>
      <c r="Z118" s="322"/>
      <c r="AA118" s="322">
        <v>107916.82</v>
      </c>
      <c r="AB118" s="322">
        <v>34359.050000000003</v>
      </c>
      <c r="AC118" s="322"/>
      <c r="AG118" s="62">
        <f t="shared" si="13"/>
        <v>859147.23</v>
      </c>
      <c r="AH118" s="76">
        <f t="shared" si="14"/>
        <v>0</v>
      </c>
      <c r="AI118" s="17">
        <f t="shared" si="11"/>
        <v>859147.23</v>
      </c>
      <c r="AJ118" s="15">
        <f t="shared" si="15"/>
        <v>815009.94</v>
      </c>
      <c r="AK118" s="64">
        <f t="shared" si="16"/>
        <v>558602.43000000005</v>
      </c>
      <c r="AL118" s="19">
        <f t="shared" si="12"/>
        <v>256407.50999999989</v>
      </c>
    </row>
    <row r="119" spans="1:38" x14ac:dyDescent="0.2">
      <c r="A119" s="1" t="s">
        <v>497</v>
      </c>
      <c r="B119" s="1" t="s">
        <v>498</v>
      </c>
      <c r="C119" s="55">
        <v>5560</v>
      </c>
      <c r="D119" s="56" t="s">
        <v>1193</v>
      </c>
      <c r="E119" t="s">
        <v>3287</v>
      </c>
      <c r="F119" s="316">
        <v>1049013.3600000001</v>
      </c>
      <c r="G119" s="316">
        <v>25000</v>
      </c>
      <c r="H119" s="316">
        <v>15438.31</v>
      </c>
      <c r="I119">
        <v>322264.78999999998</v>
      </c>
      <c r="J119">
        <v>94679.45</v>
      </c>
      <c r="K119" s="317"/>
      <c r="L119" s="317">
        <v>0</v>
      </c>
      <c r="M119" s="317"/>
      <c r="N119" s="317"/>
      <c r="O119"/>
      <c r="P119">
        <v>178250.27</v>
      </c>
      <c r="Q119">
        <v>2916966.34</v>
      </c>
      <c r="R119" s="321"/>
      <c r="S119" s="321">
        <v>667342.92000000004</v>
      </c>
      <c r="T119" s="321"/>
      <c r="U119" s="321"/>
      <c r="V119" s="321">
        <v>416910</v>
      </c>
      <c r="W119" s="322"/>
      <c r="X119" s="322">
        <v>612954</v>
      </c>
      <c r="Y119" s="322"/>
      <c r="Z119" s="322"/>
      <c r="AA119" s="322">
        <v>143907.85999999999</v>
      </c>
      <c r="AB119" s="322">
        <v>48430.03</v>
      </c>
      <c r="AC119" s="322"/>
      <c r="AG119" s="62">
        <f t="shared" si="13"/>
        <v>1089451.6700000002</v>
      </c>
      <c r="AH119" s="76">
        <f t="shared" si="14"/>
        <v>0</v>
      </c>
      <c r="AI119" s="17">
        <f t="shared" si="11"/>
        <v>1089451.6700000002</v>
      </c>
      <c r="AJ119" s="15">
        <f t="shared" si="15"/>
        <v>1084252.92</v>
      </c>
      <c r="AK119" s="64">
        <f t="shared" si="16"/>
        <v>805291.89</v>
      </c>
      <c r="AL119" s="19">
        <f t="shared" si="12"/>
        <v>278961.02999999991</v>
      </c>
    </row>
    <row r="120" spans="1:38" x14ac:dyDescent="0.2">
      <c r="A120" s="1" t="s">
        <v>497</v>
      </c>
      <c r="B120" s="1" t="s">
        <v>498</v>
      </c>
      <c r="C120" s="55">
        <v>4224</v>
      </c>
      <c r="D120" s="56" t="s">
        <v>1194</v>
      </c>
      <c r="E120" t="s">
        <v>3288</v>
      </c>
      <c r="F120" s="316">
        <v>1121965.99</v>
      </c>
      <c r="G120" s="316"/>
      <c r="H120" s="316">
        <v>26431.72</v>
      </c>
      <c r="I120">
        <v>2226093.33</v>
      </c>
      <c r="J120">
        <v>84998.67</v>
      </c>
      <c r="K120" s="317"/>
      <c r="L120" s="317"/>
      <c r="M120" s="317"/>
      <c r="N120" s="317">
        <v>2154.8200000000002</v>
      </c>
      <c r="O120"/>
      <c r="P120">
        <v>239100</v>
      </c>
      <c r="Q120">
        <v>1273796.02</v>
      </c>
      <c r="R120" s="321"/>
      <c r="S120" s="321">
        <v>683902.37</v>
      </c>
      <c r="T120" s="321"/>
      <c r="U120" s="321"/>
      <c r="V120" s="321">
        <v>369690</v>
      </c>
      <c r="W120" s="322"/>
      <c r="X120" s="322">
        <v>593247</v>
      </c>
      <c r="Y120" s="322"/>
      <c r="Z120" s="322"/>
      <c r="AA120" s="322">
        <v>157187.76999999999</v>
      </c>
      <c r="AB120" s="322">
        <v>53189.07</v>
      </c>
      <c r="AC120" s="322"/>
      <c r="AG120" s="62">
        <f t="shared" si="13"/>
        <v>1148397.71</v>
      </c>
      <c r="AH120" s="76">
        <f t="shared" si="14"/>
        <v>2154.8200000000002</v>
      </c>
      <c r="AI120" s="17">
        <f t="shared" si="11"/>
        <v>1146242.8899999999</v>
      </c>
      <c r="AJ120" s="15">
        <f t="shared" si="15"/>
        <v>1053592.3700000001</v>
      </c>
      <c r="AK120" s="64">
        <f t="shared" si="16"/>
        <v>803623.84</v>
      </c>
      <c r="AL120" s="19">
        <f t="shared" si="12"/>
        <v>249968.53000000014</v>
      </c>
    </row>
    <row r="121" spans="1:38" x14ac:dyDescent="0.2">
      <c r="A121" s="1" t="s">
        <v>497</v>
      </c>
      <c r="B121" s="1" t="s">
        <v>498</v>
      </c>
      <c r="C121" s="55">
        <v>6946</v>
      </c>
      <c r="D121" s="56" t="s">
        <v>1195</v>
      </c>
      <c r="E121" t="s">
        <v>3289</v>
      </c>
      <c r="F121" s="316">
        <v>993515.12</v>
      </c>
      <c r="G121" s="316">
        <v>28800</v>
      </c>
      <c r="H121" s="316">
        <v>53181.279999999999</v>
      </c>
      <c r="I121">
        <v>1009473.86</v>
      </c>
      <c r="J121">
        <v>185455.71</v>
      </c>
      <c r="K121" s="317"/>
      <c r="L121" s="317">
        <v>14400</v>
      </c>
      <c r="M121" s="317"/>
      <c r="N121" s="317"/>
      <c r="O121"/>
      <c r="P121">
        <v>171834.9</v>
      </c>
      <c r="Q121">
        <v>1503797.2</v>
      </c>
      <c r="R121" s="321"/>
      <c r="S121" s="321">
        <v>897041.93</v>
      </c>
      <c r="T121" s="321"/>
      <c r="U121" s="321"/>
      <c r="V121" s="321">
        <v>443760</v>
      </c>
      <c r="W121" s="322"/>
      <c r="X121" s="322">
        <v>746066.24</v>
      </c>
      <c r="Y121" s="322"/>
      <c r="Z121" s="322"/>
      <c r="AA121" s="322">
        <v>181218.21</v>
      </c>
      <c r="AB121" s="322">
        <v>31190.97</v>
      </c>
      <c r="AC121" s="322"/>
      <c r="AG121" s="62">
        <f t="shared" si="13"/>
        <v>1075496.3999999999</v>
      </c>
      <c r="AH121" s="76">
        <f t="shared" si="14"/>
        <v>14400</v>
      </c>
      <c r="AI121" s="17">
        <f t="shared" si="11"/>
        <v>1061096.3999999999</v>
      </c>
      <c r="AJ121" s="15">
        <f t="shared" si="15"/>
        <v>1340801.9300000002</v>
      </c>
      <c r="AK121" s="64">
        <f t="shared" si="16"/>
        <v>958475.41999999993</v>
      </c>
      <c r="AL121" s="19">
        <f t="shared" si="12"/>
        <v>382326.51000000024</v>
      </c>
    </row>
    <row r="122" spans="1:38" x14ac:dyDescent="0.2">
      <c r="A122" s="1" t="s">
        <v>497</v>
      </c>
      <c r="B122" s="1" t="s">
        <v>498</v>
      </c>
      <c r="C122" s="55">
        <v>4263</v>
      </c>
      <c r="D122" s="56" t="s">
        <v>1196</v>
      </c>
      <c r="E122" t="s">
        <v>3290</v>
      </c>
      <c r="F122" s="316">
        <v>853767.49</v>
      </c>
      <c r="G122" s="316"/>
      <c r="H122" s="316">
        <v>33775.01</v>
      </c>
      <c r="I122">
        <v>407660</v>
      </c>
      <c r="J122">
        <v>130720.55</v>
      </c>
      <c r="K122" s="317"/>
      <c r="L122" s="317">
        <v>0</v>
      </c>
      <c r="M122" s="317"/>
      <c r="N122" s="317"/>
      <c r="O122"/>
      <c r="P122">
        <v>258875.81</v>
      </c>
      <c r="Q122">
        <v>1567499.51</v>
      </c>
      <c r="R122" s="321"/>
      <c r="S122" s="321">
        <v>589865.27</v>
      </c>
      <c r="T122" s="321"/>
      <c r="U122" s="321"/>
      <c r="V122" s="321">
        <v>475410</v>
      </c>
      <c r="W122" s="322"/>
      <c r="X122" s="322">
        <v>650086</v>
      </c>
      <c r="Y122" s="322"/>
      <c r="Z122" s="322"/>
      <c r="AA122" s="322">
        <v>140082.53</v>
      </c>
      <c r="AB122" s="322">
        <v>23322.49</v>
      </c>
      <c r="AC122" s="322"/>
      <c r="AG122" s="62">
        <f t="shared" si="13"/>
        <v>887542.5</v>
      </c>
      <c r="AH122" s="76">
        <f t="shared" si="14"/>
        <v>0</v>
      </c>
      <c r="AI122" s="17">
        <f t="shared" si="11"/>
        <v>887542.5</v>
      </c>
      <c r="AJ122" s="15">
        <f t="shared" si="15"/>
        <v>1065275.27</v>
      </c>
      <c r="AK122" s="64">
        <f t="shared" si="16"/>
        <v>813491.02</v>
      </c>
      <c r="AL122" s="19">
        <f t="shared" si="12"/>
        <v>251784.25</v>
      </c>
    </row>
    <row r="123" spans="1:38" x14ac:dyDescent="0.2">
      <c r="A123" s="1" t="s">
        <v>497</v>
      </c>
      <c r="B123" s="1" t="s">
        <v>498</v>
      </c>
      <c r="C123" s="55">
        <v>3035</v>
      </c>
      <c r="D123" s="56" t="s">
        <v>1197</v>
      </c>
      <c r="E123" t="s">
        <v>3366</v>
      </c>
      <c r="F123" s="316">
        <v>772959.27</v>
      </c>
      <c r="G123" s="316"/>
      <c r="H123" s="316">
        <v>24766.48</v>
      </c>
      <c r="I123">
        <v>520994.19</v>
      </c>
      <c r="J123">
        <v>126458.77</v>
      </c>
      <c r="K123" s="317"/>
      <c r="L123" s="317"/>
      <c r="M123" s="317"/>
      <c r="N123" s="317"/>
      <c r="O123"/>
      <c r="P123">
        <v>67872.67</v>
      </c>
      <c r="Q123">
        <v>2486417.9700000002</v>
      </c>
      <c r="R123" s="321"/>
      <c r="S123" s="321">
        <v>574818.28</v>
      </c>
      <c r="T123" s="321"/>
      <c r="U123" s="321"/>
      <c r="V123" s="321">
        <v>230220</v>
      </c>
      <c r="W123" s="322"/>
      <c r="X123" s="322">
        <v>410812</v>
      </c>
      <c r="Y123" s="322"/>
      <c r="Z123" s="322"/>
      <c r="AA123" s="322">
        <v>84082.28</v>
      </c>
      <c r="AB123" s="322">
        <v>43153.09</v>
      </c>
      <c r="AC123" s="322"/>
      <c r="AG123" s="62">
        <f t="shared" si="13"/>
        <v>797725.75</v>
      </c>
      <c r="AH123" s="76">
        <f t="shared" si="14"/>
        <v>0</v>
      </c>
      <c r="AI123" s="17">
        <f t="shared" si="11"/>
        <v>797725.75</v>
      </c>
      <c r="AJ123" s="15">
        <f t="shared" si="15"/>
        <v>805038.28</v>
      </c>
      <c r="AK123" s="64">
        <f t="shared" si="16"/>
        <v>538047.37</v>
      </c>
      <c r="AL123" s="19">
        <f t="shared" si="12"/>
        <v>266990.91000000003</v>
      </c>
    </row>
    <row r="124" spans="1:38" x14ac:dyDescent="0.2">
      <c r="A124" s="1" t="s">
        <v>497</v>
      </c>
      <c r="B124" s="1" t="s">
        <v>498</v>
      </c>
      <c r="C124" s="55">
        <v>3444</v>
      </c>
      <c r="D124" s="56" t="s">
        <v>1198</v>
      </c>
      <c r="E124" t="s">
        <v>3367</v>
      </c>
      <c r="F124" s="316">
        <v>969845.27</v>
      </c>
      <c r="G124" s="316"/>
      <c r="H124" s="316">
        <v>22428.22</v>
      </c>
      <c r="I124">
        <v>267416.67</v>
      </c>
      <c r="J124">
        <v>643915.78</v>
      </c>
      <c r="K124" s="317"/>
      <c r="L124" s="317"/>
      <c r="M124" s="317"/>
      <c r="N124" s="317">
        <v>27.89</v>
      </c>
      <c r="O124"/>
      <c r="P124">
        <v>198800</v>
      </c>
      <c r="Q124">
        <v>2517902.33</v>
      </c>
      <c r="R124" s="321"/>
      <c r="S124" s="321">
        <v>700770.74</v>
      </c>
      <c r="T124" s="321"/>
      <c r="U124" s="321"/>
      <c r="V124" s="321">
        <v>282240</v>
      </c>
      <c r="W124" s="322"/>
      <c r="X124" s="322">
        <v>514955.92</v>
      </c>
      <c r="Y124" s="322"/>
      <c r="Z124" s="322"/>
      <c r="AA124" s="322">
        <v>170205.61</v>
      </c>
      <c r="AB124" s="322">
        <v>65940.3</v>
      </c>
      <c r="AC124" s="322"/>
      <c r="AG124" s="62">
        <f t="shared" si="13"/>
        <v>992273.49</v>
      </c>
      <c r="AH124" s="76">
        <f t="shared" si="14"/>
        <v>27.89</v>
      </c>
      <c r="AI124" s="17">
        <f t="shared" si="11"/>
        <v>992245.6</v>
      </c>
      <c r="AJ124" s="15">
        <f t="shared" si="15"/>
        <v>983010.74</v>
      </c>
      <c r="AK124" s="64">
        <f t="shared" si="16"/>
        <v>751101.83000000007</v>
      </c>
      <c r="AL124" s="19">
        <f t="shared" si="12"/>
        <v>231908.90999999992</v>
      </c>
    </row>
    <row r="125" spans="1:38" x14ac:dyDescent="0.2">
      <c r="A125" s="1" t="s">
        <v>501</v>
      </c>
      <c r="B125" s="1" t="s">
        <v>502</v>
      </c>
      <c r="C125" s="55">
        <v>2224</v>
      </c>
      <c r="D125" s="56" t="s">
        <v>1199</v>
      </c>
      <c r="E125" t="s">
        <v>3291</v>
      </c>
      <c r="F125" s="316">
        <v>578995.21</v>
      </c>
      <c r="G125" s="316"/>
      <c r="H125" s="316">
        <v>72831.89</v>
      </c>
      <c r="I125">
        <v>77325.759999999995</v>
      </c>
      <c r="J125">
        <v>34291.019999999997</v>
      </c>
      <c r="K125" s="317"/>
      <c r="L125" s="317"/>
      <c r="M125" s="317"/>
      <c r="N125" s="317">
        <v>1800</v>
      </c>
      <c r="O125"/>
      <c r="P125"/>
      <c r="Q125">
        <v>2171633.4300000002</v>
      </c>
      <c r="R125" s="321"/>
      <c r="S125" s="321">
        <v>446494.1</v>
      </c>
      <c r="T125" s="321">
        <v>270000</v>
      </c>
      <c r="U125" s="321">
        <v>10.57</v>
      </c>
      <c r="V125" s="321">
        <v>335970</v>
      </c>
      <c r="W125" s="322"/>
      <c r="X125" s="322">
        <v>421988</v>
      </c>
      <c r="Y125" s="322"/>
      <c r="Z125" s="322"/>
      <c r="AA125" s="322">
        <v>297813.63</v>
      </c>
      <c r="AB125" s="322">
        <v>26573.31</v>
      </c>
      <c r="AC125" s="322"/>
      <c r="AG125" s="62">
        <f t="shared" si="13"/>
        <v>651827.1</v>
      </c>
      <c r="AH125" s="76">
        <f t="shared" si="14"/>
        <v>1800</v>
      </c>
      <c r="AI125" s="17">
        <f t="shared" si="11"/>
        <v>650027.1</v>
      </c>
      <c r="AJ125" s="15">
        <f t="shared" si="15"/>
        <v>1052474.67</v>
      </c>
      <c r="AK125" s="64">
        <f t="shared" si="16"/>
        <v>746374.94000000006</v>
      </c>
      <c r="AL125" s="19">
        <f t="shared" si="12"/>
        <v>306099.72999999986</v>
      </c>
    </row>
    <row r="126" spans="1:38" x14ac:dyDescent="0.2">
      <c r="A126" s="1" t="s">
        <v>501</v>
      </c>
      <c r="B126" s="1" t="s">
        <v>502</v>
      </c>
      <c r="C126" s="55">
        <v>6948</v>
      </c>
      <c r="D126" s="56" t="s">
        <v>1200</v>
      </c>
      <c r="E126" t="s">
        <v>3292</v>
      </c>
      <c r="F126" s="316">
        <v>411604.36</v>
      </c>
      <c r="G126" s="316">
        <v>56000</v>
      </c>
      <c r="H126" s="316">
        <v>127367.48</v>
      </c>
      <c r="I126">
        <v>8</v>
      </c>
      <c r="J126">
        <v>127275.1</v>
      </c>
      <c r="K126" s="317"/>
      <c r="L126" s="317"/>
      <c r="M126" s="317"/>
      <c r="N126" s="317">
        <v>336.4</v>
      </c>
      <c r="O126"/>
      <c r="P126"/>
      <c r="Q126">
        <v>1977387.82</v>
      </c>
      <c r="R126" s="321"/>
      <c r="S126" s="321">
        <v>940413.56</v>
      </c>
      <c r="T126" s="321">
        <v>62000</v>
      </c>
      <c r="U126" s="321">
        <v>16.75</v>
      </c>
      <c r="V126" s="321">
        <v>649030.5</v>
      </c>
      <c r="W126" s="322"/>
      <c r="X126" s="322">
        <v>920438.5</v>
      </c>
      <c r="Y126" s="322"/>
      <c r="Z126" s="322"/>
      <c r="AA126" s="322">
        <v>338258.36</v>
      </c>
      <c r="AB126" s="322">
        <v>14514.18</v>
      </c>
      <c r="AC126" s="322"/>
      <c r="AG126" s="62">
        <f t="shared" si="13"/>
        <v>594971.84</v>
      </c>
      <c r="AH126" s="76">
        <f t="shared" si="14"/>
        <v>336.4</v>
      </c>
      <c r="AI126" s="17">
        <f t="shared" si="11"/>
        <v>594635.43999999994</v>
      </c>
      <c r="AJ126" s="15">
        <f t="shared" si="15"/>
        <v>1651460.81</v>
      </c>
      <c r="AK126" s="64">
        <f t="shared" si="16"/>
        <v>1273211.0399999998</v>
      </c>
      <c r="AL126" s="19">
        <f t="shared" si="12"/>
        <v>378249.77000000025</v>
      </c>
    </row>
    <row r="127" spans="1:38" x14ac:dyDescent="0.2">
      <c r="A127" s="1" t="s">
        <v>501</v>
      </c>
      <c r="B127" s="1" t="s">
        <v>502</v>
      </c>
      <c r="C127" s="55">
        <v>2265</v>
      </c>
      <c r="D127" s="56" t="s">
        <v>1201</v>
      </c>
      <c r="E127" t="s">
        <v>3293</v>
      </c>
      <c r="F127" s="316">
        <v>540609.29</v>
      </c>
      <c r="G127" s="316"/>
      <c r="H127" s="316">
        <v>27367</v>
      </c>
      <c r="I127">
        <v>138753.19</v>
      </c>
      <c r="J127">
        <v>74140.679999999993</v>
      </c>
      <c r="K127" s="317"/>
      <c r="L127" s="317">
        <v>33600</v>
      </c>
      <c r="M127" s="317"/>
      <c r="N127" s="317">
        <v>126.73</v>
      </c>
      <c r="O127"/>
      <c r="P127"/>
      <c r="Q127">
        <v>1774116.27</v>
      </c>
      <c r="R127" s="321"/>
      <c r="S127" s="321">
        <v>437922.97</v>
      </c>
      <c r="T127" s="321">
        <v>120000</v>
      </c>
      <c r="U127" s="321"/>
      <c r="V127" s="321">
        <v>291517.5</v>
      </c>
      <c r="W127" s="322"/>
      <c r="X127" s="322">
        <v>380047.5</v>
      </c>
      <c r="Y127" s="322"/>
      <c r="Z127" s="322"/>
      <c r="AA127" s="322">
        <v>132547.66</v>
      </c>
      <c r="AB127" s="322">
        <v>15382.32</v>
      </c>
      <c r="AC127" s="322"/>
      <c r="AG127" s="62">
        <f t="shared" si="13"/>
        <v>567976.29</v>
      </c>
      <c r="AH127" s="76">
        <f t="shared" si="14"/>
        <v>33726.730000000003</v>
      </c>
      <c r="AI127" s="17">
        <f t="shared" si="11"/>
        <v>534249.56000000006</v>
      </c>
      <c r="AJ127" s="15">
        <f t="shared" si="15"/>
        <v>849440.47</v>
      </c>
      <c r="AK127" s="64">
        <f t="shared" si="16"/>
        <v>527977.48</v>
      </c>
      <c r="AL127" s="19">
        <f t="shared" si="12"/>
        <v>321462.99</v>
      </c>
    </row>
    <row r="128" spans="1:38" x14ac:dyDescent="0.2">
      <c r="A128" s="1" t="s">
        <v>501</v>
      </c>
      <c r="B128" s="1" t="s">
        <v>502</v>
      </c>
      <c r="C128" s="55">
        <v>4502</v>
      </c>
      <c r="D128" s="56" t="s">
        <v>1202</v>
      </c>
      <c r="E128" t="s">
        <v>3294</v>
      </c>
      <c r="F128" s="316">
        <v>812129.33</v>
      </c>
      <c r="G128" s="316"/>
      <c r="H128" s="316">
        <v>180071.39</v>
      </c>
      <c r="I128">
        <v>99891.62</v>
      </c>
      <c r="J128">
        <v>75690.03</v>
      </c>
      <c r="K128" s="317"/>
      <c r="L128" s="317">
        <v>0</v>
      </c>
      <c r="M128" s="317"/>
      <c r="N128" s="317">
        <v>83</v>
      </c>
      <c r="O128"/>
      <c r="P128"/>
      <c r="Q128">
        <v>1520211.94</v>
      </c>
      <c r="R128" s="321"/>
      <c r="S128" s="321">
        <v>527451.97</v>
      </c>
      <c r="T128" s="321"/>
      <c r="U128" s="321">
        <v>26.14</v>
      </c>
      <c r="V128" s="321">
        <v>626928</v>
      </c>
      <c r="W128" s="322"/>
      <c r="X128" s="322">
        <v>723875</v>
      </c>
      <c r="Y128" s="322"/>
      <c r="Z128" s="322"/>
      <c r="AA128" s="322">
        <v>158834.66</v>
      </c>
      <c r="AB128" s="322">
        <v>12479.58</v>
      </c>
      <c r="AC128" s="322"/>
      <c r="AG128" s="62">
        <f t="shared" si="13"/>
        <v>992200.72</v>
      </c>
      <c r="AH128" s="76">
        <f t="shared" si="14"/>
        <v>83</v>
      </c>
      <c r="AI128" s="17">
        <f t="shared" si="11"/>
        <v>992117.72</v>
      </c>
      <c r="AJ128" s="15">
        <f t="shared" si="15"/>
        <v>1154406.1099999999</v>
      </c>
      <c r="AK128" s="64">
        <f t="shared" si="16"/>
        <v>895189.24</v>
      </c>
      <c r="AL128" s="19">
        <f t="shared" si="12"/>
        <v>259216.86999999988</v>
      </c>
    </row>
    <row r="129" spans="1:38" x14ac:dyDescent="0.2">
      <c r="A129" s="1" t="s">
        <v>501</v>
      </c>
      <c r="B129" s="1" t="s">
        <v>502</v>
      </c>
      <c r="C129" s="55">
        <v>6455</v>
      </c>
      <c r="D129" s="56" t="s">
        <v>1203</v>
      </c>
      <c r="E129" t="s">
        <v>3295</v>
      </c>
      <c r="F129" s="316">
        <v>759756.61</v>
      </c>
      <c r="G129" s="316"/>
      <c r="H129" s="316">
        <v>40037.22</v>
      </c>
      <c r="I129">
        <v>139815.26</v>
      </c>
      <c r="J129">
        <v>169499.76</v>
      </c>
      <c r="K129" s="317"/>
      <c r="L129" s="317">
        <v>11600</v>
      </c>
      <c r="M129" s="317"/>
      <c r="N129" s="317">
        <v>586.64</v>
      </c>
      <c r="O129"/>
      <c r="P129">
        <v>-1577363.23</v>
      </c>
      <c r="Q129">
        <v>2436322.09</v>
      </c>
      <c r="R129" s="321"/>
      <c r="S129" s="321">
        <v>807313.12</v>
      </c>
      <c r="T129" s="321"/>
      <c r="U129" s="321"/>
      <c r="V129" s="321">
        <v>379197</v>
      </c>
      <c r="W129" s="322"/>
      <c r="X129" s="322">
        <v>631587</v>
      </c>
      <c r="Y129" s="322"/>
      <c r="Z129" s="322"/>
      <c r="AA129" s="322">
        <v>273544.37</v>
      </c>
      <c r="AB129" s="322">
        <v>25562.400000000001</v>
      </c>
      <c r="AC129" s="322"/>
      <c r="AG129" s="62">
        <f t="shared" si="13"/>
        <v>799793.83</v>
      </c>
      <c r="AH129" s="76">
        <f t="shared" si="14"/>
        <v>12186.64</v>
      </c>
      <c r="AI129" s="17">
        <f t="shared" si="11"/>
        <v>787607.19</v>
      </c>
      <c r="AJ129" s="15">
        <f t="shared" si="15"/>
        <v>1186510.1200000001</v>
      </c>
      <c r="AK129" s="64">
        <f t="shared" si="16"/>
        <v>930693.77</v>
      </c>
      <c r="AL129" s="19">
        <f t="shared" si="12"/>
        <v>255816.35000000009</v>
      </c>
    </row>
    <row r="130" spans="1:38" x14ac:dyDescent="0.2">
      <c r="A130" s="1" t="s">
        <v>501</v>
      </c>
      <c r="B130" s="1" t="s">
        <v>502</v>
      </c>
      <c r="C130" s="55">
        <v>1661</v>
      </c>
      <c r="D130" s="56" t="s">
        <v>1204</v>
      </c>
      <c r="E130" t="s">
        <v>3296</v>
      </c>
      <c r="F130" s="316">
        <v>303956.99</v>
      </c>
      <c r="G130" s="316"/>
      <c r="H130" s="316">
        <v>123224.26</v>
      </c>
      <c r="I130">
        <v>246933.1</v>
      </c>
      <c r="J130">
        <v>87206.47</v>
      </c>
      <c r="K130" s="317"/>
      <c r="L130" s="317"/>
      <c r="M130" s="317"/>
      <c r="N130" s="317">
        <v>-74.5</v>
      </c>
      <c r="O130"/>
      <c r="P130"/>
      <c r="Q130">
        <v>1752442.7</v>
      </c>
      <c r="R130" s="321"/>
      <c r="S130" s="321">
        <v>434526.94</v>
      </c>
      <c r="T130" s="321"/>
      <c r="U130" s="321"/>
      <c r="V130" s="321">
        <v>203320.5</v>
      </c>
      <c r="W130" s="322"/>
      <c r="X130" s="322">
        <v>261490.5</v>
      </c>
      <c r="Y130" s="322"/>
      <c r="Z130" s="322"/>
      <c r="AA130" s="322">
        <v>140553.38</v>
      </c>
      <c r="AB130" s="322">
        <v>40086.660000000003</v>
      </c>
      <c r="AC130" s="322"/>
      <c r="AG130" s="62">
        <f t="shared" si="13"/>
        <v>427181.25</v>
      </c>
      <c r="AH130" s="76">
        <f t="shared" si="14"/>
        <v>-74.5</v>
      </c>
      <c r="AI130" s="17">
        <f t="shared" si="11"/>
        <v>427255.75</v>
      </c>
      <c r="AJ130" s="15">
        <f t="shared" si="15"/>
        <v>637847.43999999994</v>
      </c>
      <c r="AK130" s="64">
        <f t="shared" si="16"/>
        <v>442130.54000000004</v>
      </c>
      <c r="AL130" s="19">
        <f t="shared" si="12"/>
        <v>195716.89999999991</v>
      </c>
    </row>
    <row r="131" spans="1:38" x14ac:dyDescent="0.2">
      <c r="A131" s="1" t="s">
        <v>501</v>
      </c>
      <c r="B131" s="1" t="s">
        <v>502</v>
      </c>
      <c r="C131" s="55">
        <v>1935</v>
      </c>
      <c r="D131" s="56" t="s">
        <v>1205</v>
      </c>
      <c r="E131" t="s">
        <v>3297</v>
      </c>
      <c r="F131" s="316">
        <v>432574.33</v>
      </c>
      <c r="G131" s="316"/>
      <c r="H131" s="316">
        <v>46325.4</v>
      </c>
      <c r="I131">
        <v>259262.55</v>
      </c>
      <c r="J131">
        <v>52256.74</v>
      </c>
      <c r="K131" s="317"/>
      <c r="L131" s="317"/>
      <c r="M131" s="317"/>
      <c r="N131" s="317">
        <v>0</v>
      </c>
      <c r="O131"/>
      <c r="P131"/>
      <c r="Q131">
        <v>2586652.75</v>
      </c>
      <c r="R131" s="321"/>
      <c r="S131" s="321">
        <v>503085.1</v>
      </c>
      <c r="T131" s="321"/>
      <c r="U131" s="321">
        <v>32.22</v>
      </c>
      <c r="V131" s="321">
        <v>325204.5</v>
      </c>
      <c r="W131" s="322"/>
      <c r="X131" s="322">
        <v>392854.5</v>
      </c>
      <c r="Y131" s="322"/>
      <c r="Z131" s="322"/>
      <c r="AA131" s="322">
        <v>91656.72</v>
      </c>
      <c r="AB131" s="322">
        <v>30655.97</v>
      </c>
      <c r="AC131" s="322"/>
      <c r="AG131" s="62">
        <f t="shared" si="13"/>
        <v>478899.73000000004</v>
      </c>
      <c r="AH131" s="76">
        <f t="shared" si="14"/>
        <v>0</v>
      </c>
      <c r="AI131" s="17">
        <f t="shared" si="11"/>
        <v>478899.73000000004</v>
      </c>
      <c r="AJ131" s="15">
        <f t="shared" si="15"/>
        <v>828321.82</v>
      </c>
      <c r="AK131" s="64">
        <f t="shared" si="16"/>
        <v>515167.18999999994</v>
      </c>
      <c r="AL131" s="19">
        <f t="shared" si="12"/>
        <v>313154.63</v>
      </c>
    </row>
    <row r="132" spans="1:38" x14ac:dyDescent="0.2">
      <c r="A132" s="1" t="s">
        <v>501</v>
      </c>
      <c r="B132" s="1" t="s">
        <v>502</v>
      </c>
      <c r="C132" s="55">
        <v>4296</v>
      </c>
      <c r="D132" s="56" t="s">
        <v>1206</v>
      </c>
      <c r="E132" t="s">
        <v>3298</v>
      </c>
      <c r="F132" s="316">
        <v>837772.94</v>
      </c>
      <c r="G132" s="316"/>
      <c r="H132" s="316">
        <v>130694.84</v>
      </c>
      <c r="I132">
        <v>26907.3</v>
      </c>
      <c r="J132">
        <v>36003.550000000003</v>
      </c>
      <c r="K132" s="317"/>
      <c r="L132" s="317"/>
      <c r="M132" s="317"/>
      <c r="N132" s="317"/>
      <c r="O132"/>
      <c r="P132"/>
      <c r="Q132">
        <v>1898238.82</v>
      </c>
      <c r="R132" s="321"/>
      <c r="S132" s="321">
        <v>808288.71</v>
      </c>
      <c r="T132" s="321"/>
      <c r="U132" s="321"/>
      <c r="V132" s="321">
        <v>456778.5</v>
      </c>
      <c r="W132" s="322"/>
      <c r="X132" s="322">
        <v>577852.5</v>
      </c>
      <c r="Y132" s="322"/>
      <c r="Z132" s="322"/>
      <c r="AA132" s="322">
        <v>206117.14</v>
      </c>
      <c r="AB132" s="322">
        <v>13457.52</v>
      </c>
      <c r="AC132" s="322"/>
      <c r="AG132" s="62">
        <f t="shared" si="13"/>
        <v>968467.77999999991</v>
      </c>
      <c r="AH132" s="76">
        <f t="shared" si="14"/>
        <v>0</v>
      </c>
      <c r="AI132" s="17">
        <f t="shared" si="11"/>
        <v>968467.77999999991</v>
      </c>
      <c r="AJ132" s="15">
        <f t="shared" si="15"/>
        <v>1265067.21</v>
      </c>
      <c r="AK132" s="64">
        <f t="shared" si="16"/>
        <v>797427.16</v>
      </c>
      <c r="AL132" s="19">
        <f t="shared" si="12"/>
        <v>467640.04999999993</v>
      </c>
    </row>
    <row r="133" spans="1:38" x14ac:dyDescent="0.2">
      <c r="A133" s="1" t="s">
        <v>501</v>
      </c>
      <c r="B133" s="1" t="s">
        <v>502</v>
      </c>
      <c r="C133" s="55">
        <v>4985</v>
      </c>
      <c r="D133" s="56" t="s">
        <v>1207</v>
      </c>
      <c r="E133" t="s">
        <v>3299</v>
      </c>
      <c r="F133" s="316">
        <v>809224.27</v>
      </c>
      <c r="G133" s="316"/>
      <c r="H133" s="316">
        <v>67560.67</v>
      </c>
      <c r="I133">
        <v>261861.29</v>
      </c>
      <c r="J133">
        <v>5765.87</v>
      </c>
      <c r="K133" s="317"/>
      <c r="L133" s="317"/>
      <c r="M133" s="317"/>
      <c r="N133" s="317"/>
      <c r="O133"/>
      <c r="P133"/>
      <c r="Q133">
        <v>2434424.27</v>
      </c>
      <c r="R133" s="321"/>
      <c r="S133" s="321">
        <v>504345.26</v>
      </c>
      <c r="T133" s="321"/>
      <c r="U133" s="321"/>
      <c r="V133" s="321">
        <v>452940</v>
      </c>
      <c r="W133" s="322"/>
      <c r="X133" s="322">
        <v>560671</v>
      </c>
      <c r="Y133" s="322"/>
      <c r="Z133" s="322"/>
      <c r="AA133" s="322">
        <v>166808.95999999999</v>
      </c>
      <c r="AB133" s="322">
        <v>33404.1</v>
      </c>
      <c r="AC133" s="322"/>
      <c r="AG133" s="62">
        <f t="shared" si="13"/>
        <v>876784.94000000006</v>
      </c>
      <c r="AH133" s="76">
        <f t="shared" si="14"/>
        <v>0</v>
      </c>
      <c r="AI133" s="17">
        <f t="shared" ref="AI133:AI189" si="17">AG133-AH133</f>
        <v>876784.94000000006</v>
      </c>
      <c r="AJ133" s="15">
        <f t="shared" si="15"/>
        <v>957285.26</v>
      </c>
      <c r="AK133" s="64">
        <f t="shared" si="16"/>
        <v>760884.05999999994</v>
      </c>
      <c r="AL133" s="19">
        <f t="shared" ref="AL133:AL189" si="18">AJ133-AK133</f>
        <v>196401.20000000007</v>
      </c>
    </row>
    <row r="134" spans="1:38" x14ac:dyDescent="0.2">
      <c r="A134" s="1" t="s">
        <v>501</v>
      </c>
      <c r="B134" s="1" t="s">
        <v>502</v>
      </c>
      <c r="C134" s="55">
        <v>6488</v>
      </c>
      <c r="D134" s="56" t="s">
        <v>1208</v>
      </c>
      <c r="E134" t="s">
        <v>3300</v>
      </c>
      <c r="F134" s="316">
        <v>322527.90000000002</v>
      </c>
      <c r="G134" s="316">
        <v>30000</v>
      </c>
      <c r="H134" s="316">
        <v>57275.38</v>
      </c>
      <c r="I134">
        <v>339544.09</v>
      </c>
      <c r="J134">
        <v>21349.43</v>
      </c>
      <c r="K134" s="317"/>
      <c r="L134" s="317">
        <v>0</v>
      </c>
      <c r="M134" s="317"/>
      <c r="N134" s="317">
        <v>1047</v>
      </c>
      <c r="O134"/>
      <c r="P134"/>
      <c r="Q134">
        <v>2150215.54</v>
      </c>
      <c r="R134" s="321"/>
      <c r="S134" s="321">
        <v>740640.66</v>
      </c>
      <c r="T134" s="321"/>
      <c r="U134" s="321"/>
      <c r="V134" s="321">
        <v>268947</v>
      </c>
      <c r="W134" s="322"/>
      <c r="X134" s="322">
        <v>489813</v>
      </c>
      <c r="Y134" s="322"/>
      <c r="Z134" s="322"/>
      <c r="AA134" s="322">
        <v>479403.14</v>
      </c>
      <c r="AB134" s="322">
        <v>33884.699999999997</v>
      </c>
      <c r="AC134" s="322"/>
      <c r="AG134" s="62">
        <f t="shared" si="13"/>
        <v>409803.28</v>
      </c>
      <c r="AH134" s="76">
        <f t="shared" si="14"/>
        <v>1047</v>
      </c>
      <c r="AI134" s="17">
        <f t="shared" si="17"/>
        <v>408756.28</v>
      </c>
      <c r="AJ134" s="15">
        <f t="shared" si="15"/>
        <v>1009587.66</v>
      </c>
      <c r="AK134" s="64">
        <f t="shared" si="16"/>
        <v>1003100.84</v>
      </c>
      <c r="AL134" s="19">
        <f t="shared" si="18"/>
        <v>6486.8200000000652</v>
      </c>
    </row>
    <row r="135" spans="1:38" x14ac:dyDescent="0.2">
      <c r="A135" s="1" t="s">
        <v>501</v>
      </c>
      <c r="B135" s="1" t="s">
        <v>502</v>
      </c>
      <c r="C135" s="55">
        <v>789</v>
      </c>
      <c r="D135" s="56" t="s">
        <v>1209</v>
      </c>
      <c r="E135" t="s">
        <v>3363</v>
      </c>
      <c r="F135" s="316">
        <v>345935.86</v>
      </c>
      <c r="G135" s="316"/>
      <c r="H135" s="316">
        <v>25022.93</v>
      </c>
      <c r="I135">
        <v>193905.58</v>
      </c>
      <c r="J135">
        <v>50599.99</v>
      </c>
      <c r="K135" s="317"/>
      <c r="L135" s="317"/>
      <c r="M135" s="317"/>
      <c r="N135" s="317">
        <v>7</v>
      </c>
      <c r="O135"/>
      <c r="P135"/>
      <c r="Q135">
        <v>1699412.19</v>
      </c>
      <c r="R135" s="321"/>
      <c r="S135" s="321">
        <v>307459.65000000002</v>
      </c>
      <c r="T135" s="321"/>
      <c r="U135" s="321"/>
      <c r="V135" s="321">
        <v>216720</v>
      </c>
      <c r="W135" s="322"/>
      <c r="X135" s="322">
        <v>264590</v>
      </c>
      <c r="Y135" s="322"/>
      <c r="Z135" s="322"/>
      <c r="AA135" s="322">
        <v>67682.039999999994</v>
      </c>
      <c r="AB135" s="322">
        <v>34020.75</v>
      </c>
      <c r="AC135" s="322"/>
      <c r="AG135" s="62">
        <f t="shared" si="13"/>
        <v>370958.79</v>
      </c>
      <c r="AH135" s="76">
        <f t="shared" si="14"/>
        <v>7</v>
      </c>
      <c r="AI135" s="17">
        <f t="shared" si="17"/>
        <v>370951.79</v>
      </c>
      <c r="AJ135" s="15">
        <f t="shared" si="15"/>
        <v>524179.65</v>
      </c>
      <c r="AK135" s="64">
        <f t="shared" si="16"/>
        <v>366292.79</v>
      </c>
      <c r="AL135" s="19">
        <f t="shared" si="18"/>
        <v>157886.86000000004</v>
      </c>
    </row>
    <row r="136" spans="1:38" x14ac:dyDescent="0.2">
      <c r="A136" s="1" t="s">
        <v>505</v>
      </c>
      <c r="B136" s="1" t="s">
        <v>506</v>
      </c>
      <c r="C136" s="55">
        <v>8307</v>
      </c>
      <c r="D136" s="56" t="s">
        <v>1210</v>
      </c>
      <c r="E136" t="s">
        <v>3301</v>
      </c>
      <c r="F136" s="316">
        <v>1153305.57</v>
      </c>
      <c r="G136" s="316">
        <v>27800</v>
      </c>
      <c r="H136" s="316">
        <v>93761.53</v>
      </c>
      <c r="I136">
        <v>799892.91</v>
      </c>
      <c r="J136">
        <v>43414.63</v>
      </c>
      <c r="K136" s="317"/>
      <c r="L136" s="317">
        <v>27800</v>
      </c>
      <c r="M136" s="317"/>
      <c r="N136" s="317">
        <v>15046.63</v>
      </c>
      <c r="O136"/>
      <c r="P136"/>
      <c r="Q136">
        <v>3628521.74</v>
      </c>
      <c r="R136" s="321"/>
      <c r="S136" s="321">
        <v>783373.5</v>
      </c>
      <c r="T136" s="321"/>
      <c r="U136" s="321"/>
      <c r="V136" s="321">
        <v>707805</v>
      </c>
      <c r="W136" s="322">
        <v>24000</v>
      </c>
      <c r="X136" s="322">
        <v>922378.08</v>
      </c>
      <c r="Y136" s="322"/>
      <c r="Z136" s="322"/>
      <c r="AA136" s="322">
        <v>260905.18</v>
      </c>
      <c r="AB136" s="322">
        <v>64482.18</v>
      </c>
      <c r="AC136" s="322"/>
      <c r="AG136" s="62">
        <f t="shared" si="13"/>
        <v>1274867.1000000001</v>
      </c>
      <c r="AH136" s="76">
        <f t="shared" si="14"/>
        <v>42846.63</v>
      </c>
      <c r="AI136" s="17">
        <f t="shared" si="17"/>
        <v>1232020.4700000002</v>
      </c>
      <c r="AJ136" s="15">
        <f t="shared" si="15"/>
        <v>1491178.5</v>
      </c>
      <c r="AK136" s="64">
        <f t="shared" si="16"/>
        <v>1271765.44</v>
      </c>
      <c r="AL136" s="19">
        <f t="shared" si="18"/>
        <v>219413.06000000006</v>
      </c>
    </row>
    <row r="137" spans="1:38" x14ac:dyDescent="0.2">
      <c r="A137" s="1" t="s">
        <v>505</v>
      </c>
      <c r="B137" s="1" t="s">
        <v>506</v>
      </c>
      <c r="C137" s="55">
        <v>4857</v>
      </c>
      <c r="D137" s="56" t="s">
        <v>1211</v>
      </c>
      <c r="E137" t="s">
        <v>3302</v>
      </c>
      <c r="F137" s="316">
        <v>99147.85</v>
      </c>
      <c r="G137" s="316">
        <v>9200</v>
      </c>
      <c r="H137" s="316">
        <v>55013.69</v>
      </c>
      <c r="I137">
        <v>1259751.3600000001</v>
      </c>
      <c r="J137">
        <v>563613.98</v>
      </c>
      <c r="K137" s="317"/>
      <c r="L137" s="317">
        <v>9200</v>
      </c>
      <c r="M137" s="317"/>
      <c r="N137" s="317">
        <v>12500</v>
      </c>
      <c r="O137"/>
      <c r="P137"/>
      <c r="Q137">
        <v>365872.84</v>
      </c>
      <c r="R137" s="321"/>
      <c r="S137" s="321">
        <v>131442.01</v>
      </c>
      <c r="T137" s="321"/>
      <c r="U137" s="321"/>
      <c r="V137" s="321">
        <v>312410</v>
      </c>
      <c r="W137" s="322">
        <v>10000</v>
      </c>
      <c r="X137" s="322">
        <v>446606</v>
      </c>
      <c r="Y137" s="322"/>
      <c r="Z137" s="322"/>
      <c r="AA137" s="322">
        <v>176480.75</v>
      </c>
      <c r="AB137" s="322">
        <v>68227.56</v>
      </c>
      <c r="AC137" s="322"/>
      <c r="AG137" s="62">
        <f t="shared" si="13"/>
        <v>163361.54</v>
      </c>
      <c r="AH137" s="76">
        <f t="shared" si="14"/>
        <v>21700</v>
      </c>
      <c r="AI137" s="17">
        <f t="shared" si="17"/>
        <v>141661.54</v>
      </c>
      <c r="AJ137" s="15">
        <f t="shared" si="15"/>
        <v>443852.01</v>
      </c>
      <c r="AK137" s="64">
        <f t="shared" si="16"/>
        <v>701314.31</v>
      </c>
      <c r="AL137" s="19">
        <f t="shared" si="18"/>
        <v>-257462.30000000005</v>
      </c>
    </row>
    <row r="138" spans="1:38" x14ac:dyDescent="0.2">
      <c r="A138" s="1" t="s">
        <v>505</v>
      </c>
      <c r="B138" s="1" t="s">
        <v>506</v>
      </c>
      <c r="C138" s="55">
        <v>4343</v>
      </c>
      <c r="D138" s="56" t="s">
        <v>1212</v>
      </c>
      <c r="E138" t="s">
        <v>3303</v>
      </c>
      <c r="F138" s="316">
        <v>428128.74</v>
      </c>
      <c r="G138" s="316">
        <v>4000</v>
      </c>
      <c r="H138" s="316">
        <v>156489.35</v>
      </c>
      <c r="I138">
        <v>88106.14</v>
      </c>
      <c r="J138">
        <v>80741.34</v>
      </c>
      <c r="K138" s="317"/>
      <c r="L138" s="317">
        <v>4000</v>
      </c>
      <c r="M138" s="317"/>
      <c r="N138" s="317">
        <v>13384</v>
      </c>
      <c r="O138"/>
      <c r="P138"/>
      <c r="Q138">
        <v>2122751.4700000002</v>
      </c>
      <c r="R138" s="321"/>
      <c r="S138" s="321">
        <v>552237.82999999996</v>
      </c>
      <c r="T138" s="321"/>
      <c r="U138" s="321"/>
      <c r="V138" s="321">
        <v>551575.5</v>
      </c>
      <c r="W138" s="322">
        <v>12000</v>
      </c>
      <c r="X138" s="322">
        <v>691150.5</v>
      </c>
      <c r="Y138" s="322"/>
      <c r="Z138" s="322"/>
      <c r="AA138" s="322">
        <v>189306.66</v>
      </c>
      <c r="AB138" s="322">
        <v>7083.12</v>
      </c>
      <c r="AC138" s="322"/>
      <c r="AG138" s="62">
        <f t="shared" si="13"/>
        <v>588618.09</v>
      </c>
      <c r="AH138" s="76">
        <f t="shared" si="14"/>
        <v>17384</v>
      </c>
      <c r="AI138" s="17">
        <f t="shared" si="17"/>
        <v>571234.09</v>
      </c>
      <c r="AJ138" s="15">
        <f t="shared" si="15"/>
        <v>1103813.33</v>
      </c>
      <c r="AK138" s="64">
        <f t="shared" si="16"/>
        <v>899540.28</v>
      </c>
      <c r="AL138" s="19">
        <f t="shared" si="18"/>
        <v>204273.05000000005</v>
      </c>
    </row>
    <row r="139" spans="1:38" x14ac:dyDescent="0.2">
      <c r="A139" s="1" t="s">
        <v>505</v>
      </c>
      <c r="B139" s="1" t="s">
        <v>506</v>
      </c>
      <c r="C139" s="55">
        <v>4628</v>
      </c>
      <c r="D139" s="56" t="s">
        <v>1213</v>
      </c>
      <c r="E139" t="s">
        <v>3304</v>
      </c>
      <c r="F139" s="316">
        <v>835942.29</v>
      </c>
      <c r="G139" s="316">
        <v>15600</v>
      </c>
      <c r="H139" s="316">
        <v>93215.14</v>
      </c>
      <c r="I139">
        <v>1959755.67</v>
      </c>
      <c r="J139">
        <v>271528.36</v>
      </c>
      <c r="K139" s="317"/>
      <c r="L139" s="317">
        <v>15600</v>
      </c>
      <c r="M139" s="317"/>
      <c r="N139" s="317">
        <v>150</v>
      </c>
      <c r="O139"/>
      <c r="P139"/>
      <c r="Q139">
        <v>765116.2</v>
      </c>
      <c r="R139" s="321"/>
      <c r="S139" s="321">
        <v>611093.46</v>
      </c>
      <c r="T139" s="321"/>
      <c r="U139" s="321">
        <v>96.69</v>
      </c>
      <c r="V139" s="321">
        <v>374227</v>
      </c>
      <c r="W139" s="322">
        <v>4500</v>
      </c>
      <c r="X139" s="322">
        <v>538399.16</v>
      </c>
      <c r="Y139" s="322"/>
      <c r="Z139" s="322"/>
      <c r="AA139" s="322">
        <v>186648.5</v>
      </c>
      <c r="AB139" s="322">
        <v>89024.1</v>
      </c>
      <c r="AC139" s="322">
        <v>70000</v>
      </c>
      <c r="AG139" s="62">
        <f t="shared" si="13"/>
        <v>944757.43</v>
      </c>
      <c r="AH139" s="76">
        <f t="shared" si="14"/>
        <v>15750</v>
      </c>
      <c r="AI139" s="17">
        <f t="shared" si="17"/>
        <v>929007.43</v>
      </c>
      <c r="AJ139" s="15">
        <f t="shared" si="15"/>
        <v>985417.14999999991</v>
      </c>
      <c r="AK139" s="64">
        <f t="shared" si="16"/>
        <v>888571.76</v>
      </c>
      <c r="AL139" s="19">
        <f t="shared" si="18"/>
        <v>96845.389999999898</v>
      </c>
    </row>
    <row r="140" spans="1:38" x14ac:dyDescent="0.2">
      <c r="A140" s="1" t="s">
        <v>505</v>
      </c>
      <c r="B140" s="1" t="s">
        <v>506</v>
      </c>
      <c r="C140" s="55">
        <v>5183</v>
      </c>
      <c r="D140" s="56" t="s">
        <v>1214</v>
      </c>
      <c r="E140" t="s">
        <v>3305</v>
      </c>
      <c r="F140" s="316">
        <v>383049.02</v>
      </c>
      <c r="G140" s="316">
        <v>13200</v>
      </c>
      <c r="H140" s="316">
        <v>50083.37</v>
      </c>
      <c r="I140">
        <v>171239.36</v>
      </c>
      <c r="J140">
        <v>23528.78</v>
      </c>
      <c r="K140" s="317"/>
      <c r="L140" s="317">
        <v>13200</v>
      </c>
      <c r="M140" s="317"/>
      <c r="N140" s="317">
        <v>15160</v>
      </c>
      <c r="O140"/>
      <c r="P140"/>
      <c r="Q140">
        <v>3234091.19</v>
      </c>
      <c r="R140" s="321"/>
      <c r="S140" s="321">
        <v>636006.66</v>
      </c>
      <c r="T140" s="321"/>
      <c r="U140" s="321"/>
      <c r="V140" s="321">
        <v>234433.5</v>
      </c>
      <c r="W140" s="322">
        <v>4500</v>
      </c>
      <c r="X140" s="322">
        <v>395194.5</v>
      </c>
      <c r="Y140" s="322"/>
      <c r="Z140" s="322"/>
      <c r="AA140" s="322">
        <v>264250.45</v>
      </c>
      <c r="AB140" s="322">
        <v>36186.99</v>
      </c>
      <c r="AC140" s="322"/>
      <c r="AG140" s="62">
        <f t="shared" si="13"/>
        <v>446332.39</v>
      </c>
      <c r="AH140" s="76">
        <f t="shared" si="14"/>
        <v>28360</v>
      </c>
      <c r="AI140" s="17">
        <f t="shared" si="17"/>
        <v>417972.39</v>
      </c>
      <c r="AJ140" s="15">
        <f t="shared" si="15"/>
        <v>870440.16</v>
      </c>
      <c r="AK140" s="64">
        <f t="shared" si="16"/>
        <v>700131.94</v>
      </c>
      <c r="AL140" s="19">
        <f t="shared" si="18"/>
        <v>170308.22000000009</v>
      </c>
    </row>
    <row r="141" spans="1:38" x14ac:dyDescent="0.2">
      <c r="A141" s="1" t="s">
        <v>505</v>
      </c>
      <c r="B141" s="1" t="s">
        <v>506</v>
      </c>
      <c r="C141" s="55">
        <v>3400</v>
      </c>
      <c r="D141" s="56" t="s">
        <v>1215</v>
      </c>
      <c r="E141" t="s">
        <v>3306</v>
      </c>
      <c r="F141" s="316">
        <v>273097.61</v>
      </c>
      <c r="G141" s="316">
        <v>13200</v>
      </c>
      <c r="H141" s="316">
        <v>123457.16</v>
      </c>
      <c r="I141">
        <v>472973.54</v>
      </c>
      <c r="J141">
        <v>104495.95</v>
      </c>
      <c r="K141" s="317"/>
      <c r="L141" s="317">
        <v>13200</v>
      </c>
      <c r="M141" s="317"/>
      <c r="N141" s="317"/>
      <c r="O141"/>
      <c r="P141"/>
      <c r="Q141">
        <v>1809525.85</v>
      </c>
      <c r="R141" s="321"/>
      <c r="S141" s="321">
        <v>405243.06</v>
      </c>
      <c r="T141" s="321"/>
      <c r="U141" s="321"/>
      <c r="V141" s="321">
        <v>353805</v>
      </c>
      <c r="W141" s="322">
        <v>4500</v>
      </c>
      <c r="X141" s="322">
        <v>476663.16</v>
      </c>
      <c r="Y141" s="322"/>
      <c r="Z141" s="322"/>
      <c r="AA141" s="322">
        <v>76004.63</v>
      </c>
      <c r="AB141" s="322">
        <v>29262.18</v>
      </c>
      <c r="AC141" s="322"/>
      <c r="AG141" s="62">
        <f t="shared" si="13"/>
        <v>409754.77</v>
      </c>
      <c r="AH141" s="76">
        <f t="shared" si="14"/>
        <v>13200</v>
      </c>
      <c r="AI141" s="17">
        <f t="shared" si="17"/>
        <v>396554.77</v>
      </c>
      <c r="AJ141" s="15">
        <f t="shared" si="15"/>
        <v>759048.06</v>
      </c>
      <c r="AK141" s="64">
        <f t="shared" si="16"/>
        <v>586429.97000000009</v>
      </c>
      <c r="AL141" s="19">
        <f t="shared" si="18"/>
        <v>172618.08999999997</v>
      </c>
    </row>
    <row r="142" spans="1:38" x14ac:dyDescent="0.2">
      <c r="A142" s="1" t="s">
        <v>505</v>
      </c>
      <c r="B142" s="1" t="s">
        <v>506</v>
      </c>
      <c r="C142" s="55">
        <v>7272</v>
      </c>
      <c r="D142" s="56" t="s">
        <v>1216</v>
      </c>
      <c r="E142" t="s">
        <v>3307</v>
      </c>
      <c r="F142" s="316">
        <v>779174.93</v>
      </c>
      <c r="G142" s="316">
        <v>13200</v>
      </c>
      <c r="H142" s="316">
        <v>156409.17000000001</v>
      </c>
      <c r="I142">
        <v>991134.27</v>
      </c>
      <c r="J142">
        <v>159348.09</v>
      </c>
      <c r="K142" s="317"/>
      <c r="L142" s="317">
        <v>13200</v>
      </c>
      <c r="M142" s="317"/>
      <c r="N142" s="317"/>
      <c r="O142"/>
      <c r="P142"/>
      <c r="Q142">
        <v>1034850.95</v>
      </c>
      <c r="R142" s="321"/>
      <c r="S142" s="321">
        <v>741619.74</v>
      </c>
      <c r="T142" s="321"/>
      <c r="U142" s="321"/>
      <c r="V142" s="321">
        <v>135813.5</v>
      </c>
      <c r="W142" s="322">
        <v>4500</v>
      </c>
      <c r="X142" s="322">
        <v>308325.58</v>
      </c>
      <c r="Y142" s="322"/>
      <c r="Z142" s="322"/>
      <c r="AA142" s="322">
        <v>138696.94</v>
      </c>
      <c r="AB142" s="322">
        <v>58377.85</v>
      </c>
      <c r="AC142" s="322"/>
      <c r="AG142" s="62">
        <f t="shared" si="13"/>
        <v>948784.10000000009</v>
      </c>
      <c r="AH142" s="76">
        <f t="shared" si="14"/>
        <v>13200</v>
      </c>
      <c r="AI142" s="17">
        <f t="shared" si="17"/>
        <v>935584.10000000009</v>
      </c>
      <c r="AJ142" s="15">
        <f t="shared" si="15"/>
        <v>877433.24</v>
      </c>
      <c r="AK142" s="64">
        <f t="shared" si="16"/>
        <v>509900.37</v>
      </c>
      <c r="AL142" s="19">
        <f t="shared" si="18"/>
        <v>367532.87</v>
      </c>
    </row>
    <row r="143" spans="1:38" x14ac:dyDescent="0.2">
      <c r="A143" s="1" t="s">
        <v>505</v>
      </c>
      <c r="B143" s="1" t="s">
        <v>506</v>
      </c>
      <c r="C143" s="55">
        <v>4130</v>
      </c>
      <c r="D143" s="56" t="s">
        <v>1217</v>
      </c>
      <c r="E143" t="s">
        <v>3308</v>
      </c>
      <c r="F143" s="316">
        <v>645974.52</v>
      </c>
      <c r="G143" s="316">
        <v>14400</v>
      </c>
      <c r="H143" s="316">
        <v>102454.75</v>
      </c>
      <c r="I143">
        <v>129610.69</v>
      </c>
      <c r="J143">
        <v>40874.699999999997</v>
      </c>
      <c r="K143" s="317"/>
      <c r="L143" s="317">
        <v>14400</v>
      </c>
      <c r="M143" s="317"/>
      <c r="N143" s="317">
        <v>155160.51</v>
      </c>
      <c r="O143"/>
      <c r="P143"/>
      <c r="Q143">
        <v>1778360.15</v>
      </c>
      <c r="R143" s="321"/>
      <c r="S143" s="321">
        <v>549392.76</v>
      </c>
      <c r="T143" s="321"/>
      <c r="U143" s="321"/>
      <c r="V143" s="321">
        <v>384783</v>
      </c>
      <c r="W143" s="322">
        <v>9000</v>
      </c>
      <c r="X143" s="322">
        <v>547557.98</v>
      </c>
      <c r="Y143" s="322"/>
      <c r="Z143" s="322"/>
      <c r="AA143" s="322">
        <v>134868.01999999999</v>
      </c>
      <c r="AB143" s="322">
        <v>11091.74</v>
      </c>
      <c r="AC143" s="322"/>
      <c r="AG143" s="62">
        <f t="shared" si="13"/>
        <v>762829.27</v>
      </c>
      <c r="AH143" s="76">
        <f t="shared" si="14"/>
        <v>169560.51</v>
      </c>
      <c r="AI143" s="17">
        <f t="shared" si="17"/>
        <v>593268.76</v>
      </c>
      <c r="AJ143" s="15">
        <f t="shared" si="15"/>
        <v>934175.76</v>
      </c>
      <c r="AK143" s="64">
        <f t="shared" si="16"/>
        <v>702517.74</v>
      </c>
      <c r="AL143" s="19">
        <f t="shared" si="18"/>
        <v>231658.02000000002</v>
      </c>
    </row>
    <row r="144" spans="1:38" x14ac:dyDescent="0.2">
      <c r="A144" s="1" t="s">
        <v>505</v>
      </c>
      <c r="B144" s="1" t="s">
        <v>506</v>
      </c>
      <c r="C144" s="55">
        <v>3177</v>
      </c>
      <c r="D144" s="56" t="s">
        <v>1218</v>
      </c>
      <c r="E144" t="s">
        <v>3309</v>
      </c>
      <c r="F144" s="316">
        <v>389441.04</v>
      </c>
      <c r="G144" s="316">
        <v>14400</v>
      </c>
      <c r="H144" s="316">
        <v>89224.28</v>
      </c>
      <c r="I144">
        <v>607364.63</v>
      </c>
      <c r="J144">
        <v>15406.23</v>
      </c>
      <c r="K144" s="317"/>
      <c r="L144" s="317">
        <v>14400</v>
      </c>
      <c r="M144" s="317"/>
      <c r="N144" s="317">
        <v>90824.25</v>
      </c>
      <c r="O144"/>
      <c r="P144"/>
      <c r="Q144">
        <v>2463401.71</v>
      </c>
      <c r="R144" s="321"/>
      <c r="S144" s="321">
        <v>568969.5</v>
      </c>
      <c r="T144" s="321">
        <v>137190.92000000001</v>
      </c>
      <c r="U144" s="321"/>
      <c r="V144" s="321">
        <v>299733</v>
      </c>
      <c r="W144" s="322">
        <v>4500</v>
      </c>
      <c r="X144" s="322">
        <v>422688.16</v>
      </c>
      <c r="Y144" s="322"/>
      <c r="Z144" s="322"/>
      <c r="AA144" s="322">
        <v>338397.05</v>
      </c>
      <c r="AB144" s="322">
        <v>36475.01</v>
      </c>
      <c r="AC144" s="322"/>
      <c r="AG144" s="62">
        <f t="shared" si="13"/>
        <v>493065.31999999995</v>
      </c>
      <c r="AH144" s="76">
        <f t="shared" si="14"/>
        <v>105224.25</v>
      </c>
      <c r="AI144" s="17">
        <f t="shared" si="17"/>
        <v>387841.06999999995</v>
      </c>
      <c r="AJ144" s="15">
        <f t="shared" si="15"/>
        <v>1005893.42</v>
      </c>
      <c r="AK144" s="64">
        <f t="shared" si="16"/>
        <v>802060.22</v>
      </c>
      <c r="AL144" s="19">
        <f t="shared" si="18"/>
        <v>203833.20000000007</v>
      </c>
    </row>
    <row r="145" spans="1:38" x14ac:dyDescent="0.2">
      <c r="A145" s="1" t="s">
        <v>505</v>
      </c>
      <c r="B145" s="1" t="s">
        <v>506</v>
      </c>
      <c r="C145" s="55">
        <v>5043</v>
      </c>
      <c r="D145" s="56" t="s">
        <v>1219</v>
      </c>
      <c r="E145" t="s">
        <v>3310</v>
      </c>
      <c r="F145" s="316">
        <v>768804.75</v>
      </c>
      <c r="G145" s="316">
        <v>18800</v>
      </c>
      <c r="H145" s="316">
        <v>263521.87</v>
      </c>
      <c r="I145">
        <v>37836.410000000003</v>
      </c>
      <c r="J145">
        <v>54152.28</v>
      </c>
      <c r="K145" s="317"/>
      <c r="L145" s="317">
        <v>18800</v>
      </c>
      <c r="M145" s="317"/>
      <c r="N145" s="317">
        <v>15546.7</v>
      </c>
      <c r="O145"/>
      <c r="P145"/>
      <c r="Q145">
        <v>1748544.54</v>
      </c>
      <c r="R145" s="321"/>
      <c r="S145" s="321">
        <v>893608.65</v>
      </c>
      <c r="T145" s="321"/>
      <c r="U145" s="321">
        <v>7.1</v>
      </c>
      <c r="V145" s="321">
        <v>506593.5</v>
      </c>
      <c r="W145" s="322">
        <v>4500</v>
      </c>
      <c r="X145" s="322">
        <v>678798.74</v>
      </c>
      <c r="Y145" s="322"/>
      <c r="Z145" s="322"/>
      <c r="AA145" s="322">
        <v>284244.76</v>
      </c>
      <c r="AB145" s="322">
        <v>12938.19</v>
      </c>
      <c r="AC145" s="322"/>
      <c r="AG145" s="62">
        <f t="shared" si="13"/>
        <v>1051126.6200000001</v>
      </c>
      <c r="AH145" s="76">
        <f t="shared" si="14"/>
        <v>34346.699999999997</v>
      </c>
      <c r="AI145" s="17">
        <f t="shared" si="17"/>
        <v>1016779.9200000002</v>
      </c>
      <c r="AJ145" s="15">
        <f t="shared" si="15"/>
        <v>1400209.25</v>
      </c>
      <c r="AK145" s="64">
        <f t="shared" si="16"/>
        <v>980481.69</v>
      </c>
      <c r="AL145" s="19">
        <f t="shared" si="18"/>
        <v>419727.56000000006</v>
      </c>
    </row>
    <row r="146" spans="1:38" x14ac:dyDescent="0.2">
      <c r="A146" s="1" t="s">
        <v>505</v>
      </c>
      <c r="B146" s="1" t="s">
        <v>506</v>
      </c>
      <c r="C146" s="55">
        <v>4781</v>
      </c>
      <c r="D146" s="56" t="s">
        <v>1220</v>
      </c>
      <c r="E146" t="s">
        <v>3311</v>
      </c>
      <c r="F146" s="316">
        <v>725722.86</v>
      </c>
      <c r="G146" s="316">
        <v>80000</v>
      </c>
      <c r="H146" s="316">
        <v>101464.01</v>
      </c>
      <c r="I146">
        <v>1166677.01</v>
      </c>
      <c r="J146">
        <v>86351.95</v>
      </c>
      <c r="K146" s="317"/>
      <c r="L146" s="317">
        <v>18400</v>
      </c>
      <c r="M146" s="317"/>
      <c r="N146" s="317"/>
      <c r="O146"/>
      <c r="P146"/>
      <c r="Q146">
        <v>577706.88</v>
      </c>
      <c r="R146" s="321"/>
      <c r="S146" s="321">
        <v>745128.88</v>
      </c>
      <c r="T146" s="321"/>
      <c r="U146" s="321"/>
      <c r="V146" s="321">
        <v>531825</v>
      </c>
      <c r="W146" s="322">
        <v>4500</v>
      </c>
      <c r="X146" s="322">
        <v>720716.08</v>
      </c>
      <c r="Y146" s="322"/>
      <c r="Z146" s="322"/>
      <c r="AA146" s="322">
        <v>229791.15</v>
      </c>
      <c r="AB146" s="322">
        <v>39807.980000000003</v>
      </c>
      <c r="AC146" s="322">
        <v>30000</v>
      </c>
      <c r="AG146" s="62">
        <f t="shared" si="13"/>
        <v>907186.87</v>
      </c>
      <c r="AH146" s="76">
        <f t="shared" si="14"/>
        <v>18400</v>
      </c>
      <c r="AI146" s="17">
        <f t="shared" si="17"/>
        <v>888786.87</v>
      </c>
      <c r="AJ146" s="15">
        <f t="shared" si="15"/>
        <v>1276953.8799999999</v>
      </c>
      <c r="AK146" s="64">
        <f t="shared" si="16"/>
        <v>1024815.21</v>
      </c>
      <c r="AL146" s="19">
        <f t="shared" si="18"/>
        <v>252138.66999999993</v>
      </c>
    </row>
    <row r="147" spans="1:38" x14ac:dyDescent="0.2">
      <c r="A147" s="1" t="s">
        <v>505</v>
      </c>
      <c r="B147" s="1" t="s">
        <v>506</v>
      </c>
      <c r="C147" s="55">
        <v>7022</v>
      </c>
      <c r="D147" s="56" t="s">
        <v>1221</v>
      </c>
      <c r="E147" t="s">
        <v>3312</v>
      </c>
      <c r="F147" s="316">
        <v>555735.99</v>
      </c>
      <c r="G147" s="316">
        <v>27960</v>
      </c>
      <c r="H147" s="316">
        <v>144678.79999999999</v>
      </c>
      <c r="I147">
        <v>71421.62</v>
      </c>
      <c r="J147">
        <v>116841.03</v>
      </c>
      <c r="K147" s="317"/>
      <c r="L147" s="317">
        <v>11200</v>
      </c>
      <c r="M147" s="317"/>
      <c r="N147" s="317">
        <v>15423.38</v>
      </c>
      <c r="O147"/>
      <c r="P147"/>
      <c r="Q147">
        <v>3628551.99</v>
      </c>
      <c r="R147" s="321"/>
      <c r="S147" s="321">
        <v>351596.76</v>
      </c>
      <c r="T147" s="321"/>
      <c r="U147" s="321"/>
      <c r="V147" s="321">
        <v>521112.62</v>
      </c>
      <c r="W147" s="322">
        <v>4500</v>
      </c>
      <c r="X147" s="322">
        <v>682221.62</v>
      </c>
      <c r="Y147" s="322"/>
      <c r="Z147" s="322"/>
      <c r="AA147" s="322">
        <v>426099.24</v>
      </c>
      <c r="AB147" s="322">
        <v>14184.48</v>
      </c>
      <c r="AC147" s="322"/>
      <c r="AG147" s="62">
        <f t="shared" si="13"/>
        <v>728374.79</v>
      </c>
      <c r="AH147" s="76">
        <f t="shared" si="14"/>
        <v>26623.379999999997</v>
      </c>
      <c r="AI147" s="17">
        <f t="shared" si="17"/>
        <v>701751.41</v>
      </c>
      <c r="AJ147" s="15">
        <f t="shared" si="15"/>
        <v>872709.38</v>
      </c>
      <c r="AK147" s="64">
        <f t="shared" si="16"/>
        <v>1127005.3399999999</v>
      </c>
      <c r="AL147" s="19">
        <f t="shared" si="18"/>
        <v>-254295.95999999985</v>
      </c>
    </row>
    <row r="148" spans="1:38" x14ac:dyDescent="0.2">
      <c r="A148" s="1" t="s">
        <v>505</v>
      </c>
      <c r="B148" s="1" t="s">
        <v>506</v>
      </c>
      <c r="C148" s="55">
        <v>5099</v>
      </c>
      <c r="D148" s="56" t="s">
        <v>1222</v>
      </c>
      <c r="E148" t="s">
        <v>3313</v>
      </c>
      <c r="F148" s="316">
        <v>806088.82</v>
      </c>
      <c r="G148" s="316">
        <v>10400</v>
      </c>
      <c r="H148" s="316">
        <v>116692.9</v>
      </c>
      <c r="I148">
        <v>552801.41</v>
      </c>
      <c r="J148">
        <v>148285.12</v>
      </c>
      <c r="K148" s="317"/>
      <c r="L148" s="317">
        <v>10400</v>
      </c>
      <c r="M148" s="317"/>
      <c r="N148" s="317">
        <v>12500</v>
      </c>
      <c r="O148"/>
      <c r="P148"/>
      <c r="Q148">
        <v>2252597.11</v>
      </c>
      <c r="R148" s="321"/>
      <c r="S148" s="321">
        <v>656063.93999999994</v>
      </c>
      <c r="T148" s="321"/>
      <c r="U148" s="321"/>
      <c r="V148" s="321">
        <v>294189</v>
      </c>
      <c r="W148" s="322">
        <v>9000</v>
      </c>
      <c r="X148" s="322">
        <v>430363</v>
      </c>
      <c r="Y148" s="322"/>
      <c r="Z148" s="322"/>
      <c r="AA148" s="322">
        <v>168925.25</v>
      </c>
      <c r="AB148" s="322">
        <v>65533.14</v>
      </c>
      <c r="AC148" s="322"/>
      <c r="AG148" s="62">
        <f t="shared" si="13"/>
        <v>933181.72</v>
      </c>
      <c r="AH148" s="76">
        <f t="shared" si="14"/>
        <v>22900</v>
      </c>
      <c r="AI148" s="17">
        <f t="shared" si="17"/>
        <v>910281.72</v>
      </c>
      <c r="AJ148" s="15">
        <f t="shared" si="15"/>
        <v>950252.94</v>
      </c>
      <c r="AK148" s="64">
        <f t="shared" si="16"/>
        <v>673821.39</v>
      </c>
      <c r="AL148" s="19">
        <f t="shared" si="18"/>
        <v>276431.54999999993</v>
      </c>
    </row>
    <row r="149" spans="1:38" x14ac:dyDescent="0.2">
      <c r="A149" s="1" t="s">
        <v>505</v>
      </c>
      <c r="B149" s="1" t="s">
        <v>506</v>
      </c>
      <c r="C149" s="55">
        <v>2341</v>
      </c>
      <c r="D149" s="56" t="s">
        <v>1223</v>
      </c>
      <c r="E149" t="s">
        <v>3314</v>
      </c>
      <c r="F149" s="316">
        <v>368243.42</v>
      </c>
      <c r="G149" s="316">
        <v>5200</v>
      </c>
      <c r="H149" s="316">
        <v>41332.800000000003</v>
      </c>
      <c r="I149">
        <v>1324136.28</v>
      </c>
      <c r="J149">
        <v>25634.15</v>
      </c>
      <c r="K149" s="317"/>
      <c r="L149" s="317">
        <v>5200</v>
      </c>
      <c r="M149" s="317"/>
      <c r="N149" s="317">
        <v>-330</v>
      </c>
      <c r="O149"/>
      <c r="P149"/>
      <c r="Q149">
        <v>605433.22</v>
      </c>
      <c r="R149" s="321"/>
      <c r="S149" s="321">
        <v>484134.18</v>
      </c>
      <c r="T149" s="321"/>
      <c r="U149" s="321"/>
      <c r="V149" s="321">
        <v>301077</v>
      </c>
      <c r="W149" s="322"/>
      <c r="X149" s="322">
        <v>409235</v>
      </c>
      <c r="Y149" s="322"/>
      <c r="Z149" s="322"/>
      <c r="AA149" s="322">
        <v>153771.07</v>
      </c>
      <c r="AB149" s="322">
        <v>36687</v>
      </c>
      <c r="AC149" s="322">
        <v>30000</v>
      </c>
      <c r="AG149" s="62">
        <f t="shared" si="13"/>
        <v>414776.22</v>
      </c>
      <c r="AH149" s="76">
        <f t="shared" si="14"/>
        <v>4870</v>
      </c>
      <c r="AI149" s="17">
        <f t="shared" si="17"/>
        <v>409906.22</v>
      </c>
      <c r="AJ149" s="15">
        <f t="shared" si="15"/>
        <v>785211.17999999993</v>
      </c>
      <c r="AK149" s="64">
        <f t="shared" si="16"/>
        <v>629693.07000000007</v>
      </c>
      <c r="AL149" s="19">
        <f t="shared" si="18"/>
        <v>155518.10999999987</v>
      </c>
    </row>
    <row r="150" spans="1:38" x14ac:dyDescent="0.2">
      <c r="A150" s="1" t="s">
        <v>505</v>
      </c>
      <c r="B150" s="1" t="s">
        <v>506</v>
      </c>
      <c r="C150" s="55">
        <v>1923</v>
      </c>
      <c r="D150" s="56" t="s">
        <v>1224</v>
      </c>
      <c r="E150" t="s">
        <v>3315</v>
      </c>
      <c r="F150" s="316">
        <v>545061.43000000005</v>
      </c>
      <c r="G150" s="316">
        <v>4000</v>
      </c>
      <c r="H150" s="316">
        <v>45270.89</v>
      </c>
      <c r="I150">
        <v>1334444.75</v>
      </c>
      <c r="J150">
        <v>45658.83</v>
      </c>
      <c r="K150" s="317"/>
      <c r="L150" s="317">
        <v>4000</v>
      </c>
      <c r="M150" s="317"/>
      <c r="N150" s="317">
        <v>85297.05</v>
      </c>
      <c r="O150"/>
      <c r="P150">
        <v>81373.11</v>
      </c>
      <c r="Q150">
        <v>698047.3</v>
      </c>
      <c r="R150" s="321"/>
      <c r="S150" s="321">
        <v>297855.52</v>
      </c>
      <c r="T150" s="321"/>
      <c r="U150" s="321"/>
      <c r="V150" s="321">
        <v>431298</v>
      </c>
      <c r="W150" s="322">
        <v>9000</v>
      </c>
      <c r="X150" s="322">
        <v>535428</v>
      </c>
      <c r="Y150" s="322"/>
      <c r="Z150" s="322"/>
      <c r="AA150" s="322">
        <v>102034.07</v>
      </c>
      <c r="AB150" s="322">
        <v>34671.06</v>
      </c>
      <c r="AC150" s="322">
        <v>40000</v>
      </c>
      <c r="AG150" s="62">
        <f t="shared" si="13"/>
        <v>594332.32000000007</v>
      </c>
      <c r="AH150" s="76">
        <f t="shared" si="14"/>
        <v>89297.05</v>
      </c>
      <c r="AI150" s="17">
        <f t="shared" si="17"/>
        <v>505035.27000000008</v>
      </c>
      <c r="AJ150" s="15">
        <f t="shared" si="15"/>
        <v>729153.52</v>
      </c>
      <c r="AK150" s="64">
        <f t="shared" si="16"/>
        <v>721133.13000000012</v>
      </c>
      <c r="AL150" s="19">
        <f t="shared" si="18"/>
        <v>8020.3899999998976</v>
      </c>
    </row>
    <row r="151" spans="1:38" x14ac:dyDescent="0.2">
      <c r="A151" s="1" t="s">
        <v>505</v>
      </c>
      <c r="B151" s="1" t="s">
        <v>506</v>
      </c>
      <c r="C151" s="55">
        <v>1617</v>
      </c>
      <c r="D151" s="56" t="s">
        <v>1225</v>
      </c>
      <c r="E151" t="s">
        <v>3316</v>
      </c>
      <c r="F151" s="316">
        <v>201104.15</v>
      </c>
      <c r="G151" s="316">
        <v>4000</v>
      </c>
      <c r="H151" s="316">
        <v>71533.09</v>
      </c>
      <c r="I151">
        <v>949617.74</v>
      </c>
      <c r="J151">
        <v>37646.68</v>
      </c>
      <c r="K151" s="317"/>
      <c r="L151" s="317">
        <v>4000</v>
      </c>
      <c r="M151" s="317"/>
      <c r="N151" s="317">
        <v>727.73</v>
      </c>
      <c r="O151"/>
      <c r="P151"/>
      <c r="Q151">
        <v>399608.02</v>
      </c>
      <c r="R151" s="321"/>
      <c r="S151" s="321">
        <v>378275.79</v>
      </c>
      <c r="T151" s="321"/>
      <c r="U151" s="321"/>
      <c r="V151" s="321">
        <v>157920</v>
      </c>
      <c r="W151" s="322">
        <v>4500</v>
      </c>
      <c r="X151" s="322">
        <v>256200</v>
      </c>
      <c r="Y151" s="322"/>
      <c r="Z151" s="322"/>
      <c r="AA151" s="322">
        <v>111333.1</v>
      </c>
      <c r="AB151" s="322">
        <v>27789</v>
      </c>
      <c r="AC151" s="322"/>
      <c r="AG151" s="62">
        <f t="shared" ref="AG151:AG189" si="19">SUM(F151:H151)</f>
        <v>276637.24</v>
      </c>
      <c r="AH151" s="76">
        <f t="shared" ref="AH151:AH189" si="20">SUM(K151:N151)</f>
        <v>4727.7299999999996</v>
      </c>
      <c r="AI151" s="17">
        <f t="shared" si="17"/>
        <v>271909.51</v>
      </c>
      <c r="AJ151" s="15">
        <f t="shared" ref="AJ151:AJ189" si="21">SUM(R151:V151)</f>
        <v>536195.79</v>
      </c>
      <c r="AK151" s="64">
        <f t="shared" ref="AK151:AK189" si="22">SUM(W151:AF151)</f>
        <v>399822.1</v>
      </c>
      <c r="AL151" s="19">
        <f t="shared" si="18"/>
        <v>136373.69000000006</v>
      </c>
    </row>
    <row r="152" spans="1:38" x14ac:dyDescent="0.2">
      <c r="A152" s="1" t="s">
        <v>505</v>
      </c>
      <c r="B152" s="1" t="s">
        <v>506</v>
      </c>
      <c r="C152" s="55">
        <v>1689</v>
      </c>
      <c r="D152" s="56" t="s">
        <v>1226</v>
      </c>
      <c r="E152" t="s">
        <v>3317</v>
      </c>
      <c r="F152" s="316">
        <v>311896</v>
      </c>
      <c r="G152" s="316">
        <v>15600</v>
      </c>
      <c r="H152" s="316">
        <v>81272.36</v>
      </c>
      <c r="I152">
        <v>324765.17</v>
      </c>
      <c r="J152">
        <v>175447.08</v>
      </c>
      <c r="K152" s="317"/>
      <c r="L152" s="317">
        <v>15600</v>
      </c>
      <c r="M152" s="317"/>
      <c r="N152" s="317">
        <v>15050.46</v>
      </c>
      <c r="O152"/>
      <c r="P152">
        <v>25761.17</v>
      </c>
      <c r="Q152">
        <v>1677902.08</v>
      </c>
      <c r="R152" s="321"/>
      <c r="S152" s="321">
        <v>474537.55</v>
      </c>
      <c r="T152" s="321"/>
      <c r="U152" s="321">
        <v>14.29</v>
      </c>
      <c r="V152" s="321">
        <v>249207</v>
      </c>
      <c r="W152" s="322">
        <v>4500</v>
      </c>
      <c r="X152" s="322">
        <v>400001</v>
      </c>
      <c r="Y152" s="322"/>
      <c r="Z152" s="322"/>
      <c r="AA152" s="322">
        <v>117625.06</v>
      </c>
      <c r="AB152" s="322">
        <v>25285.919999999998</v>
      </c>
      <c r="AC152" s="322"/>
      <c r="AG152" s="62">
        <f t="shared" si="19"/>
        <v>408768.36</v>
      </c>
      <c r="AH152" s="76">
        <f t="shared" si="20"/>
        <v>30650.46</v>
      </c>
      <c r="AI152" s="17">
        <f t="shared" si="17"/>
        <v>378117.89999999997</v>
      </c>
      <c r="AJ152" s="15">
        <f t="shared" si="21"/>
        <v>723758.84</v>
      </c>
      <c r="AK152" s="64">
        <f t="shared" si="22"/>
        <v>547411.98</v>
      </c>
      <c r="AL152" s="19">
        <f t="shared" si="18"/>
        <v>176346.86</v>
      </c>
    </row>
    <row r="153" spans="1:38" x14ac:dyDescent="0.2">
      <c r="A153" s="1" t="s">
        <v>505</v>
      </c>
      <c r="B153" s="1" t="s">
        <v>506</v>
      </c>
      <c r="C153" s="55">
        <v>4089</v>
      </c>
      <c r="D153" s="56" t="s">
        <v>1227</v>
      </c>
      <c r="E153" t="s">
        <v>3318</v>
      </c>
      <c r="F153" s="316">
        <v>262114.58</v>
      </c>
      <c r="G153" s="316">
        <v>9000</v>
      </c>
      <c r="H153" s="316">
        <v>170459.5</v>
      </c>
      <c r="I153">
        <v>915864.8</v>
      </c>
      <c r="J153">
        <v>84699</v>
      </c>
      <c r="K153" s="317"/>
      <c r="L153" s="317">
        <v>9000</v>
      </c>
      <c r="M153" s="317"/>
      <c r="N153" s="317"/>
      <c r="O153"/>
      <c r="P153"/>
      <c r="Q153">
        <v>511906.95</v>
      </c>
      <c r="R153" s="321"/>
      <c r="S153" s="321">
        <v>703878.07</v>
      </c>
      <c r="T153" s="321"/>
      <c r="U153" s="321"/>
      <c r="V153" s="321">
        <v>709275</v>
      </c>
      <c r="W153" s="322">
        <v>18000</v>
      </c>
      <c r="X153" s="322">
        <v>906125</v>
      </c>
      <c r="Y153" s="322"/>
      <c r="Z153" s="322"/>
      <c r="AA153" s="322">
        <v>203587.66</v>
      </c>
      <c r="AB153" s="322">
        <v>34453.199999999997</v>
      </c>
      <c r="AC153" s="322">
        <v>100000</v>
      </c>
      <c r="AG153" s="62">
        <f t="shared" si="19"/>
        <v>441574.07999999996</v>
      </c>
      <c r="AH153" s="76">
        <f t="shared" si="20"/>
        <v>9000</v>
      </c>
      <c r="AI153" s="17">
        <f t="shared" si="17"/>
        <v>432574.07999999996</v>
      </c>
      <c r="AJ153" s="15">
        <f t="shared" si="21"/>
        <v>1413153.0699999998</v>
      </c>
      <c r="AK153" s="64">
        <f t="shared" si="22"/>
        <v>1262165.8599999999</v>
      </c>
      <c r="AL153" s="19">
        <f t="shared" si="18"/>
        <v>150987.20999999996</v>
      </c>
    </row>
    <row r="154" spans="1:38" x14ac:dyDescent="0.2">
      <c r="A154" s="1" t="s">
        <v>505</v>
      </c>
      <c r="B154" s="1" t="s">
        <v>506</v>
      </c>
      <c r="C154" s="55">
        <v>5940</v>
      </c>
      <c r="D154" s="56" t="s">
        <v>1228</v>
      </c>
      <c r="E154" t="s">
        <v>3319</v>
      </c>
      <c r="F154" s="316">
        <v>906648.49</v>
      </c>
      <c r="G154" s="316">
        <v>5200</v>
      </c>
      <c r="H154" s="316">
        <v>174923.08</v>
      </c>
      <c r="I154">
        <v>896940.9</v>
      </c>
      <c r="J154">
        <v>214148.73</v>
      </c>
      <c r="K154" s="317"/>
      <c r="L154" s="317">
        <v>5200</v>
      </c>
      <c r="M154" s="317"/>
      <c r="N154" s="317">
        <v>15535.77</v>
      </c>
      <c r="O154"/>
      <c r="P154"/>
      <c r="Q154">
        <v>3252587.34</v>
      </c>
      <c r="R154" s="321"/>
      <c r="S154" s="321">
        <v>673526.93</v>
      </c>
      <c r="T154" s="321"/>
      <c r="U154" s="321"/>
      <c r="V154" s="321">
        <v>509739</v>
      </c>
      <c r="W154" s="322">
        <v>13500</v>
      </c>
      <c r="X154" s="322">
        <v>688501</v>
      </c>
      <c r="Y154" s="322"/>
      <c r="Z154" s="322"/>
      <c r="AA154" s="322">
        <v>235981.56</v>
      </c>
      <c r="AB154" s="322">
        <v>65218.83</v>
      </c>
      <c r="AC154" s="322"/>
      <c r="AG154" s="62">
        <f t="shared" si="19"/>
        <v>1086771.57</v>
      </c>
      <c r="AH154" s="76">
        <f t="shared" si="20"/>
        <v>20735.77</v>
      </c>
      <c r="AI154" s="17">
        <f t="shared" si="17"/>
        <v>1066035.8</v>
      </c>
      <c r="AJ154" s="15">
        <f t="shared" si="21"/>
        <v>1183265.9300000002</v>
      </c>
      <c r="AK154" s="64">
        <f t="shared" si="22"/>
        <v>1003201.39</v>
      </c>
      <c r="AL154" s="19">
        <f t="shared" si="18"/>
        <v>180064.54000000015</v>
      </c>
    </row>
    <row r="155" spans="1:38" x14ac:dyDescent="0.2">
      <c r="A155" s="1" t="s">
        <v>505</v>
      </c>
      <c r="B155" s="1" t="s">
        <v>506</v>
      </c>
      <c r="C155" s="55">
        <v>3290</v>
      </c>
      <c r="D155" s="56" t="s">
        <v>1229</v>
      </c>
      <c r="E155" t="s">
        <v>3364</v>
      </c>
      <c r="F155" s="316">
        <v>605524.22</v>
      </c>
      <c r="G155" s="316">
        <v>12600</v>
      </c>
      <c r="H155" s="316">
        <v>134003.62</v>
      </c>
      <c r="I155">
        <v>1670225</v>
      </c>
      <c r="J155">
        <v>136996.26</v>
      </c>
      <c r="K155" s="317"/>
      <c r="L155" s="317">
        <v>12600</v>
      </c>
      <c r="M155" s="317"/>
      <c r="N155" s="317">
        <v>20420.41</v>
      </c>
      <c r="O155"/>
      <c r="P155"/>
      <c r="Q155">
        <v>2705484.32</v>
      </c>
      <c r="R155" s="321"/>
      <c r="S155" s="321">
        <v>480282.69</v>
      </c>
      <c r="T155" s="321"/>
      <c r="U155" s="321"/>
      <c r="V155" s="321">
        <v>282097</v>
      </c>
      <c r="W155" s="322">
        <v>4500</v>
      </c>
      <c r="X155" s="322">
        <v>411089.08</v>
      </c>
      <c r="Y155" s="322"/>
      <c r="Z155" s="322"/>
      <c r="AA155" s="322">
        <v>153034.06</v>
      </c>
      <c r="AB155" s="322">
        <v>42647.73</v>
      </c>
      <c r="AC155" s="322"/>
      <c r="AG155" s="62">
        <f t="shared" si="19"/>
        <v>752127.84</v>
      </c>
      <c r="AH155" s="76">
        <f t="shared" si="20"/>
        <v>33020.410000000003</v>
      </c>
      <c r="AI155" s="17">
        <f t="shared" si="17"/>
        <v>719107.42999999993</v>
      </c>
      <c r="AJ155" s="15">
        <f t="shared" si="21"/>
        <v>762379.69</v>
      </c>
      <c r="AK155" s="64">
        <f t="shared" si="22"/>
        <v>611270.87</v>
      </c>
      <c r="AL155" s="19">
        <f t="shared" si="18"/>
        <v>151108.81999999995</v>
      </c>
    </row>
    <row r="156" spans="1:38" x14ac:dyDescent="0.2">
      <c r="A156" s="1" t="s">
        <v>509</v>
      </c>
      <c r="B156" s="1" t="s">
        <v>510</v>
      </c>
      <c r="C156" s="55">
        <v>3875</v>
      </c>
      <c r="D156" s="56" t="s">
        <v>1230</v>
      </c>
      <c r="E156" t="s">
        <v>3320</v>
      </c>
      <c r="F156" s="316">
        <v>577711.18000000005</v>
      </c>
      <c r="G156" s="316"/>
      <c r="H156" s="316">
        <v>60913.46</v>
      </c>
      <c r="I156">
        <v>469132.49</v>
      </c>
      <c r="J156">
        <v>372331.89</v>
      </c>
      <c r="K156" s="317"/>
      <c r="L156" s="317">
        <v>68763.75</v>
      </c>
      <c r="M156" s="317"/>
      <c r="N156" s="317"/>
      <c r="O156"/>
      <c r="P156"/>
      <c r="Q156">
        <v>1733406.94</v>
      </c>
      <c r="R156" s="321"/>
      <c r="S156" s="321">
        <v>865218.7</v>
      </c>
      <c r="T156" s="321"/>
      <c r="U156" s="321"/>
      <c r="V156" s="321">
        <v>586200</v>
      </c>
      <c r="W156" s="322">
        <v>3100</v>
      </c>
      <c r="X156" s="322">
        <v>886242</v>
      </c>
      <c r="Y156" s="322"/>
      <c r="Z156" s="322"/>
      <c r="AA156" s="322">
        <v>207157.55</v>
      </c>
      <c r="AB156" s="322">
        <v>77488.289999999994</v>
      </c>
      <c r="AC156" s="322"/>
      <c r="AG156" s="62">
        <f t="shared" si="19"/>
        <v>638624.64</v>
      </c>
      <c r="AH156" s="76">
        <f t="shared" si="20"/>
        <v>68763.75</v>
      </c>
      <c r="AI156" s="17">
        <f t="shared" si="17"/>
        <v>569860.89</v>
      </c>
      <c r="AJ156" s="15">
        <f t="shared" si="21"/>
        <v>1451418.7</v>
      </c>
      <c r="AK156" s="64">
        <f t="shared" si="22"/>
        <v>1173987.8400000001</v>
      </c>
      <c r="AL156" s="19">
        <f t="shared" si="18"/>
        <v>277430.85999999987</v>
      </c>
    </row>
    <row r="157" spans="1:38" x14ac:dyDescent="0.2">
      <c r="A157" s="1" t="s">
        <v>509</v>
      </c>
      <c r="B157" s="1" t="s">
        <v>510</v>
      </c>
      <c r="C157" s="55">
        <v>4209</v>
      </c>
      <c r="D157" s="56" t="s">
        <v>1231</v>
      </c>
      <c r="E157" t="s">
        <v>3321</v>
      </c>
      <c r="F157" s="316">
        <v>470573.61</v>
      </c>
      <c r="G157" s="316"/>
      <c r="H157" s="316">
        <v>35956.639999999999</v>
      </c>
      <c r="I157">
        <v>170105.05</v>
      </c>
      <c r="J157">
        <v>53814.5</v>
      </c>
      <c r="K157" s="317"/>
      <c r="L157" s="317">
        <v>21572</v>
      </c>
      <c r="M157" s="317"/>
      <c r="N157" s="317"/>
      <c r="O157"/>
      <c r="P157"/>
      <c r="Q157">
        <v>1890457.72</v>
      </c>
      <c r="R157" s="321"/>
      <c r="S157" s="321">
        <v>624330.87</v>
      </c>
      <c r="T157" s="321"/>
      <c r="U157" s="321"/>
      <c r="V157" s="321">
        <v>237000</v>
      </c>
      <c r="W157" s="322">
        <v>6000</v>
      </c>
      <c r="X157" s="322">
        <v>458880</v>
      </c>
      <c r="Y157" s="322"/>
      <c r="Z157" s="322"/>
      <c r="AA157" s="322">
        <v>124526.24</v>
      </c>
      <c r="AB157" s="322">
        <v>33564.99</v>
      </c>
      <c r="AC157" s="322"/>
      <c r="AG157" s="62">
        <f t="shared" si="19"/>
        <v>506530.25</v>
      </c>
      <c r="AH157" s="76">
        <f t="shared" si="20"/>
        <v>21572</v>
      </c>
      <c r="AI157" s="17">
        <f t="shared" si="17"/>
        <v>484958.25</v>
      </c>
      <c r="AJ157" s="15">
        <f t="shared" si="21"/>
        <v>861330.87</v>
      </c>
      <c r="AK157" s="64">
        <f t="shared" si="22"/>
        <v>622971.23</v>
      </c>
      <c r="AL157" s="19">
        <f t="shared" si="18"/>
        <v>238359.64</v>
      </c>
    </row>
    <row r="158" spans="1:38" x14ac:dyDescent="0.2">
      <c r="A158" s="1" t="s">
        <v>509</v>
      </c>
      <c r="B158" s="1" t="s">
        <v>510</v>
      </c>
      <c r="C158" s="55">
        <v>5209</v>
      </c>
      <c r="D158" s="56" t="s">
        <v>1232</v>
      </c>
      <c r="E158" t="s">
        <v>3322</v>
      </c>
      <c r="F158" s="316">
        <v>742504.46</v>
      </c>
      <c r="G158" s="316"/>
      <c r="H158" s="316">
        <v>87968</v>
      </c>
      <c r="I158">
        <v>2159234.44</v>
      </c>
      <c r="J158">
        <v>244296.77</v>
      </c>
      <c r="K158" s="317"/>
      <c r="L158" s="317">
        <v>21161.25</v>
      </c>
      <c r="M158" s="317"/>
      <c r="N158" s="317">
        <v>6.9</v>
      </c>
      <c r="O158"/>
      <c r="P158">
        <v>63428.24</v>
      </c>
      <c r="Q158">
        <v>715300.29</v>
      </c>
      <c r="R158" s="321"/>
      <c r="S158" s="321">
        <v>1002187.23</v>
      </c>
      <c r="T158" s="321"/>
      <c r="U158" s="321">
        <v>7.87</v>
      </c>
      <c r="V158" s="321">
        <v>333820</v>
      </c>
      <c r="W158" s="322">
        <v>4500</v>
      </c>
      <c r="X158" s="322">
        <v>588083</v>
      </c>
      <c r="Y158" s="322"/>
      <c r="Z158" s="322"/>
      <c r="AA158" s="322">
        <v>154633.78</v>
      </c>
      <c r="AB158" s="322">
        <v>60212.65</v>
      </c>
      <c r="AC158" s="322"/>
      <c r="AG158" s="62">
        <f t="shared" si="19"/>
        <v>830472.46</v>
      </c>
      <c r="AH158" s="76">
        <f t="shared" si="20"/>
        <v>21168.15</v>
      </c>
      <c r="AI158" s="17">
        <f t="shared" si="17"/>
        <v>809304.30999999994</v>
      </c>
      <c r="AJ158" s="15">
        <f t="shared" si="21"/>
        <v>1336015.1000000001</v>
      </c>
      <c r="AK158" s="64">
        <f t="shared" si="22"/>
        <v>807429.43</v>
      </c>
      <c r="AL158" s="19">
        <f t="shared" si="18"/>
        <v>528585.67000000004</v>
      </c>
    </row>
    <row r="159" spans="1:38" x14ac:dyDescent="0.2">
      <c r="A159" s="1" t="s">
        <v>509</v>
      </c>
      <c r="B159" s="1" t="s">
        <v>510</v>
      </c>
      <c r="C159" s="55">
        <v>5460</v>
      </c>
      <c r="D159" s="56" t="s">
        <v>1233</v>
      </c>
      <c r="E159" t="s">
        <v>3323</v>
      </c>
      <c r="F159" s="316">
        <v>834623.46</v>
      </c>
      <c r="G159" s="316"/>
      <c r="H159" s="316">
        <v>108846.99</v>
      </c>
      <c r="I159">
        <v>231754.55</v>
      </c>
      <c r="J159">
        <v>154654.04999999999</v>
      </c>
      <c r="K159" s="317"/>
      <c r="L159" s="317">
        <v>25237.5</v>
      </c>
      <c r="M159" s="317"/>
      <c r="N159" s="317">
        <v>197.5</v>
      </c>
      <c r="O159"/>
      <c r="P159">
        <v>-1884</v>
      </c>
      <c r="Q159">
        <v>1595931.52</v>
      </c>
      <c r="R159" s="321"/>
      <c r="S159" s="321">
        <v>997779.26</v>
      </c>
      <c r="T159" s="321">
        <v>50000</v>
      </c>
      <c r="U159" s="321"/>
      <c r="V159" s="321">
        <v>249760</v>
      </c>
      <c r="W159" s="322"/>
      <c r="X159" s="322">
        <v>554379</v>
      </c>
      <c r="Y159" s="322"/>
      <c r="Z159" s="322"/>
      <c r="AA159" s="322">
        <v>214352.22</v>
      </c>
      <c r="AB159" s="322">
        <v>40363.32</v>
      </c>
      <c r="AC159" s="322"/>
      <c r="AG159" s="62">
        <f t="shared" si="19"/>
        <v>943470.45</v>
      </c>
      <c r="AH159" s="76">
        <f t="shared" si="20"/>
        <v>25435</v>
      </c>
      <c r="AI159" s="17">
        <f t="shared" si="17"/>
        <v>918035.45</v>
      </c>
      <c r="AJ159" s="15">
        <f t="shared" si="21"/>
        <v>1297539.26</v>
      </c>
      <c r="AK159" s="64">
        <f t="shared" si="22"/>
        <v>809094.53999999992</v>
      </c>
      <c r="AL159" s="19">
        <f t="shared" si="18"/>
        <v>488444.72000000009</v>
      </c>
    </row>
    <row r="160" spans="1:38" x14ac:dyDescent="0.2">
      <c r="A160" s="1" t="s">
        <v>513</v>
      </c>
      <c r="B160" s="1" t="s">
        <v>514</v>
      </c>
      <c r="C160" s="55">
        <v>2090</v>
      </c>
      <c r="D160" s="56" t="s">
        <v>1234</v>
      </c>
      <c r="E160" t="s">
        <v>3324</v>
      </c>
      <c r="F160" s="316">
        <v>321424.2</v>
      </c>
      <c r="G160" s="316"/>
      <c r="H160" s="316">
        <v>39199.54</v>
      </c>
      <c r="I160">
        <v>277593.78999999998</v>
      </c>
      <c r="J160">
        <v>85518.46</v>
      </c>
      <c r="K160" s="317">
        <v>0</v>
      </c>
      <c r="L160" s="317">
        <v>53663</v>
      </c>
      <c r="M160" s="317"/>
      <c r="N160" s="317">
        <v>0</v>
      </c>
      <c r="O160"/>
      <c r="P160"/>
      <c r="Q160">
        <v>2218013.29</v>
      </c>
      <c r="R160" s="321"/>
      <c r="S160" s="321">
        <v>232377.05</v>
      </c>
      <c r="T160" s="321"/>
      <c r="U160" s="321"/>
      <c r="V160" s="321">
        <v>407379.9</v>
      </c>
      <c r="W160" s="322"/>
      <c r="X160" s="322">
        <v>508419.9</v>
      </c>
      <c r="Y160" s="322"/>
      <c r="Z160" s="322"/>
      <c r="AA160" s="322">
        <v>104398.74</v>
      </c>
      <c r="AB160" s="322">
        <v>23175.45</v>
      </c>
      <c r="AC160" s="322"/>
      <c r="AG160" s="62">
        <f t="shared" si="19"/>
        <v>360623.74</v>
      </c>
      <c r="AH160" s="76">
        <f t="shared" si="20"/>
        <v>53663</v>
      </c>
      <c r="AI160" s="17">
        <f t="shared" si="17"/>
        <v>306960.74</v>
      </c>
      <c r="AJ160" s="15">
        <f t="shared" si="21"/>
        <v>639756.94999999995</v>
      </c>
      <c r="AK160" s="64">
        <f t="shared" si="22"/>
        <v>635994.09</v>
      </c>
      <c r="AL160" s="19">
        <f t="shared" si="18"/>
        <v>3762.859999999986</v>
      </c>
    </row>
    <row r="161" spans="1:38" x14ac:dyDescent="0.2">
      <c r="A161" s="1" t="s">
        <v>513</v>
      </c>
      <c r="B161" s="1" t="s">
        <v>514</v>
      </c>
      <c r="C161" s="55">
        <v>3852</v>
      </c>
      <c r="D161" s="56" t="s">
        <v>1235</v>
      </c>
      <c r="E161" t="s">
        <v>3325</v>
      </c>
      <c r="F161" s="316">
        <v>96974.399999999994</v>
      </c>
      <c r="G161" s="316"/>
      <c r="H161" s="316">
        <v>38373.86</v>
      </c>
      <c r="I161">
        <v>120048.6</v>
      </c>
      <c r="J161">
        <v>538703.72</v>
      </c>
      <c r="K161" s="317"/>
      <c r="L161" s="317"/>
      <c r="M161" s="317"/>
      <c r="N161" s="317">
        <v>1134.27</v>
      </c>
      <c r="O161"/>
      <c r="P161"/>
      <c r="Q161">
        <v>1904185.77</v>
      </c>
      <c r="R161" s="321"/>
      <c r="S161" s="321">
        <v>272918.83</v>
      </c>
      <c r="T161" s="321"/>
      <c r="U161" s="321">
        <v>21.41</v>
      </c>
      <c r="V161" s="321">
        <v>701848.7</v>
      </c>
      <c r="W161" s="322"/>
      <c r="X161" s="322">
        <v>889980.7</v>
      </c>
      <c r="Y161" s="322"/>
      <c r="Z161" s="322"/>
      <c r="AA161" s="322">
        <v>112054.51</v>
      </c>
      <c r="AB161" s="322">
        <v>56646.39</v>
      </c>
      <c r="AC161" s="322"/>
      <c r="AG161" s="62">
        <f t="shared" si="19"/>
        <v>135348.26</v>
      </c>
      <c r="AH161" s="76">
        <f t="shared" si="20"/>
        <v>1134.27</v>
      </c>
      <c r="AI161" s="17">
        <f t="shared" si="17"/>
        <v>134213.99000000002</v>
      </c>
      <c r="AJ161" s="15">
        <f t="shared" si="21"/>
        <v>974788.94</v>
      </c>
      <c r="AK161" s="64">
        <f t="shared" si="22"/>
        <v>1058681.5999999999</v>
      </c>
      <c r="AL161" s="19">
        <f t="shared" si="18"/>
        <v>-83892.659999999916</v>
      </c>
    </row>
    <row r="162" spans="1:38" x14ac:dyDescent="0.2">
      <c r="A162" s="1" t="s">
        <v>513</v>
      </c>
      <c r="B162" s="1" t="s">
        <v>514</v>
      </c>
      <c r="C162" s="55">
        <v>4000</v>
      </c>
      <c r="D162" s="56" t="s">
        <v>1236</v>
      </c>
      <c r="E162" t="s">
        <v>3326</v>
      </c>
      <c r="F162" s="316">
        <v>191213</v>
      </c>
      <c r="G162" s="316"/>
      <c r="H162" s="316">
        <v>15197.47</v>
      </c>
      <c r="I162">
        <v>377623.15</v>
      </c>
      <c r="J162">
        <v>574074.65</v>
      </c>
      <c r="K162" s="317"/>
      <c r="L162" s="317"/>
      <c r="M162" s="317"/>
      <c r="N162" s="317">
        <v>31.76</v>
      </c>
      <c r="O162"/>
      <c r="P162"/>
      <c r="Q162">
        <v>2050038.21</v>
      </c>
      <c r="R162" s="321"/>
      <c r="S162" s="321">
        <v>262569.37</v>
      </c>
      <c r="T162" s="321"/>
      <c r="U162" s="321">
        <v>31.45</v>
      </c>
      <c r="V162" s="321">
        <v>377572</v>
      </c>
      <c r="W162" s="322"/>
      <c r="X162" s="322">
        <v>516702</v>
      </c>
      <c r="Y162" s="322"/>
      <c r="Z162" s="322"/>
      <c r="AA162" s="322">
        <v>113881.26</v>
      </c>
      <c r="AB162" s="322">
        <v>56066.879999999997</v>
      </c>
      <c r="AC162" s="322"/>
      <c r="AG162" s="62">
        <f t="shared" si="19"/>
        <v>206410.47</v>
      </c>
      <c r="AH162" s="76">
        <f t="shared" si="20"/>
        <v>31.76</v>
      </c>
      <c r="AI162" s="17">
        <f t="shared" si="17"/>
        <v>206378.71</v>
      </c>
      <c r="AJ162" s="15">
        <f t="shared" si="21"/>
        <v>640172.82000000007</v>
      </c>
      <c r="AK162" s="64">
        <f t="shared" si="22"/>
        <v>686650.14</v>
      </c>
      <c r="AL162" s="19">
        <f t="shared" si="18"/>
        <v>-46477.319999999949</v>
      </c>
    </row>
    <row r="163" spans="1:38" x14ac:dyDescent="0.2">
      <c r="A163" s="1" t="s">
        <v>513</v>
      </c>
      <c r="B163" s="1" t="s">
        <v>514</v>
      </c>
      <c r="C163" s="55">
        <v>5502</v>
      </c>
      <c r="D163" s="56" t="s">
        <v>1237</v>
      </c>
      <c r="E163" t="s">
        <v>3327</v>
      </c>
      <c r="F163" s="316">
        <v>258581.41</v>
      </c>
      <c r="G163" s="316"/>
      <c r="H163" s="316">
        <v>73531.53</v>
      </c>
      <c r="I163">
        <v>1735350.4</v>
      </c>
      <c r="J163">
        <v>221063.32</v>
      </c>
      <c r="K163" s="317"/>
      <c r="L163" s="317"/>
      <c r="M163" s="317"/>
      <c r="N163" s="317">
        <v>375</v>
      </c>
      <c r="O163"/>
      <c r="P163"/>
      <c r="Q163">
        <v>345682.71</v>
      </c>
      <c r="R163" s="321"/>
      <c r="S163" s="321">
        <v>288908.79999999999</v>
      </c>
      <c r="T163" s="321"/>
      <c r="U163" s="321">
        <v>414.7</v>
      </c>
      <c r="V163" s="321">
        <v>579841.5</v>
      </c>
      <c r="W163" s="322"/>
      <c r="X163" s="322">
        <v>791141.5</v>
      </c>
      <c r="Y163" s="322"/>
      <c r="Z163" s="322"/>
      <c r="AA163" s="322">
        <v>128081.26</v>
      </c>
      <c r="AB163" s="322">
        <v>98319.360000000001</v>
      </c>
      <c r="AC163" s="322"/>
      <c r="AG163" s="62">
        <f t="shared" si="19"/>
        <v>332112.94</v>
      </c>
      <c r="AH163" s="76">
        <f t="shared" si="20"/>
        <v>375</v>
      </c>
      <c r="AI163" s="17">
        <f t="shared" si="17"/>
        <v>331737.94</v>
      </c>
      <c r="AJ163" s="15">
        <f t="shared" si="21"/>
        <v>869165</v>
      </c>
      <c r="AK163" s="64">
        <f t="shared" si="22"/>
        <v>1017542.12</v>
      </c>
      <c r="AL163" s="19">
        <f t="shared" si="18"/>
        <v>-148377.12</v>
      </c>
    </row>
    <row r="164" spans="1:38" x14ac:dyDescent="0.2">
      <c r="A164" s="1" t="s">
        <v>517</v>
      </c>
      <c r="B164" s="1" t="s">
        <v>518</v>
      </c>
      <c r="C164" s="55">
        <v>2505</v>
      </c>
      <c r="D164" s="56" t="s">
        <v>1238</v>
      </c>
      <c r="E164" t="s">
        <v>3328</v>
      </c>
      <c r="F164" s="316">
        <v>398890.99</v>
      </c>
      <c r="G164" s="316"/>
      <c r="H164" s="316">
        <v>66185.17</v>
      </c>
      <c r="I164">
        <v>833002.02</v>
      </c>
      <c r="J164">
        <v>220478.45</v>
      </c>
      <c r="K164" s="317">
        <v>2300</v>
      </c>
      <c r="L164" s="317">
        <v>24507.5</v>
      </c>
      <c r="M164" s="317"/>
      <c r="N164" s="317">
        <v>1194.3900000000001</v>
      </c>
      <c r="O164"/>
      <c r="P164"/>
      <c r="Q164">
        <v>633085.80000000005</v>
      </c>
      <c r="R164" s="321"/>
      <c r="S164" s="321">
        <v>114902.28</v>
      </c>
      <c r="T164" s="321"/>
      <c r="U164" s="321"/>
      <c r="V164" s="321">
        <v>296910</v>
      </c>
      <c r="W164" s="322">
        <v>6050</v>
      </c>
      <c r="X164" s="322">
        <v>398273</v>
      </c>
      <c r="Y164" s="322"/>
      <c r="Z164" s="322"/>
      <c r="AA164" s="322">
        <v>168727.7</v>
      </c>
      <c r="AB164" s="322">
        <v>46748.34</v>
      </c>
      <c r="AC164" s="322"/>
      <c r="AG164" s="62">
        <f t="shared" si="19"/>
        <v>465076.16</v>
      </c>
      <c r="AH164" s="76">
        <f t="shared" si="20"/>
        <v>28001.89</v>
      </c>
      <c r="AI164" s="17">
        <f t="shared" si="17"/>
        <v>437074.26999999996</v>
      </c>
      <c r="AJ164" s="15">
        <f t="shared" si="21"/>
        <v>411812.28</v>
      </c>
      <c r="AK164" s="64">
        <f t="shared" si="22"/>
        <v>619799.03999999992</v>
      </c>
      <c r="AL164" s="19">
        <f t="shared" si="18"/>
        <v>-207986.75999999989</v>
      </c>
    </row>
    <row r="165" spans="1:38" x14ac:dyDescent="0.2">
      <c r="A165" s="1" t="s">
        <v>517</v>
      </c>
      <c r="B165" s="1" t="s">
        <v>518</v>
      </c>
      <c r="C165" s="55">
        <v>3733</v>
      </c>
      <c r="D165" s="56" t="s">
        <v>1239</v>
      </c>
      <c r="E165" t="s">
        <v>3329</v>
      </c>
      <c r="F165" s="316">
        <v>1153164.1200000001</v>
      </c>
      <c r="G165" s="316"/>
      <c r="H165" s="316">
        <v>32972.730000000003</v>
      </c>
      <c r="I165">
        <v>81610.12</v>
      </c>
      <c r="J165">
        <v>183580.84</v>
      </c>
      <c r="K165" s="317"/>
      <c r="L165" s="317">
        <v>36158.129999999997</v>
      </c>
      <c r="M165" s="317"/>
      <c r="N165" s="317">
        <v>120</v>
      </c>
      <c r="O165"/>
      <c r="P165">
        <v>46.73</v>
      </c>
      <c r="Q165">
        <v>1315994.6399999999</v>
      </c>
      <c r="R165" s="321"/>
      <c r="S165" s="321">
        <v>142159.07</v>
      </c>
      <c r="T165" s="321">
        <v>63000</v>
      </c>
      <c r="U165" s="321">
        <v>184.14</v>
      </c>
      <c r="V165" s="321">
        <v>496190</v>
      </c>
      <c r="W165" s="322">
        <v>27000</v>
      </c>
      <c r="X165" s="322">
        <v>655227</v>
      </c>
      <c r="Y165" s="322"/>
      <c r="Z165" s="322"/>
      <c r="AA165" s="322">
        <v>271684.12</v>
      </c>
      <c r="AB165" s="322">
        <v>11787.27</v>
      </c>
      <c r="AC165" s="322"/>
      <c r="AG165" s="62">
        <f t="shared" si="19"/>
        <v>1186136.8500000001</v>
      </c>
      <c r="AH165" s="76">
        <f t="shared" si="20"/>
        <v>36278.129999999997</v>
      </c>
      <c r="AI165" s="17">
        <f t="shared" si="17"/>
        <v>1149858.7200000002</v>
      </c>
      <c r="AJ165" s="15">
        <f t="shared" si="21"/>
        <v>701533.21</v>
      </c>
      <c r="AK165" s="64">
        <f t="shared" si="22"/>
        <v>965698.39</v>
      </c>
      <c r="AL165" s="19">
        <f t="shared" si="18"/>
        <v>-264165.18000000005</v>
      </c>
    </row>
    <row r="166" spans="1:38" x14ac:dyDescent="0.2">
      <c r="A166" s="1" t="s">
        <v>517</v>
      </c>
      <c r="B166" s="1" t="s">
        <v>518</v>
      </c>
      <c r="C166" s="55">
        <v>5221</v>
      </c>
      <c r="D166" s="56" t="s">
        <v>1240</v>
      </c>
      <c r="E166" t="s">
        <v>3330</v>
      </c>
      <c r="F166" s="316">
        <v>352341.91</v>
      </c>
      <c r="G166" s="316"/>
      <c r="H166" s="316">
        <v>46375.18</v>
      </c>
      <c r="I166">
        <v>105403.22</v>
      </c>
      <c r="J166">
        <v>543876.89</v>
      </c>
      <c r="K166" s="317">
        <v>7000</v>
      </c>
      <c r="L166" s="317">
        <v>32860</v>
      </c>
      <c r="M166" s="317"/>
      <c r="N166" s="317">
        <v>26.04</v>
      </c>
      <c r="O166"/>
      <c r="P166"/>
      <c r="Q166">
        <v>1954472.19</v>
      </c>
      <c r="R166" s="321"/>
      <c r="S166" s="321">
        <v>143538.04</v>
      </c>
      <c r="T166" s="321">
        <v>50000</v>
      </c>
      <c r="U166" s="321"/>
      <c r="V166" s="321">
        <v>444080</v>
      </c>
      <c r="W166" s="322">
        <v>9000</v>
      </c>
      <c r="X166" s="322">
        <v>577437</v>
      </c>
      <c r="Y166" s="322"/>
      <c r="Z166" s="322"/>
      <c r="AA166" s="322">
        <v>257090.59</v>
      </c>
      <c r="AB166" s="322">
        <v>52394.07</v>
      </c>
      <c r="AC166" s="322"/>
      <c r="AG166" s="62">
        <f t="shared" si="19"/>
        <v>398717.08999999997</v>
      </c>
      <c r="AH166" s="76">
        <f t="shared" si="20"/>
        <v>39886.04</v>
      </c>
      <c r="AI166" s="17">
        <f t="shared" si="17"/>
        <v>358831.05</v>
      </c>
      <c r="AJ166" s="15">
        <f t="shared" si="21"/>
        <v>637618.04</v>
      </c>
      <c r="AK166" s="64">
        <f t="shared" si="22"/>
        <v>895921.65999999992</v>
      </c>
      <c r="AL166" s="19">
        <f t="shared" si="18"/>
        <v>-258303.61999999988</v>
      </c>
    </row>
    <row r="167" spans="1:38" x14ac:dyDescent="0.2">
      <c r="A167" s="1" t="s">
        <v>517</v>
      </c>
      <c r="B167" s="1" t="s">
        <v>518</v>
      </c>
      <c r="C167" s="55">
        <v>2747</v>
      </c>
      <c r="D167" s="56" t="s">
        <v>1241</v>
      </c>
      <c r="E167" t="s">
        <v>3331</v>
      </c>
      <c r="F167" s="316">
        <v>439083.52000000002</v>
      </c>
      <c r="G167" s="316"/>
      <c r="H167" s="316">
        <v>32072.05</v>
      </c>
      <c r="I167">
        <v>444083.07</v>
      </c>
      <c r="J167">
        <v>42837.75</v>
      </c>
      <c r="K167" s="317">
        <v>25814.799999999999</v>
      </c>
      <c r="L167" s="317">
        <v>33021.5</v>
      </c>
      <c r="M167" s="317"/>
      <c r="N167" s="317">
        <v>6.93</v>
      </c>
      <c r="O167"/>
      <c r="P167">
        <v>13800</v>
      </c>
      <c r="Q167">
        <v>1659140.58</v>
      </c>
      <c r="R167" s="321"/>
      <c r="S167" s="321">
        <v>109675.52</v>
      </c>
      <c r="T167" s="321">
        <v>12500</v>
      </c>
      <c r="U167" s="321"/>
      <c r="V167" s="321">
        <v>403010</v>
      </c>
      <c r="W167" s="322">
        <v>7500</v>
      </c>
      <c r="X167" s="322">
        <v>493474</v>
      </c>
      <c r="Y167" s="322"/>
      <c r="Z167" s="322"/>
      <c r="AA167" s="322">
        <v>173626.38</v>
      </c>
      <c r="AB167" s="322">
        <v>32859.15</v>
      </c>
      <c r="AC167" s="322"/>
      <c r="AG167" s="62">
        <f t="shared" si="19"/>
        <v>471155.57</v>
      </c>
      <c r="AH167" s="76">
        <f t="shared" si="20"/>
        <v>58843.23</v>
      </c>
      <c r="AI167" s="17">
        <f t="shared" si="17"/>
        <v>412312.34</v>
      </c>
      <c r="AJ167" s="15">
        <f t="shared" si="21"/>
        <v>525185.52</v>
      </c>
      <c r="AK167" s="64">
        <f t="shared" si="22"/>
        <v>707459.53</v>
      </c>
      <c r="AL167" s="19">
        <f t="shared" si="18"/>
        <v>-182274.01</v>
      </c>
    </row>
    <row r="168" spans="1:38" x14ac:dyDescent="0.2">
      <c r="A168" s="1" t="s">
        <v>517</v>
      </c>
      <c r="B168" s="1" t="s">
        <v>518</v>
      </c>
      <c r="C168" s="55">
        <v>3860</v>
      </c>
      <c r="D168" s="56" t="s">
        <v>1242</v>
      </c>
      <c r="E168" t="s">
        <v>3332</v>
      </c>
      <c r="F168" s="316">
        <v>148246.39999999999</v>
      </c>
      <c r="G168" s="316"/>
      <c r="H168" s="316">
        <v>38072.49</v>
      </c>
      <c r="I168">
        <v>348273.37</v>
      </c>
      <c r="J168">
        <v>110140.01</v>
      </c>
      <c r="K168" s="317">
        <v>38450</v>
      </c>
      <c r="L168" s="317">
        <v>45829.95</v>
      </c>
      <c r="M168" s="317"/>
      <c r="N168" s="317">
        <v>46.73</v>
      </c>
      <c r="O168"/>
      <c r="P168"/>
      <c r="Q168">
        <v>3430123.36</v>
      </c>
      <c r="R168" s="321"/>
      <c r="S168" s="321">
        <v>170279.52</v>
      </c>
      <c r="T168" s="321"/>
      <c r="U168" s="321"/>
      <c r="V168" s="321">
        <v>681150</v>
      </c>
      <c r="W168" s="322">
        <v>18245</v>
      </c>
      <c r="X168" s="322">
        <v>822405</v>
      </c>
      <c r="Y168" s="322"/>
      <c r="Z168" s="322"/>
      <c r="AA168" s="322">
        <v>266550.03000000003</v>
      </c>
      <c r="AB168" s="322">
        <v>48327.81</v>
      </c>
      <c r="AC168" s="322"/>
      <c r="AG168" s="62">
        <f t="shared" si="19"/>
        <v>186318.88999999998</v>
      </c>
      <c r="AH168" s="76">
        <f t="shared" si="20"/>
        <v>84326.68</v>
      </c>
      <c r="AI168" s="17">
        <f t="shared" si="17"/>
        <v>101992.20999999999</v>
      </c>
      <c r="AJ168" s="15">
        <f t="shared" si="21"/>
        <v>851429.52</v>
      </c>
      <c r="AK168" s="64">
        <f t="shared" si="22"/>
        <v>1155527.8400000001</v>
      </c>
      <c r="AL168" s="19">
        <f t="shared" si="18"/>
        <v>-304098.32000000007</v>
      </c>
    </row>
    <row r="169" spans="1:38" x14ac:dyDescent="0.2">
      <c r="A169" s="1" t="s">
        <v>521</v>
      </c>
      <c r="B169" s="1" t="s">
        <v>522</v>
      </c>
      <c r="C169" s="55">
        <v>992</v>
      </c>
      <c r="D169" s="56" t="s">
        <v>1243</v>
      </c>
      <c r="E169" t="s">
        <v>3333</v>
      </c>
      <c r="F169" s="316">
        <v>546484.85</v>
      </c>
      <c r="G169" s="316"/>
      <c r="H169" s="316">
        <v>58990.1</v>
      </c>
      <c r="I169">
        <v>438124.79</v>
      </c>
      <c r="J169">
        <v>108906.05</v>
      </c>
      <c r="K169" s="317"/>
      <c r="L169" s="317"/>
      <c r="M169" s="317"/>
      <c r="N169" s="317">
        <v>875.56</v>
      </c>
      <c r="O169"/>
      <c r="P169"/>
      <c r="Q169">
        <v>2074034.47</v>
      </c>
      <c r="R169" s="321"/>
      <c r="S169" s="321">
        <v>366437.95</v>
      </c>
      <c r="T169" s="321"/>
      <c r="U169" s="321">
        <v>8.9499999999999993</v>
      </c>
      <c r="V169" s="321">
        <v>262950</v>
      </c>
      <c r="W169" s="322"/>
      <c r="X169" s="322">
        <v>446796</v>
      </c>
      <c r="Y169" s="322"/>
      <c r="Z169" s="322"/>
      <c r="AA169" s="322">
        <v>132815.74</v>
      </c>
      <c r="AB169" s="322">
        <v>8326.08</v>
      </c>
      <c r="AC169" s="322"/>
      <c r="AG169" s="62">
        <f t="shared" si="19"/>
        <v>605474.94999999995</v>
      </c>
      <c r="AH169" s="76">
        <f t="shared" si="20"/>
        <v>875.56</v>
      </c>
      <c r="AI169" s="17">
        <f t="shared" si="17"/>
        <v>604599.3899999999</v>
      </c>
      <c r="AJ169" s="15">
        <f t="shared" si="21"/>
        <v>629396.9</v>
      </c>
      <c r="AK169" s="64">
        <f t="shared" si="22"/>
        <v>587937.81999999995</v>
      </c>
      <c r="AL169" s="19">
        <f t="shared" si="18"/>
        <v>41459.080000000075</v>
      </c>
    </row>
    <row r="170" spans="1:38" x14ac:dyDescent="0.2">
      <c r="A170" s="1" t="s">
        <v>521</v>
      </c>
      <c r="B170" s="1" t="s">
        <v>522</v>
      </c>
      <c r="C170" s="55">
        <v>5690</v>
      </c>
      <c r="D170" s="56" t="s">
        <v>1244</v>
      </c>
      <c r="E170" t="s">
        <v>3334</v>
      </c>
      <c r="F170" s="316">
        <v>724768.33</v>
      </c>
      <c r="G170" s="316"/>
      <c r="H170" s="316">
        <v>68064.070000000007</v>
      </c>
      <c r="I170">
        <v>157990.10999999999</v>
      </c>
      <c r="J170">
        <v>624090.32999999996</v>
      </c>
      <c r="K170" s="317"/>
      <c r="L170" s="317"/>
      <c r="M170" s="317"/>
      <c r="N170" s="317">
        <v>665.95</v>
      </c>
      <c r="O170"/>
      <c r="P170">
        <v>640735.39</v>
      </c>
      <c r="Q170">
        <v>2188176.4900000002</v>
      </c>
      <c r="R170" s="321"/>
      <c r="S170" s="321">
        <v>539590.49</v>
      </c>
      <c r="T170" s="321"/>
      <c r="U170" s="321"/>
      <c r="V170" s="321">
        <v>394680</v>
      </c>
      <c r="W170" s="322"/>
      <c r="X170" s="322">
        <v>634892</v>
      </c>
      <c r="Y170" s="322"/>
      <c r="Z170" s="322"/>
      <c r="AA170" s="322">
        <v>212319.03</v>
      </c>
      <c r="AB170" s="322">
        <v>47356.85</v>
      </c>
      <c r="AC170" s="322"/>
      <c r="AG170" s="62">
        <f t="shared" si="19"/>
        <v>792832.39999999991</v>
      </c>
      <c r="AH170" s="76">
        <f t="shared" si="20"/>
        <v>665.95</v>
      </c>
      <c r="AI170" s="17">
        <f t="shared" si="17"/>
        <v>792166.45</v>
      </c>
      <c r="AJ170" s="15">
        <f t="shared" si="21"/>
        <v>934270.49</v>
      </c>
      <c r="AK170" s="64">
        <f t="shared" si="22"/>
        <v>894567.88</v>
      </c>
      <c r="AL170" s="19">
        <f t="shared" si="18"/>
        <v>39702.609999999986</v>
      </c>
    </row>
    <row r="171" spans="1:38" x14ac:dyDescent="0.2">
      <c r="A171" s="1" t="s">
        <v>521</v>
      </c>
      <c r="B171" s="1" t="s">
        <v>522</v>
      </c>
      <c r="C171" s="55">
        <v>3265</v>
      </c>
      <c r="D171" s="56" t="s">
        <v>1245</v>
      </c>
      <c r="E171" t="s">
        <v>3335</v>
      </c>
      <c r="F171" s="316">
        <v>451301.07</v>
      </c>
      <c r="G171" s="316"/>
      <c r="H171" s="316">
        <v>55105.91</v>
      </c>
      <c r="I171">
        <v>410165.1</v>
      </c>
      <c r="J171">
        <v>637827.99</v>
      </c>
      <c r="K171" s="317"/>
      <c r="L171" s="317"/>
      <c r="M171" s="317"/>
      <c r="N171" s="317"/>
      <c r="O171"/>
      <c r="P171"/>
      <c r="Q171">
        <v>1890317.34</v>
      </c>
      <c r="R171" s="321"/>
      <c r="S171" s="321">
        <v>265044.44</v>
      </c>
      <c r="T171" s="321"/>
      <c r="U171" s="321"/>
      <c r="V171" s="321">
        <v>339480</v>
      </c>
      <c r="W171" s="322"/>
      <c r="X171" s="322">
        <v>455248</v>
      </c>
      <c r="Y171" s="322"/>
      <c r="Z171" s="322"/>
      <c r="AA171" s="322">
        <v>169204.82</v>
      </c>
      <c r="AB171" s="322">
        <v>20119.830000000002</v>
      </c>
      <c r="AC171" s="322"/>
      <c r="AG171" s="62">
        <f t="shared" si="19"/>
        <v>506406.98</v>
      </c>
      <c r="AH171" s="76">
        <f t="shared" si="20"/>
        <v>0</v>
      </c>
      <c r="AI171" s="17">
        <f t="shared" si="17"/>
        <v>506406.98</v>
      </c>
      <c r="AJ171" s="15">
        <f t="shared" si="21"/>
        <v>604524.43999999994</v>
      </c>
      <c r="AK171" s="64">
        <f t="shared" si="22"/>
        <v>644572.65</v>
      </c>
      <c r="AL171" s="19">
        <f t="shared" si="18"/>
        <v>-40048.210000000079</v>
      </c>
    </row>
    <row r="172" spans="1:38" x14ac:dyDescent="0.2">
      <c r="A172" s="1" t="s">
        <v>521</v>
      </c>
      <c r="B172" s="1" t="s">
        <v>522</v>
      </c>
      <c r="C172" s="55">
        <v>5131</v>
      </c>
      <c r="D172" s="56" t="s">
        <v>1246</v>
      </c>
      <c r="E172" t="s">
        <v>3336</v>
      </c>
      <c r="F172" s="316">
        <v>717335.87</v>
      </c>
      <c r="G172" s="316"/>
      <c r="H172" s="316">
        <v>49386.96</v>
      </c>
      <c r="I172">
        <v>450711.86</v>
      </c>
      <c r="J172">
        <v>96761.16</v>
      </c>
      <c r="K172" s="317"/>
      <c r="L172" s="317"/>
      <c r="M172" s="317"/>
      <c r="N172" s="317">
        <v>870.8</v>
      </c>
      <c r="O172"/>
      <c r="P172"/>
      <c r="Q172">
        <v>2400624.13</v>
      </c>
      <c r="R172" s="321"/>
      <c r="S172" s="321">
        <v>514976.14</v>
      </c>
      <c r="T172" s="321"/>
      <c r="U172" s="321"/>
      <c r="V172" s="321">
        <v>568090</v>
      </c>
      <c r="W172" s="322"/>
      <c r="X172" s="322">
        <v>722782</v>
      </c>
      <c r="Y172" s="322"/>
      <c r="Z172" s="322"/>
      <c r="AA172" s="322">
        <v>178427.94</v>
      </c>
      <c r="AB172" s="322">
        <v>49021.89</v>
      </c>
      <c r="AC172" s="322"/>
      <c r="AG172" s="62">
        <f t="shared" si="19"/>
        <v>766722.83</v>
      </c>
      <c r="AH172" s="76">
        <f t="shared" si="20"/>
        <v>870.8</v>
      </c>
      <c r="AI172" s="17">
        <f t="shared" si="17"/>
        <v>765852.02999999991</v>
      </c>
      <c r="AJ172" s="15">
        <f t="shared" si="21"/>
        <v>1083066.1400000001</v>
      </c>
      <c r="AK172" s="64">
        <f t="shared" si="22"/>
        <v>950231.83</v>
      </c>
      <c r="AL172" s="19">
        <f t="shared" si="18"/>
        <v>132834.31000000017</v>
      </c>
    </row>
    <row r="173" spans="1:38" x14ac:dyDescent="0.2">
      <c r="A173" s="1" t="s">
        <v>521</v>
      </c>
      <c r="B173" s="1" t="s">
        <v>522</v>
      </c>
      <c r="C173" s="55">
        <v>3470</v>
      </c>
      <c r="D173" s="56" t="s">
        <v>1247</v>
      </c>
      <c r="E173" t="s">
        <v>3337</v>
      </c>
      <c r="F173" s="316">
        <v>1202200.1200000001</v>
      </c>
      <c r="G173" s="316"/>
      <c r="H173" s="316">
        <v>56668.58</v>
      </c>
      <c r="I173">
        <v>126319</v>
      </c>
      <c r="J173">
        <v>427685.78</v>
      </c>
      <c r="K173" s="317"/>
      <c r="L173" s="317"/>
      <c r="M173" s="317"/>
      <c r="N173" s="317">
        <v>14.98</v>
      </c>
      <c r="O173"/>
      <c r="P173"/>
      <c r="Q173">
        <v>1658240.02</v>
      </c>
      <c r="R173" s="321"/>
      <c r="S173" s="321">
        <v>747310.45</v>
      </c>
      <c r="T173" s="321"/>
      <c r="U173" s="321">
        <v>8.4</v>
      </c>
      <c r="V173" s="321">
        <v>342500</v>
      </c>
      <c r="W173" s="322"/>
      <c r="X173" s="322">
        <v>608660</v>
      </c>
      <c r="Y173" s="322"/>
      <c r="Z173" s="322"/>
      <c r="AA173" s="322">
        <v>204075.23</v>
      </c>
      <c r="AB173" s="322">
        <v>42563.37</v>
      </c>
      <c r="AC173" s="322"/>
      <c r="AG173" s="62">
        <f t="shared" si="19"/>
        <v>1258868.7000000002</v>
      </c>
      <c r="AH173" s="76">
        <f t="shared" si="20"/>
        <v>14.98</v>
      </c>
      <c r="AI173" s="17">
        <f t="shared" si="17"/>
        <v>1258853.7200000002</v>
      </c>
      <c r="AJ173" s="15">
        <f t="shared" si="21"/>
        <v>1089818.8500000001</v>
      </c>
      <c r="AK173" s="64">
        <f t="shared" si="22"/>
        <v>855298.6</v>
      </c>
      <c r="AL173" s="19">
        <f t="shared" si="18"/>
        <v>234520.25000000012</v>
      </c>
    </row>
    <row r="174" spans="1:38" x14ac:dyDescent="0.2">
      <c r="A174" s="1" t="s">
        <v>521</v>
      </c>
      <c r="B174" s="1" t="s">
        <v>522</v>
      </c>
      <c r="C174" s="55">
        <v>6314</v>
      </c>
      <c r="D174" s="56" t="s">
        <v>1248</v>
      </c>
      <c r="E174" t="s">
        <v>3338</v>
      </c>
      <c r="F174" s="316">
        <v>841724.8</v>
      </c>
      <c r="G174" s="316"/>
      <c r="H174" s="316">
        <v>58209.599999999999</v>
      </c>
      <c r="I174">
        <v>433753.99</v>
      </c>
      <c r="J174">
        <v>85642.93</v>
      </c>
      <c r="K174" s="317"/>
      <c r="L174" s="317"/>
      <c r="M174" s="317"/>
      <c r="N174" s="317">
        <v>250.5</v>
      </c>
      <c r="O174"/>
      <c r="P174"/>
      <c r="Q174">
        <v>2400624.13</v>
      </c>
      <c r="R174" s="321"/>
      <c r="S174" s="321">
        <v>850722.9</v>
      </c>
      <c r="T174" s="321"/>
      <c r="U174" s="321"/>
      <c r="V174" s="321">
        <v>337020</v>
      </c>
      <c r="W174" s="322"/>
      <c r="X174" s="322">
        <v>595077.84</v>
      </c>
      <c r="Y174" s="322"/>
      <c r="Z174" s="322"/>
      <c r="AA174" s="322">
        <v>262727.18</v>
      </c>
      <c r="AB174" s="322">
        <v>27575.67</v>
      </c>
      <c r="AC174" s="322"/>
      <c r="AG174" s="62">
        <f t="shared" si="19"/>
        <v>899934.4</v>
      </c>
      <c r="AH174" s="76">
        <f t="shared" si="20"/>
        <v>250.5</v>
      </c>
      <c r="AI174" s="17">
        <f t="shared" si="17"/>
        <v>899683.9</v>
      </c>
      <c r="AJ174" s="15">
        <f t="shared" si="21"/>
        <v>1187742.8999999999</v>
      </c>
      <c r="AK174" s="64">
        <f t="shared" si="22"/>
        <v>885380.69000000006</v>
      </c>
      <c r="AL174" s="19">
        <f t="shared" si="18"/>
        <v>302362.20999999985</v>
      </c>
    </row>
    <row r="175" spans="1:38" x14ac:dyDescent="0.2">
      <c r="A175" s="1" t="s">
        <v>525</v>
      </c>
      <c r="B175" s="1" t="s">
        <v>526</v>
      </c>
      <c r="C175" s="55">
        <v>4818</v>
      </c>
      <c r="D175" s="56" t="s">
        <v>1249</v>
      </c>
      <c r="E175" t="s">
        <v>3339</v>
      </c>
      <c r="F175" s="316">
        <v>1156960.51</v>
      </c>
      <c r="G175" s="316"/>
      <c r="H175" s="316">
        <v>93746.91</v>
      </c>
      <c r="I175">
        <v>119947.87</v>
      </c>
      <c r="J175">
        <v>49652.34</v>
      </c>
      <c r="K175" s="317"/>
      <c r="L175" s="317"/>
      <c r="M175" s="317"/>
      <c r="N175" s="317">
        <v>65.42</v>
      </c>
      <c r="O175"/>
      <c r="P175"/>
      <c r="Q175">
        <v>1908740.29</v>
      </c>
      <c r="R175" s="321"/>
      <c r="S175" s="321">
        <v>679882.8</v>
      </c>
      <c r="T175" s="321"/>
      <c r="U175" s="321"/>
      <c r="V175" s="321">
        <v>455813</v>
      </c>
      <c r="W175" s="322"/>
      <c r="X175" s="322">
        <v>630677</v>
      </c>
      <c r="Y175" s="322"/>
      <c r="Z175" s="322"/>
      <c r="AA175" s="322">
        <v>133196.07</v>
      </c>
      <c r="AB175" s="322">
        <v>16849.5</v>
      </c>
      <c r="AC175" s="322"/>
      <c r="AG175" s="62">
        <f t="shared" si="19"/>
        <v>1250707.42</v>
      </c>
      <c r="AH175" s="76">
        <f t="shared" si="20"/>
        <v>65.42</v>
      </c>
      <c r="AI175" s="17">
        <f t="shared" si="17"/>
        <v>1250642</v>
      </c>
      <c r="AJ175" s="15">
        <f t="shared" si="21"/>
        <v>1135695.8</v>
      </c>
      <c r="AK175" s="64">
        <f t="shared" si="22"/>
        <v>780722.57000000007</v>
      </c>
      <c r="AL175" s="19">
        <f t="shared" si="18"/>
        <v>354973.23</v>
      </c>
    </row>
    <row r="176" spans="1:38" x14ac:dyDescent="0.2">
      <c r="A176" s="1" t="s">
        <v>525</v>
      </c>
      <c r="B176" s="1" t="s">
        <v>526</v>
      </c>
      <c r="C176" s="55">
        <v>3493</v>
      </c>
      <c r="D176" s="56" t="s">
        <v>1250</v>
      </c>
      <c r="E176" t="s">
        <v>3340</v>
      </c>
      <c r="F176" s="316">
        <v>989668.3</v>
      </c>
      <c r="G176" s="316">
        <v>15900</v>
      </c>
      <c r="H176" s="316">
        <v>67821.86</v>
      </c>
      <c r="I176">
        <v>377248.73</v>
      </c>
      <c r="J176">
        <v>127538.89</v>
      </c>
      <c r="K176" s="317"/>
      <c r="L176" s="317"/>
      <c r="M176" s="317"/>
      <c r="N176" s="317">
        <v>46.73</v>
      </c>
      <c r="O176"/>
      <c r="P176"/>
      <c r="Q176">
        <v>2036218.61</v>
      </c>
      <c r="R176" s="321">
        <v>62.77</v>
      </c>
      <c r="S176" s="321">
        <v>650267.68999999994</v>
      </c>
      <c r="T176" s="321"/>
      <c r="U176" s="321"/>
      <c r="V176" s="321">
        <v>494243.31</v>
      </c>
      <c r="W176" s="322"/>
      <c r="X176" s="322">
        <v>737957.31</v>
      </c>
      <c r="Y176" s="322"/>
      <c r="Z176" s="322"/>
      <c r="AA176" s="322">
        <v>173317.57</v>
      </c>
      <c r="AB176" s="322">
        <v>56497.05</v>
      </c>
      <c r="AC176" s="322"/>
      <c r="AG176" s="62">
        <f t="shared" si="19"/>
        <v>1073390.1600000001</v>
      </c>
      <c r="AH176" s="76">
        <f t="shared" si="20"/>
        <v>46.73</v>
      </c>
      <c r="AI176" s="17">
        <f t="shared" si="17"/>
        <v>1073343.4300000002</v>
      </c>
      <c r="AJ176" s="15">
        <f t="shared" si="21"/>
        <v>1144573.77</v>
      </c>
      <c r="AK176" s="64">
        <f t="shared" si="22"/>
        <v>967771.93000000017</v>
      </c>
      <c r="AL176" s="19">
        <f t="shared" si="18"/>
        <v>176801.83999999985</v>
      </c>
    </row>
    <row r="177" spans="1:38" x14ac:dyDescent="0.2">
      <c r="A177" s="1" t="s">
        <v>525</v>
      </c>
      <c r="B177" s="1" t="s">
        <v>526</v>
      </c>
      <c r="C177" s="55">
        <v>2171</v>
      </c>
      <c r="D177" s="56" t="s">
        <v>1251</v>
      </c>
      <c r="E177" t="s">
        <v>3341</v>
      </c>
      <c r="F177" s="316">
        <v>878136.14</v>
      </c>
      <c r="G177" s="316"/>
      <c r="H177" s="316">
        <v>74033.73</v>
      </c>
      <c r="I177">
        <v>-34001.24</v>
      </c>
      <c r="J177">
        <v>155899.39000000001</v>
      </c>
      <c r="K177" s="317"/>
      <c r="L177" s="317"/>
      <c r="M177" s="317"/>
      <c r="N177" s="317">
        <v>37.380000000000003</v>
      </c>
      <c r="O177"/>
      <c r="P177"/>
      <c r="Q177">
        <v>2581996.2400000002</v>
      </c>
      <c r="R177" s="321"/>
      <c r="S177" s="321">
        <v>500164.69</v>
      </c>
      <c r="T177" s="321"/>
      <c r="U177" s="321"/>
      <c r="V177" s="321">
        <v>264600</v>
      </c>
      <c r="W177" s="322"/>
      <c r="X177" s="322">
        <v>415650</v>
      </c>
      <c r="Y177" s="322"/>
      <c r="Z177" s="322"/>
      <c r="AA177" s="322">
        <v>129979.19</v>
      </c>
      <c r="AB177" s="322">
        <v>51545.61</v>
      </c>
      <c r="AC177" s="322"/>
      <c r="AG177" s="62">
        <f t="shared" si="19"/>
        <v>952169.87</v>
      </c>
      <c r="AH177" s="76">
        <f t="shared" si="20"/>
        <v>37.380000000000003</v>
      </c>
      <c r="AI177" s="17">
        <f t="shared" si="17"/>
        <v>952132.49</v>
      </c>
      <c r="AJ177" s="15">
        <f t="shared" si="21"/>
        <v>764764.69</v>
      </c>
      <c r="AK177" s="64">
        <f t="shared" si="22"/>
        <v>597174.79999999993</v>
      </c>
      <c r="AL177" s="19">
        <f t="shared" si="18"/>
        <v>167589.89000000001</v>
      </c>
    </row>
    <row r="178" spans="1:38" x14ac:dyDescent="0.2">
      <c r="A178" s="1" t="s">
        <v>525</v>
      </c>
      <c r="B178" s="1" t="s">
        <v>526</v>
      </c>
      <c r="C178" s="55">
        <v>4974</v>
      </c>
      <c r="D178" s="56" t="s">
        <v>1252</v>
      </c>
      <c r="E178" t="s">
        <v>3342</v>
      </c>
      <c r="F178" s="316">
        <v>951254.97</v>
      </c>
      <c r="G178" s="316"/>
      <c r="H178" s="316">
        <v>95375.25</v>
      </c>
      <c r="I178">
        <v>111532.38</v>
      </c>
      <c r="J178">
        <v>656321.53</v>
      </c>
      <c r="K178" s="317"/>
      <c r="L178" s="317"/>
      <c r="M178" s="317"/>
      <c r="N178" s="317">
        <v>32.99</v>
      </c>
      <c r="O178"/>
      <c r="P178"/>
      <c r="Q178">
        <v>1442473.15</v>
      </c>
      <c r="R178" s="321">
        <v>58.32</v>
      </c>
      <c r="S178" s="321">
        <v>594565.18999999994</v>
      </c>
      <c r="T178" s="321"/>
      <c r="U178" s="321"/>
      <c r="V178" s="321">
        <v>350900</v>
      </c>
      <c r="W178" s="322"/>
      <c r="X178" s="322">
        <v>488090</v>
      </c>
      <c r="Y178" s="322"/>
      <c r="Z178" s="322"/>
      <c r="AA178" s="322">
        <v>155848.1</v>
      </c>
      <c r="AB178" s="322">
        <v>184243.71</v>
      </c>
      <c r="AC178" s="322"/>
      <c r="AG178" s="62">
        <f t="shared" si="19"/>
        <v>1046630.22</v>
      </c>
      <c r="AH178" s="76">
        <f t="shared" si="20"/>
        <v>32.99</v>
      </c>
      <c r="AI178" s="17">
        <f t="shared" si="17"/>
        <v>1046597.23</v>
      </c>
      <c r="AJ178" s="15">
        <f t="shared" si="21"/>
        <v>945523.50999999989</v>
      </c>
      <c r="AK178" s="64">
        <f t="shared" si="22"/>
        <v>828181.80999999994</v>
      </c>
      <c r="AL178" s="19">
        <f t="shared" si="18"/>
        <v>117341.69999999995</v>
      </c>
    </row>
    <row r="179" spans="1:38" x14ac:dyDescent="0.2">
      <c r="A179" s="1" t="s">
        <v>525</v>
      </c>
      <c r="B179" s="1" t="s">
        <v>526</v>
      </c>
      <c r="C179" s="55">
        <v>2190</v>
      </c>
      <c r="D179" s="56" t="s">
        <v>1253</v>
      </c>
      <c r="E179" t="s">
        <v>3343</v>
      </c>
      <c r="F179" s="316">
        <v>858869.22</v>
      </c>
      <c r="G179" s="316">
        <v>20390</v>
      </c>
      <c r="H179" s="316">
        <v>23789.29</v>
      </c>
      <c r="I179">
        <v>29713.85</v>
      </c>
      <c r="J179">
        <v>106952.96000000001</v>
      </c>
      <c r="K179" s="317"/>
      <c r="L179" s="317"/>
      <c r="M179" s="317"/>
      <c r="N179" s="317">
        <v>0</v>
      </c>
      <c r="O179"/>
      <c r="P179"/>
      <c r="Q179">
        <v>1708773.29</v>
      </c>
      <c r="R179" s="321"/>
      <c r="S179" s="321">
        <v>424126.89</v>
      </c>
      <c r="T179" s="321"/>
      <c r="U179" s="321"/>
      <c r="V179" s="321">
        <v>272620</v>
      </c>
      <c r="W179" s="322"/>
      <c r="X179" s="322">
        <v>370552</v>
      </c>
      <c r="Y179" s="322"/>
      <c r="Z179" s="322"/>
      <c r="AA179" s="322">
        <v>168400.08</v>
      </c>
      <c r="AB179" s="322">
        <v>43207.92</v>
      </c>
      <c r="AC179" s="322"/>
      <c r="AG179" s="62">
        <f t="shared" si="19"/>
        <v>903048.51</v>
      </c>
      <c r="AH179" s="76">
        <f t="shared" si="20"/>
        <v>0</v>
      </c>
      <c r="AI179" s="17">
        <f t="shared" si="17"/>
        <v>903048.51</v>
      </c>
      <c r="AJ179" s="15">
        <f t="shared" si="21"/>
        <v>696746.89</v>
      </c>
      <c r="AK179" s="64">
        <f t="shared" si="22"/>
        <v>582160</v>
      </c>
      <c r="AL179" s="19">
        <f t="shared" si="18"/>
        <v>114586.89000000001</v>
      </c>
    </row>
    <row r="180" spans="1:38" x14ac:dyDescent="0.2">
      <c r="A180" s="1" t="s">
        <v>525</v>
      </c>
      <c r="B180" s="1" t="s">
        <v>526</v>
      </c>
      <c r="C180" s="55">
        <v>3183</v>
      </c>
      <c r="D180" s="56" t="s">
        <v>1254</v>
      </c>
      <c r="E180" t="s">
        <v>3344</v>
      </c>
      <c r="F180" s="316">
        <v>213348.21</v>
      </c>
      <c r="G180" s="316">
        <v>17300</v>
      </c>
      <c r="H180" s="316">
        <v>64592.18</v>
      </c>
      <c r="I180">
        <v>20888.64</v>
      </c>
      <c r="J180">
        <v>25425.14</v>
      </c>
      <c r="K180" s="317"/>
      <c r="L180" s="317"/>
      <c r="M180" s="317"/>
      <c r="N180" s="317">
        <v>0</v>
      </c>
      <c r="O180"/>
      <c r="P180"/>
      <c r="Q180">
        <v>1572242.02</v>
      </c>
      <c r="R180" s="321">
        <v>941.88</v>
      </c>
      <c r="S180" s="321">
        <v>51550.47</v>
      </c>
      <c r="T180" s="321"/>
      <c r="U180" s="321"/>
      <c r="V180" s="321">
        <v>320730</v>
      </c>
      <c r="W180" s="322"/>
      <c r="X180" s="322">
        <v>462951</v>
      </c>
      <c r="Y180" s="322"/>
      <c r="Z180" s="322"/>
      <c r="AA180" s="322">
        <v>134838.45000000001</v>
      </c>
      <c r="AB180" s="322">
        <v>12588.6</v>
      </c>
      <c r="AC180" s="322"/>
      <c r="AG180" s="62">
        <f t="shared" si="19"/>
        <v>295240.39</v>
      </c>
      <c r="AH180" s="76">
        <f t="shared" si="20"/>
        <v>0</v>
      </c>
      <c r="AI180" s="17">
        <f t="shared" si="17"/>
        <v>295240.39</v>
      </c>
      <c r="AJ180" s="15">
        <f t="shared" si="21"/>
        <v>373222.35</v>
      </c>
      <c r="AK180" s="64">
        <f t="shared" si="22"/>
        <v>610378.04999999993</v>
      </c>
      <c r="AL180" s="19">
        <f t="shared" si="18"/>
        <v>-237155.69999999995</v>
      </c>
    </row>
    <row r="181" spans="1:38" x14ac:dyDescent="0.2">
      <c r="A181" s="1" t="s">
        <v>525</v>
      </c>
      <c r="B181" s="1" t="s">
        <v>526</v>
      </c>
      <c r="C181" s="55">
        <v>3642</v>
      </c>
      <c r="D181" s="56" t="s">
        <v>1255</v>
      </c>
      <c r="E181" t="s">
        <v>3345</v>
      </c>
      <c r="F181" s="316">
        <v>869416.77</v>
      </c>
      <c r="G181" s="316">
        <v>0</v>
      </c>
      <c r="H181" s="316">
        <v>94730.9</v>
      </c>
      <c r="I181">
        <v>87708.47</v>
      </c>
      <c r="J181">
        <v>633136.47</v>
      </c>
      <c r="K181" s="317"/>
      <c r="L181" s="317"/>
      <c r="M181" s="317"/>
      <c r="N181" s="317">
        <v>46.73</v>
      </c>
      <c r="O181"/>
      <c r="P181">
        <v>74599</v>
      </c>
      <c r="Q181">
        <v>1286359.3700000001</v>
      </c>
      <c r="R181" s="321"/>
      <c r="S181" s="321">
        <v>503178.6</v>
      </c>
      <c r="T181" s="321"/>
      <c r="U181" s="321"/>
      <c r="V181" s="321">
        <v>355870</v>
      </c>
      <c r="W181" s="322"/>
      <c r="X181" s="322">
        <v>486489</v>
      </c>
      <c r="Y181" s="322"/>
      <c r="Z181" s="322"/>
      <c r="AA181" s="322">
        <v>178590.94</v>
      </c>
      <c r="AB181" s="322">
        <v>119624.58</v>
      </c>
      <c r="AC181" s="322"/>
      <c r="AG181" s="62">
        <f t="shared" si="19"/>
        <v>964147.67</v>
      </c>
      <c r="AH181" s="76">
        <f t="shared" si="20"/>
        <v>46.73</v>
      </c>
      <c r="AI181" s="17">
        <f t="shared" si="17"/>
        <v>964100.94000000006</v>
      </c>
      <c r="AJ181" s="15">
        <f t="shared" si="21"/>
        <v>859048.6</v>
      </c>
      <c r="AK181" s="64">
        <f t="shared" si="22"/>
        <v>784704.5199999999</v>
      </c>
      <c r="AL181" s="19">
        <f t="shared" si="18"/>
        <v>74344.080000000075</v>
      </c>
    </row>
    <row r="182" spans="1:38" x14ac:dyDescent="0.2">
      <c r="A182" s="1" t="s">
        <v>529</v>
      </c>
      <c r="B182" s="1" t="s">
        <v>531</v>
      </c>
      <c r="C182" s="55">
        <v>3093</v>
      </c>
      <c r="D182" s="56" t="s">
        <v>1256</v>
      </c>
      <c r="E182" t="s">
        <v>3346</v>
      </c>
      <c r="F182" s="316">
        <v>659017.02</v>
      </c>
      <c r="G182" s="316"/>
      <c r="H182" s="316">
        <v>53698.76</v>
      </c>
      <c r="I182">
        <v>222940.25</v>
      </c>
      <c r="J182">
        <v>112011.05</v>
      </c>
      <c r="K182" s="317">
        <v>31486.47</v>
      </c>
      <c r="L182" s="317">
        <v>175.2</v>
      </c>
      <c r="M182" s="317">
        <v>1107</v>
      </c>
      <c r="N182" s="317"/>
      <c r="O182"/>
      <c r="P182"/>
      <c r="Q182">
        <v>1621669.25</v>
      </c>
      <c r="R182" s="321"/>
      <c r="S182" s="321">
        <v>413346.17</v>
      </c>
      <c r="T182" s="321"/>
      <c r="U182" s="321"/>
      <c r="V182" s="321">
        <v>132150</v>
      </c>
      <c r="W182" s="322">
        <v>162420.89000000001</v>
      </c>
      <c r="X182" s="322">
        <v>304921</v>
      </c>
      <c r="Y182" s="322"/>
      <c r="Z182" s="322"/>
      <c r="AA182" s="322">
        <v>116571.95</v>
      </c>
      <c r="AB182" s="322">
        <v>21709.59</v>
      </c>
      <c r="AC182" s="322"/>
      <c r="AG182" s="62">
        <f t="shared" si="19"/>
        <v>712715.78</v>
      </c>
      <c r="AH182" s="76">
        <f t="shared" si="20"/>
        <v>32768.67</v>
      </c>
      <c r="AI182" s="17">
        <f t="shared" si="17"/>
        <v>679947.11</v>
      </c>
      <c r="AJ182" s="15">
        <f t="shared" si="21"/>
        <v>545496.16999999993</v>
      </c>
      <c r="AK182" s="64">
        <f t="shared" si="22"/>
        <v>605623.42999999993</v>
      </c>
      <c r="AL182" s="19">
        <f t="shared" si="18"/>
        <v>-60127.260000000009</v>
      </c>
    </row>
    <row r="183" spans="1:38" x14ac:dyDescent="0.2">
      <c r="A183" s="1" t="s">
        <v>529</v>
      </c>
      <c r="B183" s="1" t="s">
        <v>531</v>
      </c>
      <c r="C183" s="55">
        <v>2775</v>
      </c>
      <c r="D183" s="56" t="s">
        <v>1257</v>
      </c>
      <c r="E183" t="s">
        <v>3347</v>
      </c>
      <c r="F183" s="316">
        <v>270828.98</v>
      </c>
      <c r="G183" s="316">
        <v>50390</v>
      </c>
      <c r="H183" s="316">
        <v>63721.120000000003</v>
      </c>
      <c r="I183">
        <v>249363.48</v>
      </c>
      <c r="J183">
        <v>806809.47</v>
      </c>
      <c r="K183" s="317">
        <v>39685</v>
      </c>
      <c r="L183" s="317"/>
      <c r="M183" s="317"/>
      <c r="N183" s="317"/>
      <c r="O183"/>
      <c r="P183">
        <v>-2464.19</v>
      </c>
      <c r="Q183">
        <v>2143817.25</v>
      </c>
      <c r="R183" s="321"/>
      <c r="S183" s="321">
        <v>544816.21</v>
      </c>
      <c r="T183" s="321"/>
      <c r="U183" s="321">
        <v>0.91</v>
      </c>
      <c r="V183" s="321">
        <v>455310</v>
      </c>
      <c r="W183" s="322">
        <v>18600</v>
      </c>
      <c r="X183" s="322">
        <v>589503</v>
      </c>
      <c r="Y183" s="322"/>
      <c r="Z183" s="322"/>
      <c r="AA183" s="322">
        <v>151004.28</v>
      </c>
      <c r="AB183" s="322">
        <v>64348.83</v>
      </c>
      <c r="AC183" s="322"/>
      <c r="AG183" s="62">
        <f t="shared" si="19"/>
        <v>384940.1</v>
      </c>
      <c r="AH183" s="76">
        <f t="shared" si="20"/>
        <v>39685</v>
      </c>
      <c r="AI183" s="17">
        <f t="shared" si="17"/>
        <v>345255.1</v>
      </c>
      <c r="AJ183" s="15">
        <f t="shared" si="21"/>
        <v>1000127.12</v>
      </c>
      <c r="AK183" s="64">
        <f t="shared" si="22"/>
        <v>823456.11</v>
      </c>
      <c r="AL183" s="19">
        <f t="shared" si="18"/>
        <v>176671.01</v>
      </c>
    </row>
    <row r="184" spans="1:38" x14ac:dyDescent="0.2">
      <c r="A184" s="1" t="s">
        <v>529</v>
      </c>
      <c r="B184" s="1" t="s">
        <v>531</v>
      </c>
      <c r="C184" s="55">
        <v>2224</v>
      </c>
      <c r="D184" s="56" t="s">
        <v>1258</v>
      </c>
      <c r="E184" t="s">
        <v>3348</v>
      </c>
      <c r="F184" s="316">
        <v>543200.41</v>
      </c>
      <c r="G184" s="316">
        <v>9700</v>
      </c>
      <c r="H184" s="316">
        <v>27152.14</v>
      </c>
      <c r="I184">
        <v>2192424.7400000002</v>
      </c>
      <c r="J184">
        <v>194357.84</v>
      </c>
      <c r="K184" s="317">
        <v>1000</v>
      </c>
      <c r="L184" s="317"/>
      <c r="M184" s="317"/>
      <c r="N184" s="317"/>
      <c r="O184"/>
      <c r="P184"/>
      <c r="Q184">
        <v>309335.96999999997</v>
      </c>
      <c r="R184" s="321"/>
      <c r="S184" s="321">
        <v>390701.76</v>
      </c>
      <c r="T184" s="321"/>
      <c r="U184" s="321"/>
      <c r="V184" s="321">
        <v>271000</v>
      </c>
      <c r="W184" s="322">
        <v>92637.6</v>
      </c>
      <c r="X184" s="322">
        <v>402446</v>
      </c>
      <c r="Y184" s="322"/>
      <c r="Z184" s="322"/>
      <c r="AA184" s="322">
        <v>147433.57</v>
      </c>
      <c r="AB184" s="322">
        <v>44195.01</v>
      </c>
      <c r="AC184" s="322"/>
      <c r="AG184" s="62">
        <f t="shared" si="19"/>
        <v>580052.55000000005</v>
      </c>
      <c r="AH184" s="76">
        <f t="shared" si="20"/>
        <v>1000</v>
      </c>
      <c r="AI184" s="17">
        <f t="shared" si="17"/>
        <v>579052.55000000005</v>
      </c>
      <c r="AJ184" s="15">
        <f t="shared" si="21"/>
        <v>661701.76</v>
      </c>
      <c r="AK184" s="64">
        <f t="shared" si="22"/>
        <v>686712.17999999993</v>
      </c>
      <c r="AL184" s="19">
        <f t="shared" si="18"/>
        <v>-25010.419999999925</v>
      </c>
    </row>
    <row r="185" spans="1:38" x14ac:dyDescent="0.2">
      <c r="A185" s="1" t="s">
        <v>529</v>
      </c>
      <c r="B185" s="1" t="s">
        <v>531</v>
      </c>
      <c r="C185" s="55">
        <v>2037</v>
      </c>
      <c r="D185" s="56" t="s">
        <v>1259</v>
      </c>
      <c r="E185" t="s">
        <v>3349</v>
      </c>
      <c r="F185" s="316">
        <v>282500.13</v>
      </c>
      <c r="G185" s="316">
        <v>18000</v>
      </c>
      <c r="H185" s="316">
        <v>44254.74</v>
      </c>
      <c r="I185">
        <v>92134.86</v>
      </c>
      <c r="J185">
        <v>45629.73</v>
      </c>
      <c r="K185" s="317">
        <v>18531</v>
      </c>
      <c r="L185" s="317">
        <v>64434</v>
      </c>
      <c r="M185" s="317"/>
      <c r="N185" s="317">
        <v>250</v>
      </c>
      <c r="O185"/>
      <c r="P185"/>
      <c r="Q185">
        <v>1558084.6</v>
      </c>
      <c r="R185" s="321"/>
      <c r="S185" s="321">
        <v>346306.81</v>
      </c>
      <c r="T185" s="321"/>
      <c r="U185" s="321"/>
      <c r="V185" s="321">
        <v>136080</v>
      </c>
      <c r="W185" s="322">
        <v>80620.81</v>
      </c>
      <c r="X185" s="322">
        <v>268407</v>
      </c>
      <c r="Y185" s="322"/>
      <c r="Z185" s="322"/>
      <c r="AA185" s="322">
        <v>96714</v>
      </c>
      <c r="AB185" s="322">
        <v>10358.34</v>
      </c>
      <c r="AC185" s="322"/>
      <c r="AG185" s="62">
        <f t="shared" si="19"/>
        <v>344754.87</v>
      </c>
      <c r="AH185" s="76">
        <f t="shared" si="20"/>
        <v>83215</v>
      </c>
      <c r="AI185" s="17">
        <f t="shared" si="17"/>
        <v>261539.87</v>
      </c>
      <c r="AJ185" s="15">
        <f t="shared" si="21"/>
        <v>482386.81</v>
      </c>
      <c r="AK185" s="64">
        <f t="shared" si="22"/>
        <v>456100.15</v>
      </c>
      <c r="AL185" s="19">
        <f t="shared" si="18"/>
        <v>26286.659999999974</v>
      </c>
    </row>
    <row r="186" spans="1:38" x14ac:dyDescent="0.2">
      <c r="A186" s="1" t="s">
        <v>529</v>
      </c>
      <c r="B186" s="1" t="s">
        <v>531</v>
      </c>
      <c r="C186" s="55">
        <v>3571</v>
      </c>
      <c r="D186" s="56" t="s">
        <v>1260</v>
      </c>
      <c r="E186" t="s">
        <v>3350</v>
      </c>
      <c r="F186" s="316">
        <v>467250.86</v>
      </c>
      <c r="G186" s="316"/>
      <c r="H186" s="316">
        <v>27804.16</v>
      </c>
      <c r="I186">
        <v>362900.64</v>
      </c>
      <c r="J186">
        <v>123182.26</v>
      </c>
      <c r="K186" s="317">
        <v>0</v>
      </c>
      <c r="L186" s="317"/>
      <c r="M186" s="317"/>
      <c r="N186" s="317">
        <v>918</v>
      </c>
      <c r="O186"/>
      <c r="P186"/>
      <c r="Q186">
        <v>1939631.19</v>
      </c>
      <c r="R186" s="321"/>
      <c r="S186" s="321">
        <v>531641.38</v>
      </c>
      <c r="T186" s="321"/>
      <c r="U186" s="321"/>
      <c r="V186" s="321">
        <v>332850</v>
      </c>
      <c r="W186" s="322">
        <v>85214.34</v>
      </c>
      <c r="X186" s="322">
        <v>548116</v>
      </c>
      <c r="Y186" s="322"/>
      <c r="Z186" s="322"/>
      <c r="AA186" s="322">
        <v>211674.55</v>
      </c>
      <c r="AB186" s="322">
        <v>30096.36</v>
      </c>
      <c r="AC186" s="322"/>
      <c r="AG186" s="62">
        <f t="shared" si="19"/>
        <v>495055.01999999996</v>
      </c>
      <c r="AH186" s="76">
        <f t="shared" si="20"/>
        <v>918</v>
      </c>
      <c r="AI186" s="17">
        <f t="shared" si="17"/>
        <v>494137.01999999996</v>
      </c>
      <c r="AJ186" s="15">
        <f t="shared" si="21"/>
        <v>864491.38</v>
      </c>
      <c r="AK186" s="64">
        <f t="shared" si="22"/>
        <v>875101.24999999988</v>
      </c>
      <c r="AL186" s="19">
        <f t="shared" si="18"/>
        <v>-10609.869999999879</v>
      </c>
    </row>
    <row r="187" spans="1:38" x14ac:dyDescent="0.2">
      <c r="A187" s="1" t="s">
        <v>529</v>
      </c>
      <c r="B187" s="1" t="s">
        <v>531</v>
      </c>
      <c r="C187" s="55">
        <v>6793</v>
      </c>
      <c r="D187" s="56" t="s">
        <v>1261</v>
      </c>
      <c r="E187" t="s">
        <v>3351</v>
      </c>
      <c r="F187" s="316">
        <v>658214.1</v>
      </c>
      <c r="G187" s="316"/>
      <c r="H187" s="316">
        <v>64120.160000000003</v>
      </c>
      <c r="I187">
        <v>109453.08</v>
      </c>
      <c r="J187">
        <v>78900.94</v>
      </c>
      <c r="K187" s="317">
        <v>32830</v>
      </c>
      <c r="L187" s="317">
        <v>12720</v>
      </c>
      <c r="M187" s="317"/>
      <c r="N187" s="317">
        <v>0</v>
      </c>
      <c r="O187"/>
      <c r="P187"/>
      <c r="Q187">
        <v>2258666.42</v>
      </c>
      <c r="R187" s="321"/>
      <c r="S187" s="321">
        <v>691504.31</v>
      </c>
      <c r="T187" s="321"/>
      <c r="U187" s="321"/>
      <c r="V187" s="321">
        <v>523870</v>
      </c>
      <c r="W187" s="322">
        <v>72338.320000000007</v>
      </c>
      <c r="X187" s="322">
        <v>865445</v>
      </c>
      <c r="Y187" s="322"/>
      <c r="Z187" s="322"/>
      <c r="AA187" s="322">
        <v>193338.3</v>
      </c>
      <c r="AB187" s="322">
        <v>19342.75</v>
      </c>
      <c r="AC187" s="322"/>
      <c r="AG187" s="62">
        <f t="shared" si="19"/>
        <v>722334.26</v>
      </c>
      <c r="AH187" s="76">
        <f t="shared" si="20"/>
        <v>45550</v>
      </c>
      <c r="AI187" s="17">
        <f t="shared" si="17"/>
        <v>676784.26</v>
      </c>
      <c r="AJ187" s="15">
        <f t="shared" si="21"/>
        <v>1215374.31</v>
      </c>
      <c r="AK187" s="64">
        <f t="shared" si="22"/>
        <v>1150464.3700000001</v>
      </c>
      <c r="AL187" s="19">
        <f t="shared" si="18"/>
        <v>64909.939999999944</v>
      </c>
    </row>
    <row r="188" spans="1:38" x14ac:dyDescent="0.2">
      <c r="A188" s="1" t="s">
        <v>529</v>
      </c>
      <c r="B188" s="1" t="s">
        <v>531</v>
      </c>
      <c r="C188" s="55">
        <v>1011</v>
      </c>
      <c r="D188" s="56" t="s">
        <v>1262</v>
      </c>
      <c r="E188" t="s">
        <v>3352</v>
      </c>
      <c r="F188" s="316">
        <v>258973.31</v>
      </c>
      <c r="G188" s="316"/>
      <c r="H188" s="316">
        <v>71673.23</v>
      </c>
      <c r="I188">
        <v>-49685.16</v>
      </c>
      <c r="J188">
        <v>479512.65</v>
      </c>
      <c r="K188" s="317">
        <v>33722</v>
      </c>
      <c r="L188" s="317">
        <v>23260</v>
      </c>
      <c r="M188" s="317"/>
      <c r="N188" s="317"/>
      <c r="O188"/>
      <c r="P188"/>
      <c r="Q188">
        <v>3335566.08</v>
      </c>
      <c r="R188" s="321"/>
      <c r="S188" s="321">
        <v>299067.78999999998</v>
      </c>
      <c r="T188" s="321"/>
      <c r="U188" s="321"/>
      <c r="V188" s="321">
        <v>229790</v>
      </c>
      <c r="W188" s="322">
        <v>39259.519999999997</v>
      </c>
      <c r="X188" s="322">
        <v>324011</v>
      </c>
      <c r="Y188" s="322"/>
      <c r="Z188" s="322"/>
      <c r="AA188" s="322">
        <v>92366.84</v>
      </c>
      <c r="AB188" s="322">
        <v>43729.86</v>
      </c>
      <c r="AC188" s="322"/>
      <c r="AG188" s="62">
        <f t="shared" si="19"/>
        <v>330646.53999999998</v>
      </c>
      <c r="AH188" s="76">
        <f t="shared" si="20"/>
        <v>56982</v>
      </c>
      <c r="AI188" s="17">
        <f t="shared" si="17"/>
        <v>273664.53999999998</v>
      </c>
      <c r="AJ188" s="15">
        <f t="shared" si="21"/>
        <v>528857.79</v>
      </c>
      <c r="AK188" s="64">
        <f t="shared" si="22"/>
        <v>499367.22</v>
      </c>
      <c r="AL188" s="19">
        <f t="shared" si="18"/>
        <v>29490.570000000065</v>
      </c>
    </row>
    <row r="189" spans="1:38" x14ac:dyDescent="0.2">
      <c r="A189" s="1" t="s">
        <v>529</v>
      </c>
      <c r="B189" s="1" t="s">
        <v>531</v>
      </c>
      <c r="C189" s="55">
        <v>3164</v>
      </c>
      <c r="D189" s="56" t="s">
        <v>1263</v>
      </c>
      <c r="E189" t="s">
        <v>3353</v>
      </c>
      <c r="F189" s="316">
        <v>609532.31000000006</v>
      </c>
      <c r="G189" s="316"/>
      <c r="H189" s="316">
        <v>17124.52</v>
      </c>
      <c r="I189">
        <v>169049.98</v>
      </c>
      <c r="J189">
        <v>79736.289999999994</v>
      </c>
      <c r="K189" s="317">
        <v>27570.77</v>
      </c>
      <c r="L189" s="317">
        <v>20423.59</v>
      </c>
      <c r="M189" s="317"/>
      <c r="N189" s="317"/>
      <c r="O189"/>
      <c r="P189"/>
      <c r="Q189">
        <v>1980732.96</v>
      </c>
      <c r="R189" s="321"/>
      <c r="S189" s="321">
        <v>469182.9</v>
      </c>
      <c r="T189" s="321"/>
      <c r="U189" s="321"/>
      <c r="V189" s="321">
        <v>247590</v>
      </c>
      <c r="W189" s="322">
        <v>91028.81</v>
      </c>
      <c r="X189" s="322">
        <v>469766</v>
      </c>
      <c r="Y189" s="322"/>
      <c r="Z189" s="322"/>
      <c r="AA189" s="322">
        <v>98184.72</v>
      </c>
      <c r="AB189" s="322">
        <v>20539.169999999998</v>
      </c>
      <c r="AC189" s="322"/>
      <c r="AG189" s="62">
        <f t="shared" si="19"/>
        <v>626656.83000000007</v>
      </c>
      <c r="AH189" s="76">
        <f t="shared" si="20"/>
        <v>47994.36</v>
      </c>
      <c r="AI189" s="17">
        <f t="shared" si="17"/>
        <v>578662.47000000009</v>
      </c>
      <c r="AJ189" s="15">
        <f t="shared" si="21"/>
        <v>716772.9</v>
      </c>
      <c r="AK189" s="64">
        <f t="shared" si="22"/>
        <v>679518.70000000007</v>
      </c>
      <c r="AL189" s="19">
        <f t="shared" si="18"/>
        <v>37254.199999999953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81"/>
  <sheetViews>
    <sheetView topLeftCell="AD1" zoomScale="120" zoomScaleNormal="120" workbookViewId="0">
      <selection sqref="A1:AE1048576"/>
    </sheetView>
  </sheetViews>
  <sheetFormatPr defaultColWidth="33.125" defaultRowHeight="14.25" x14ac:dyDescent="0.2"/>
  <cols>
    <col min="1" max="1" width="33.125" style="234"/>
    <col min="2" max="4" width="33.125" style="75"/>
    <col min="5" max="8" width="33.125" style="234"/>
    <col min="9" max="12" width="33.125" style="218"/>
    <col min="13" max="16" width="33.125" style="234"/>
    <col min="17" max="23" width="33.125" style="62"/>
    <col min="24" max="31" width="33.125" style="76"/>
    <col min="32" max="16384" width="33.125" style="234"/>
  </cols>
  <sheetData>
    <row r="1" spans="1:31" x14ac:dyDescent="0.2">
      <c r="A1" t="s">
        <v>2459</v>
      </c>
      <c r="B1" t="s">
        <v>2460</v>
      </c>
      <c r="C1" t="s">
        <v>2461</v>
      </c>
      <c r="D1" t="s">
        <v>2462</v>
      </c>
      <c r="E1" t="s">
        <v>2610</v>
      </c>
      <c r="F1" t="s">
        <v>2463</v>
      </c>
      <c r="G1" t="s">
        <v>2464</v>
      </c>
      <c r="H1" t="s">
        <v>2465</v>
      </c>
      <c r="I1" t="s">
        <v>3030</v>
      </c>
      <c r="J1" t="s">
        <v>2466</v>
      </c>
      <c r="K1" t="s">
        <v>2467</v>
      </c>
      <c r="L1" t="s">
        <v>2470</v>
      </c>
      <c r="M1" t="s">
        <v>2471</v>
      </c>
      <c r="N1" t="s">
        <v>2472</v>
      </c>
      <c r="O1" t="s">
        <v>2473</v>
      </c>
      <c r="P1" t="s">
        <v>2474</v>
      </c>
      <c r="Q1" t="s">
        <v>2475</v>
      </c>
      <c r="R1" t="s">
        <v>3031</v>
      </c>
      <c r="S1" t="s">
        <v>2476</v>
      </c>
      <c r="T1" t="s">
        <v>2477</v>
      </c>
      <c r="U1" t="s">
        <v>2478</v>
      </c>
      <c r="V1" t="s">
        <v>2479</v>
      </c>
      <c r="W1" t="s">
        <v>2480</v>
      </c>
      <c r="X1" t="s">
        <v>2482</v>
      </c>
      <c r="Y1" t="s">
        <v>2483</v>
      </c>
      <c r="Z1" t="s">
        <v>2484</v>
      </c>
      <c r="AA1" t="s">
        <v>2485</v>
      </c>
      <c r="AB1" t="s">
        <v>2486</v>
      </c>
      <c r="AC1" t="s">
        <v>2487</v>
      </c>
      <c r="AD1" t="s">
        <v>2614</v>
      </c>
      <c r="AE1" t="s">
        <v>2489</v>
      </c>
    </row>
    <row r="2" spans="1:31" x14ac:dyDescent="0.2">
      <c r="A2" t="s">
        <v>2490</v>
      </c>
      <c r="B2" t="s">
        <v>2491</v>
      </c>
      <c r="C2" t="s">
        <v>2492</v>
      </c>
      <c r="D2" t="s">
        <v>2493</v>
      </c>
      <c r="E2" t="s">
        <v>2615</v>
      </c>
      <c r="F2" t="s">
        <v>2494</v>
      </c>
      <c r="G2" t="s">
        <v>2495</v>
      </c>
      <c r="H2" t="s">
        <v>2496</v>
      </c>
      <c r="I2" t="s">
        <v>3032</v>
      </c>
      <c r="J2" t="s">
        <v>2497</v>
      </c>
      <c r="K2" t="s">
        <v>2498</v>
      </c>
      <c r="L2" t="s">
        <v>2501</v>
      </c>
      <c r="M2" t="s">
        <v>2502</v>
      </c>
      <c r="N2" t="s">
        <v>2503</v>
      </c>
      <c r="O2" t="s">
        <v>2504</v>
      </c>
      <c r="P2" t="s">
        <v>2505</v>
      </c>
      <c r="Q2" t="s">
        <v>2506</v>
      </c>
      <c r="R2" t="s">
        <v>3033</v>
      </c>
      <c r="S2" t="s">
        <v>2507</v>
      </c>
      <c r="T2" t="s">
        <v>2508</v>
      </c>
      <c r="U2" t="s">
        <v>2509</v>
      </c>
      <c r="V2" t="s">
        <v>2510</v>
      </c>
      <c r="W2" t="s">
        <v>2511</v>
      </c>
      <c r="X2" t="s">
        <v>2513</v>
      </c>
      <c r="Y2" t="s">
        <v>2514</v>
      </c>
      <c r="Z2" t="s">
        <v>2515</v>
      </c>
      <c r="AA2" t="s">
        <v>2516</v>
      </c>
      <c r="AB2" t="s">
        <v>2517</v>
      </c>
      <c r="AC2" t="s">
        <v>2518</v>
      </c>
      <c r="AD2" t="s">
        <v>2619</v>
      </c>
      <c r="AE2" t="s">
        <v>2520</v>
      </c>
    </row>
    <row r="3" spans="1:31" x14ac:dyDescent="0.2">
      <c r="A3" t="s">
        <v>2521</v>
      </c>
      <c r="B3">
        <v>58887963.939999998</v>
      </c>
      <c r="C3">
        <v>597405</v>
      </c>
      <c r="D3">
        <v>17014150.370000001</v>
      </c>
      <c r="E3">
        <v>344</v>
      </c>
      <c r="F3">
        <v>107424878.95999999</v>
      </c>
      <c r="G3">
        <v>31768074.739999998</v>
      </c>
      <c r="H3">
        <v>464.73</v>
      </c>
      <c r="I3">
        <v>194900</v>
      </c>
      <c r="J3">
        <v>358400</v>
      </c>
      <c r="K3">
        <v>3194269.96</v>
      </c>
      <c r="L3">
        <v>2354520.73</v>
      </c>
      <c r="M3">
        <v>707588.15</v>
      </c>
      <c r="N3">
        <v>680496</v>
      </c>
      <c r="O3">
        <v>-246434.05</v>
      </c>
      <c r="P3">
        <v>-723821.19</v>
      </c>
      <c r="Q3">
        <v>272593019.44</v>
      </c>
      <c r="R3">
        <v>16</v>
      </c>
      <c r="S3">
        <v>865.02</v>
      </c>
      <c r="T3">
        <v>30797870.760000002</v>
      </c>
      <c r="U3">
        <v>1080038.6399999999</v>
      </c>
      <c r="V3">
        <v>9076.0300000000007</v>
      </c>
      <c r="W3">
        <v>42246593.289999999</v>
      </c>
      <c r="X3">
        <v>5525722.1100000003</v>
      </c>
      <c r="Y3">
        <v>53047405.07</v>
      </c>
      <c r="Z3">
        <v>4954</v>
      </c>
      <c r="AA3">
        <v>187249.76</v>
      </c>
      <c r="AB3">
        <v>17662634.899999999</v>
      </c>
      <c r="AC3">
        <v>5735656.6200000001</v>
      </c>
      <c r="AD3">
        <v>19902</v>
      </c>
      <c r="AE3">
        <v>61280.05</v>
      </c>
    </row>
    <row r="4" spans="1:31" x14ac:dyDescent="0.2">
      <c r="A4" t="s">
        <v>3034</v>
      </c>
      <c r="B4">
        <v>410004.27</v>
      </c>
      <c r="C4"/>
      <c r="D4">
        <v>75349.789999999994</v>
      </c>
      <c r="E4"/>
      <c r="F4">
        <v>133187.72</v>
      </c>
      <c r="G4">
        <v>108138.65</v>
      </c>
      <c r="H4"/>
      <c r="I4"/>
      <c r="J4"/>
      <c r="K4">
        <v>16131</v>
      </c>
      <c r="L4"/>
      <c r="M4">
        <v>467.29</v>
      </c>
      <c r="N4">
        <v>6000</v>
      </c>
      <c r="O4">
        <v>4655.03</v>
      </c>
      <c r="P4"/>
      <c r="Q4">
        <v>2193223.69</v>
      </c>
      <c r="R4"/>
      <c r="S4"/>
      <c r="T4">
        <v>213213.75</v>
      </c>
      <c r="U4"/>
      <c r="V4"/>
      <c r="W4">
        <v>366210</v>
      </c>
      <c r="X4"/>
      <c r="Y4">
        <v>399542</v>
      </c>
      <c r="Z4"/>
      <c r="AA4"/>
      <c r="AB4">
        <v>118007.63</v>
      </c>
      <c r="AC4">
        <v>11370.22</v>
      </c>
      <c r="AD4"/>
      <c r="AE4"/>
    </row>
    <row r="5" spans="1:31" x14ac:dyDescent="0.2">
      <c r="A5" t="s">
        <v>3035</v>
      </c>
      <c r="B5">
        <v>431094.3</v>
      </c>
      <c r="C5"/>
      <c r="D5">
        <v>208729.64</v>
      </c>
      <c r="E5"/>
      <c r="F5">
        <v>874419.89</v>
      </c>
      <c r="G5">
        <v>610200.78</v>
      </c>
      <c r="H5"/>
      <c r="I5"/>
      <c r="J5"/>
      <c r="K5">
        <v>8883</v>
      </c>
      <c r="L5"/>
      <c r="M5"/>
      <c r="N5">
        <v>18000</v>
      </c>
      <c r="O5"/>
      <c r="P5"/>
      <c r="Q5">
        <v>1265427.9099999999</v>
      </c>
      <c r="R5"/>
      <c r="S5"/>
      <c r="T5">
        <v>208280.54</v>
      </c>
      <c r="U5"/>
      <c r="V5">
        <v>10.78</v>
      </c>
      <c r="W5">
        <v>453330</v>
      </c>
      <c r="X5"/>
      <c r="Y5">
        <v>518910</v>
      </c>
      <c r="Z5"/>
      <c r="AA5"/>
      <c r="AB5">
        <v>107625.21</v>
      </c>
      <c r="AC5">
        <v>2499.9899999999998</v>
      </c>
      <c r="AD5"/>
      <c r="AE5"/>
    </row>
    <row r="6" spans="1:31" x14ac:dyDescent="0.2">
      <c r="A6" t="s">
        <v>3036</v>
      </c>
      <c r="B6">
        <v>182681.95</v>
      </c>
      <c r="C6"/>
      <c r="D6">
        <v>136388.23000000001</v>
      </c>
      <c r="E6"/>
      <c r="F6">
        <v>1017091.92</v>
      </c>
      <c r="G6">
        <v>770721.57</v>
      </c>
      <c r="H6"/>
      <c r="I6"/>
      <c r="J6">
        <v>4000</v>
      </c>
      <c r="K6">
        <v>13820</v>
      </c>
      <c r="L6">
        <v>0</v>
      </c>
      <c r="M6">
        <v>5.91</v>
      </c>
      <c r="N6"/>
      <c r="O6"/>
      <c r="P6"/>
      <c r="Q6">
        <v>3482828.65</v>
      </c>
      <c r="R6"/>
      <c r="S6"/>
      <c r="T6">
        <v>122977.27</v>
      </c>
      <c r="U6">
        <v>97390</v>
      </c>
      <c r="V6">
        <v>12.61</v>
      </c>
      <c r="W6">
        <v>479100</v>
      </c>
      <c r="X6"/>
      <c r="Y6">
        <v>538572</v>
      </c>
      <c r="Z6"/>
      <c r="AA6"/>
      <c r="AB6">
        <v>117667.69</v>
      </c>
      <c r="AC6">
        <v>44767.21</v>
      </c>
      <c r="AD6"/>
      <c r="AE6"/>
    </row>
    <row r="7" spans="1:31" x14ac:dyDescent="0.2">
      <c r="A7" t="s">
        <v>3037</v>
      </c>
      <c r="B7">
        <v>255731.1</v>
      </c>
      <c r="C7"/>
      <c r="D7">
        <v>181139.18</v>
      </c>
      <c r="E7"/>
      <c r="F7">
        <v>397145.87</v>
      </c>
      <c r="G7">
        <v>352806.97</v>
      </c>
      <c r="H7"/>
      <c r="I7"/>
      <c r="J7"/>
      <c r="K7">
        <v>148066.63</v>
      </c>
      <c r="L7"/>
      <c r="M7"/>
      <c r="N7">
        <v>30000</v>
      </c>
      <c r="O7"/>
      <c r="P7"/>
      <c r="Q7">
        <v>3940312</v>
      </c>
      <c r="R7"/>
      <c r="S7"/>
      <c r="T7">
        <v>269069.37</v>
      </c>
      <c r="U7"/>
      <c r="V7"/>
      <c r="W7">
        <v>129980</v>
      </c>
      <c r="X7"/>
      <c r="Y7">
        <v>179366</v>
      </c>
      <c r="Z7"/>
      <c r="AA7"/>
      <c r="AB7">
        <v>129438.76</v>
      </c>
      <c r="AC7">
        <v>46420.08</v>
      </c>
      <c r="AD7"/>
      <c r="AE7"/>
    </row>
    <row r="8" spans="1:31" x14ac:dyDescent="0.2">
      <c r="A8" t="s">
        <v>3038</v>
      </c>
      <c r="B8">
        <v>482695.28</v>
      </c>
      <c r="C8"/>
      <c r="D8">
        <v>119250.09</v>
      </c>
      <c r="E8"/>
      <c r="F8">
        <v>297960.86</v>
      </c>
      <c r="G8">
        <v>300735.82</v>
      </c>
      <c r="H8"/>
      <c r="I8">
        <v>194900</v>
      </c>
      <c r="J8"/>
      <c r="K8">
        <v>27270</v>
      </c>
      <c r="L8"/>
      <c r="M8"/>
      <c r="N8">
        <v>40500</v>
      </c>
      <c r="O8"/>
      <c r="P8"/>
      <c r="Q8">
        <v>2735240.51</v>
      </c>
      <c r="R8"/>
      <c r="S8"/>
      <c r="T8">
        <v>167444.97</v>
      </c>
      <c r="U8"/>
      <c r="V8">
        <v>4.83</v>
      </c>
      <c r="W8">
        <v>237710</v>
      </c>
      <c r="X8"/>
      <c r="Y8">
        <v>264673</v>
      </c>
      <c r="Z8"/>
      <c r="AA8"/>
      <c r="AB8">
        <v>106413.92</v>
      </c>
      <c r="AC8">
        <v>10441</v>
      </c>
      <c r="AD8"/>
      <c r="AE8"/>
    </row>
    <row r="9" spans="1:31" x14ac:dyDescent="0.2">
      <c r="A9" t="s">
        <v>3039</v>
      </c>
      <c r="B9">
        <v>104706.34</v>
      </c>
      <c r="C9"/>
      <c r="D9">
        <v>66400.37</v>
      </c>
      <c r="E9">
        <v>344</v>
      </c>
      <c r="F9">
        <v>757035.11</v>
      </c>
      <c r="G9">
        <v>1152691.3</v>
      </c>
      <c r="H9"/>
      <c r="I9"/>
      <c r="J9"/>
      <c r="K9">
        <v>23650</v>
      </c>
      <c r="L9"/>
      <c r="M9"/>
      <c r="N9">
        <v>24000</v>
      </c>
      <c r="O9"/>
      <c r="P9">
        <v>180423.8</v>
      </c>
      <c r="Q9">
        <v>2266802.89</v>
      </c>
      <c r="R9"/>
      <c r="S9"/>
      <c r="T9">
        <v>125729.85</v>
      </c>
      <c r="U9"/>
      <c r="V9">
        <v>4.1100000000000003</v>
      </c>
      <c r="W9">
        <v>202597</v>
      </c>
      <c r="X9"/>
      <c r="Y9">
        <v>229142</v>
      </c>
      <c r="Z9"/>
      <c r="AA9"/>
      <c r="AB9">
        <v>94165.92</v>
      </c>
      <c r="AC9">
        <v>5499.99</v>
      </c>
      <c r="AD9"/>
      <c r="AE9"/>
    </row>
    <row r="10" spans="1:31" x14ac:dyDescent="0.2">
      <c r="A10" t="s">
        <v>3040</v>
      </c>
      <c r="B10">
        <v>467466.35</v>
      </c>
      <c r="C10"/>
      <c r="D10">
        <v>173750.83</v>
      </c>
      <c r="E10"/>
      <c r="F10">
        <v>948539.05</v>
      </c>
      <c r="G10">
        <v>535160.71</v>
      </c>
      <c r="H10"/>
      <c r="I10"/>
      <c r="J10"/>
      <c r="K10">
        <v>24738</v>
      </c>
      <c r="L10"/>
      <c r="M10">
        <v>0</v>
      </c>
      <c r="N10">
        <v>115500</v>
      </c>
      <c r="O10"/>
      <c r="P10"/>
      <c r="Q10">
        <v>2678016.84</v>
      </c>
      <c r="R10"/>
      <c r="S10"/>
      <c r="T10">
        <v>300542.53000000003</v>
      </c>
      <c r="U10"/>
      <c r="V10">
        <v>60.49</v>
      </c>
      <c r="W10">
        <v>340800</v>
      </c>
      <c r="X10"/>
      <c r="Y10">
        <v>373094</v>
      </c>
      <c r="Z10"/>
      <c r="AA10"/>
      <c r="AB10">
        <v>180476.37</v>
      </c>
      <c r="AC10">
        <v>67425.149999999994</v>
      </c>
      <c r="AD10"/>
      <c r="AE10"/>
    </row>
    <row r="11" spans="1:31" x14ac:dyDescent="0.2">
      <c r="A11" t="s">
        <v>3041</v>
      </c>
      <c r="B11">
        <v>450612.77</v>
      </c>
      <c r="C11"/>
      <c r="D11">
        <v>144013.38</v>
      </c>
      <c r="E11"/>
      <c r="F11">
        <v>1867657.01</v>
      </c>
      <c r="G11">
        <v>162702.41</v>
      </c>
      <c r="H11"/>
      <c r="I11"/>
      <c r="J11"/>
      <c r="K11">
        <v>23940</v>
      </c>
      <c r="L11"/>
      <c r="M11">
        <v>25804.73</v>
      </c>
      <c r="N11">
        <v>49500</v>
      </c>
      <c r="O11"/>
      <c r="P11"/>
      <c r="Q11">
        <v>585220.22</v>
      </c>
      <c r="R11"/>
      <c r="S11"/>
      <c r="T11">
        <v>209004.81</v>
      </c>
      <c r="U11"/>
      <c r="V11">
        <v>68.239999999999995</v>
      </c>
      <c r="W11">
        <v>247240</v>
      </c>
      <c r="X11"/>
      <c r="Y11">
        <v>312963</v>
      </c>
      <c r="Z11"/>
      <c r="AA11"/>
      <c r="AB11">
        <v>103352.85</v>
      </c>
      <c r="AC11">
        <v>44937.51</v>
      </c>
      <c r="AD11"/>
      <c r="AE11"/>
    </row>
    <row r="12" spans="1:31" x14ac:dyDescent="0.2">
      <c r="A12" t="s">
        <v>3042</v>
      </c>
      <c r="B12">
        <v>466705.95</v>
      </c>
      <c r="C12"/>
      <c r="D12">
        <v>165406.24</v>
      </c>
      <c r="E12"/>
      <c r="F12">
        <v>402705.1</v>
      </c>
      <c r="G12">
        <v>903940.39</v>
      </c>
      <c r="H12"/>
      <c r="I12"/>
      <c r="J12"/>
      <c r="K12">
        <v>27040</v>
      </c>
      <c r="L12"/>
      <c r="M12"/>
      <c r="N12"/>
      <c r="O12"/>
      <c r="P12"/>
      <c r="Q12">
        <v>1804328.64</v>
      </c>
      <c r="R12"/>
      <c r="S12"/>
      <c r="T12">
        <v>157634.69</v>
      </c>
      <c r="U12"/>
      <c r="V12"/>
      <c r="W12">
        <v>379260</v>
      </c>
      <c r="X12"/>
      <c r="Y12">
        <v>413260</v>
      </c>
      <c r="Z12"/>
      <c r="AA12"/>
      <c r="AB12">
        <v>108481.16</v>
      </c>
      <c r="AC12">
        <v>94967.22</v>
      </c>
      <c r="AD12"/>
      <c r="AE12"/>
    </row>
    <row r="13" spans="1:31" x14ac:dyDescent="0.2">
      <c r="A13" t="s">
        <v>3043</v>
      </c>
      <c r="B13">
        <v>369377.37</v>
      </c>
      <c r="C13"/>
      <c r="D13">
        <v>42453.32</v>
      </c>
      <c r="E13"/>
      <c r="F13">
        <v>189513.97</v>
      </c>
      <c r="G13">
        <v>323984.89</v>
      </c>
      <c r="H13"/>
      <c r="I13"/>
      <c r="J13"/>
      <c r="K13">
        <v>15040</v>
      </c>
      <c r="L13"/>
      <c r="M13"/>
      <c r="N13">
        <v>34400</v>
      </c>
      <c r="O13"/>
      <c r="P13"/>
      <c r="Q13">
        <v>667029.63</v>
      </c>
      <c r="R13"/>
      <c r="S13"/>
      <c r="T13">
        <v>229780.74</v>
      </c>
      <c r="U13"/>
      <c r="V13"/>
      <c r="W13">
        <v>160800</v>
      </c>
      <c r="X13"/>
      <c r="Y13">
        <v>193506</v>
      </c>
      <c r="Z13"/>
      <c r="AA13"/>
      <c r="AB13">
        <v>243567.83</v>
      </c>
      <c r="AC13">
        <v>22977.17</v>
      </c>
      <c r="AD13"/>
      <c r="AE13"/>
    </row>
    <row r="14" spans="1:31" x14ac:dyDescent="0.2">
      <c r="A14" t="s">
        <v>3044</v>
      </c>
      <c r="B14">
        <v>289880.5</v>
      </c>
      <c r="C14">
        <v>0</v>
      </c>
      <c r="D14">
        <v>239587.76</v>
      </c>
      <c r="E14"/>
      <c r="F14">
        <v>3</v>
      </c>
      <c r="G14">
        <v>332353.53000000003</v>
      </c>
      <c r="H14"/>
      <c r="I14"/>
      <c r="J14"/>
      <c r="K14">
        <v>23800</v>
      </c>
      <c r="L14"/>
      <c r="M14"/>
      <c r="N14">
        <v>6450</v>
      </c>
      <c r="O14"/>
      <c r="P14"/>
      <c r="Q14">
        <v>818351.54</v>
      </c>
      <c r="R14"/>
      <c r="S14"/>
      <c r="T14">
        <v>356693.18</v>
      </c>
      <c r="U14"/>
      <c r="V14"/>
      <c r="W14">
        <v>201180</v>
      </c>
      <c r="X14"/>
      <c r="Y14">
        <v>267679</v>
      </c>
      <c r="Z14"/>
      <c r="AA14"/>
      <c r="AB14">
        <v>157984.43</v>
      </c>
      <c r="AC14">
        <v>14184.27</v>
      </c>
      <c r="AD14"/>
      <c r="AE14">
        <v>20000</v>
      </c>
    </row>
    <row r="15" spans="1:31" x14ac:dyDescent="0.2">
      <c r="A15" t="s">
        <v>3045</v>
      </c>
      <c r="B15">
        <v>218556.38</v>
      </c>
      <c r="C15"/>
      <c r="D15">
        <v>62229.84</v>
      </c>
      <c r="E15"/>
      <c r="F15">
        <v>497914.24</v>
      </c>
      <c r="G15">
        <v>-87329.11</v>
      </c>
      <c r="H15"/>
      <c r="I15"/>
      <c r="J15"/>
      <c r="K15">
        <v>22720</v>
      </c>
      <c r="L15">
        <v>0</v>
      </c>
      <c r="M15">
        <v>170.99</v>
      </c>
      <c r="N15"/>
      <c r="O15"/>
      <c r="P15"/>
      <c r="Q15">
        <v>3873985.05</v>
      </c>
      <c r="R15"/>
      <c r="S15"/>
      <c r="T15">
        <v>443899.81</v>
      </c>
      <c r="U15"/>
      <c r="V15"/>
      <c r="W15">
        <v>298140</v>
      </c>
      <c r="X15"/>
      <c r="Y15">
        <v>316140</v>
      </c>
      <c r="Z15"/>
      <c r="AA15"/>
      <c r="AB15">
        <v>166229.64000000001</v>
      </c>
      <c r="AC15">
        <v>79692.28</v>
      </c>
      <c r="AD15"/>
      <c r="AE15"/>
    </row>
    <row r="16" spans="1:31" x14ac:dyDescent="0.2">
      <c r="A16" t="s">
        <v>3046</v>
      </c>
      <c r="B16">
        <v>150324.71</v>
      </c>
      <c r="C16"/>
      <c r="D16">
        <v>99045.9</v>
      </c>
      <c r="E16"/>
      <c r="F16">
        <v>1480565.98</v>
      </c>
      <c r="G16">
        <v>164657.93</v>
      </c>
      <c r="H16"/>
      <c r="I16"/>
      <c r="J16"/>
      <c r="K16">
        <v>47023</v>
      </c>
      <c r="L16">
        <v>38858.01</v>
      </c>
      <c r="M16"/>
      <c r="N16"/>
      <c r="O16"/>
      <c r="P16"/>
      <c r="Q16">
        <v>2037072.22</v>
      </c>
      <c r="R16"/>
      <c r="S16"/>
      <c r="T16">
        <v>71108.75</v>
      </c>
      <c r="U16">
        <v>30411</v>
      </c>
      <c r="V16"/>
      <c r="W16">
        <v>207680</v>
      </c>
      <c r="X16"/>
      <c r="Y16">
        <v>257163</v>
      </c>
      <c r="Z16"/>
      <c r="AA16"/>
      <c r="AB16">
        <v>111008.53</v>
      </c>
      <c r="AC16">
        <v>39041.54</v>
      </c>
      <c r="AD16"/>
      <c r="AE16"/>
    </row>
    <row r="17" spans="1:31" x14ac:dyDescent="0.2">
      <c r="A17" t="s">
        <v>3047</v>
      </c>
      <c r="B17">
        <v>199367.46</v>
      </c>
      <c r="C17"/>
      <c r="D17">
        <v>78185.63</v>
      </c>
      <c r="E17"/>
      <c r="F17">
        <v>125137.60000000001</v>
      </c>
      <c r="G17">
        <v>443399.42</v>
      </c>
      <c r="H17"/>
      <c r="I17"/>
      <c r="J17">
        <v>0</v>
      </c>
      <c r="K17">
        <v>42253</v>
      </c>
      <c r="L17"/>
      <c r="M17"/>
      <c r="N17"/>
      <c r="O17">
        <v>7161.58</v>
      </c>
      <c r="P17"/>
      <c r="Q17">
        <v>2706524.69</v>
      </c>
      <c r="R17"/>
      <c r="S17"/>
      <c r="T17">
        <v>118072.17</v>
      </c>
      <c r="U17"/>
      <c r="V17">
        <v>7.72</v>
      </c>
      <c r="W17">
        <v>317940</v>
      </c>
      <c r="X17"/>
      <c r="Y17">
        <v>318914</v>
      </c>
      <c r="Z17"/>
      <c r="AA17"/>
      <c r="AB17">
        <v>144167.81</v>
      </c>
      <c r="AC17">
        <v>68944.06</v>
      </c>
      <c r="AD17"/>
      <c r="AE17"/>
    </row>
    <row r="18" spans="1:31" x14ac:dyDescent="0.2">
      <c r="A18" t="s">
        <v>3048</v>
      </c>
      <c r="B18">
        <v>129391.88</v>
      </c>
      <c r="C18">
        <v>44600</v>
      </c>
      <c r="D18">
        <v>300967.89</v>
      </c>
      <c r="E18"/>
      <c r="F18">
        <v>1984741.39</v>
      </c>
      <c r="G18">
        <v>272442.13</v>
      </c>
      <c r="H18"/>
      <c r="I18"/>
      <c r="J18">
        <v>22000</v>
      </c>
      <c r="K18">
        <v>30630</v>
      </c>
      <c r="L18"/>
      <c r="M18"/>
      <c r="N18">
        <v>21000</v>
      </c>
      <c r="O18"/>
      <c r="P18"/>
      <c r="Q18">
        <v>865508.28</v>
      </c>
      <c r="R18"/>
      <c r="S18"/>
      <c r="T18">
        <v>242123.5</v>
      </c>
      <c r="U18"/>
      <c r="V18">
        <v>4.93</v>
      </c>
      <c r="W18">
        <v>257670</v>
      </c>
      <c r="X18"/>
      <c r="Y18">
        <v>321529</v>
      </c>
      <c r="Z18"/>
      <c r="AA18"/>
      <c r="AB18">
        <v>170748.79999999999</v>
      </c>
      <c r="AC18">
        <v>40749.72</v>
      </c>
      <c r="AD18"/>
      <c r="AE18"/>
    </row>
    <row r="19" spans="1:31" x14ac:dyDescent="0.2">
      <c r="A19" t="s">
        <v>3049</v>
      </c>
      <c r="B19">
        <v>449178.96</v>
      </c>
      <c r="C19"/>
      <c r="D19">
        <v>32377.53</v>
      </c>
      <c r="E19"/>
      <c r="F19">
        <v>17147.189999999999</v>
      </c>
      <c r="G19">
        <v>135182.94</v>
      </c>
      <c r="H19"/>
      <c r="I19"/>
      <c r="J19"/>
      <c r="K19">
        <v>6905</v>
      </c>
      <c r="L19"/>
      <c r="M19"/>
      <c r="N19">
        <v>90000</v>
      </c>
      <c r="O19">
        <v>10715</v>
      </c>
      <c r="P19"/>
      <c r="Q19">
        <v>2831701.19</v>
      </c>
      <c r="R19"/>
      <c r="S19"/>
      <c r="T19">
        <v>443366.11</v>
      </c>
      <c r="U19">
        <v>299670</v>
      </c>
      <c r="V19"/>
      <c r="W19">
        <v>280170</v>
      </c>
      <c r="X19"/>
      <c r="Y19">
        <v>346686</v>
      </c>
      <c r="Z19"/>
      <c r="AA19"/>
      <c r="AB19">
        <v>95155.4</v>
      </c>
      <c r="AC19">
        <v>92679.09</v>
      </c>
      <c r="AD19"/>
      <c r="AE19"/>
    </row>
    <row r="20" spans="1:31" x14ac:dyDescent="0.2">
      <c r="A20" t="s">
        <v>3050</v>
      </c>
      <c r="B20">
        <v>816771.86</v>
      </c>
      <c r="C20"/>
      <c r="D20">
        <v>176348.86</v>
      </c>
      <c r="E20"/>
      <c r="F20">
        <v>2473227.33</v>
      </c>
      <c r="G20">
        <v>536367.71</v>
      </c>
      <c r="H20"/>
      <c r="I20"/>
      <c r="J20"/>
      <c r="K20">
        <v>-8349.2000000000007</v>
      </c>
      <c r="L20"/>
      <c r="M20">
        <v>120</v>
      </c>
      <c r="N20">
        <v>78000</v>
      </c>
      <c r="O20"/>
      <c r="P20"/>
      <c r="Q20">
        <v>5546813.3099999996</v>
      </c>
      <c r="R20"/>
      <c r="S20"/>
      <c r="T20">
        <v>228040.16</v>
      </c>
      <c r="U20">
        <v>285000</v>
      </c>
      <c r="V20">
        <v>41.69</v>
      </c>
      <c r="W20">
        <v>372870</v>
      </c>
      <c r="X20"/>
      <c r="Y20">
        <v>406713.1</v>
      </c>
      <c r="Z20"/>
      <c r="AA20"/>
      <c r="AB20">
        <v>123466.62</v>
      </c>
      <c r="AC20">
        <v>66910.8</v>
      </c>
      <c r="AD20"/>
      <c r="AE20"/>
    </row>
    <row r="21" spans="1:31" x14ac:dyDescent="0.2">
      <c r="A21" t="s">
        <v>3051</v>
      </c>
      <c r="B21">
        <v>746848.77</v>
      </c>
      <c r="C21"/>
      <c r="D21">
        <v>71152.789999999994</v>
      </c>
      <c r="E21"/>
      <c r="F21">
        <v>2424828.85</v>
      </c>
      <c r="G21">
        <v>1267300.22</v>
      </c>
      <c r="H21"/>
      <c r="I21"/>
      <c r="J21">
        <v>6000</v>
      </c>
      <c r="K21">
        <v>28333</v>
      </c>
      <c r="L21"/>
      <c r="M21"/>
      <c r="N21">
        <v>30000</v>
      </c>
      <c r="O21"/>
      <c r="P21"/>
      <c r="Q21">
        <v>1606327.04</v>
      </c>
      <c r="R21"/>
      <c r="S21"/>
      <c r="T21">
        <v>288346.23</v>
      </c>
      <c r="U21"/>
      <c r="V21"/>
      <c r="W21">
        <v>605930</v>
      </c>
      <c r="X21"/>
      <c r="Y21">
        <v>718052</v>
      </c>
      <c r="Z21"/>
      <c r="AA21"/>
      <c r="AB21">
        <v>125553.08</v>
      </c>
      <c r="AC21">
        <v>93399.54</v>
      </c>
      <c r="AD21"/>
      <c r="AE21"/>
    </row>
    <row r="22" spans="1:31" x14ac:dyDescent="0.2">
      <c r="A22" t="s">
        <v>3052</v>
      </c>
      <c r="B22">
        <v>911516.69</v>
      </c>
      <c r="C22"/>
      <c r="D22">
        <v>101749.87</v>
      </c>
      <c r="E22"/>
      <c r="F22">
        <v>1754749.17</v>
      </c>
      <c r="G22">
        <v>484013.97</v>
      </c>
      <c r="H22"/>
      <c r="I22"/>
      <c r="J22"/>
      <c r="K22">
        <v>23710</v>
      </c>
      <c r="L22"/>
      <c r="M22">
        <v>0</v>
      </c>
      <c r="N22">
        <v>15000</v>
      </c>
      <c r="O22"/>
      <c r="P22"/>
      <c r="Q22">
        <v>1373222.93</v>
      </c>
      <c r="R22"/>
      <c r="S22"/>
      <c r="T22">
        <v>200029.87</v>
      </c>
      <c r="U22"/>
      <c r="V22">
        <v>13.6</v>
      </c>
      <c r="W22">
        <v>215130</v>
      </c>
      <c r="X22"/>
      <c r="Y22">
        <v>248012</v>
      </c>
      <c r="Z22"/>
      <c r="AA22"/>
      <c r="AB22">
        <v>131095.01</v>
      </c>
      <c r="AC22">
        <v>43374</v>
      </c>
      <c r="AD22"/>
      <c r="AE22"/>
    </row>
    <row r="23" spans="1:31" x14ac:dyDescent="0.2">
      <c r="A23" t="s">
        <v>3053</v>
      </c>
      <c r="B23">
        <v>337200.28</v>
      </c>
      <c r="C23"/>
      <c r="D23">
        <v>88863.09</v>
      </c>
      <c r="E23"/>
      <c r="F23">
        <v>1886103.97</v>
      </c>
      <c r="G23">
        <v>332269.31</v>
      </c>
      <c r="H23"/>
      <c r="I23"/>
      <c r="J23"/>
      <c r="K23">
        <v>830</v>
      </c>
      <c r="L23"/>
      <c r="M23">
        <v>317.75</v>
      </c>
      <c r="N23">
        <v>7200</v>
      </c>
      <c r="O23"/>
      <c r="P23"/>
      <c r="Q23">
        <v>466379.49</v>
      </c>
      <c r="R23"/>
      <c r="S23"/>
      <c r="T23">
        <v>175428.44</v>
      </c>
      <c r="U23"/>
      <c r="V23"/>
      <c r="W23">
        <v>220620</v>
      </c>
      <c r="X23"/>
      <c r="Y23">
        <v>265545</v>
      </c>
      <c r="Z23"/>
      <c r="AA23"/>
      <c r="AB23">
        <v>93437.69</v>
      </c>
      <c r="AC23">
        <v>52426.65</v>
      </c>
      <c r="AD23"/>
      <c r="AE23"/>
    </row>
    <row r="24" spans="1:31" x14ac:dyDescent="0.2">
      <c r="A24" t="s">
        <v>3054</v>
      </c>
      <c r="B24">
        <v>100003.77</v>
      </c>
      <c r="C24"/>
      <c r="D24">
        <v>151541.73000000001</v>
      </c>
      <c r="E24"/>
      <c r="F24">
        <v>190865.04</v>
      </c>
      <c r="G24">
        <v>351363.91</v>
      </c>
      <c r="H24"/>
      <c r="I24"/>
      <c r="J24">
        <v>50000</v>
      </c>
      <c r="K24">
        <v>26480</v>
      </c>
      <c r="L24"/>
      <c r="M24"/>
      <c r="N24">
        <v>1800</v>
      </c>
      <c r="O24"/>
      <c r="P24"/>
      <c r="Q24">
        <v>1804328.64</v>
      </c>
      <c r="R24"/>
      <c r="S24"/>
      <c r="T24">
        <v>204735.3</v>
      </c>
      <c r="U24"/>
      <c r="V24">
        <v>7.6</v>
      </c>
      <c r="W24"/>
      <c r="X24"/>
      <c r="Y24">
        <v>33230</v>
      </c>
      <c r="Z24"/>
      <c r="AA24"/>
      <c r="AB24">
        <v>139730.20000000001</v>
      </c>
      <c r="AC24">
        <v>50853.55</v>
      </c>
      <c r="AD24"/>
      <c r="AE24"/>
    </row>
    <row r="25" spans="1:31" x14ac:dyDescent="0.2">
      <c r="A25" t="s">
        <v>3055</v>
      </c>
      <c r="B25">
        <v>195431.88</v>
      </c>
      <c r="C25"/>
      <c r="D25">
        <v>360448.48</v>
      </c>
      <c r="E25"/>
      <c r="F25">
        <v>408294.98</v>
      </c>
      <c r="G25">
        <v>215014.74</v>
      </c>
      <c r="H25"/>
      <c r="I25"/>
      <c r="J25"/>
      <c r="K25">
        <v>59012</v>
      </c>
      <c r="L25">
        <v>0</v>
      </c>
      <c r="M25"/>
      <c r="N25">
        <v>26760</v>
      </c>
      <c r="O25"/>
      <c r="P25"/>
      <c r="Q25">
        <v>1601555.91</v>
      </c>
      <c r="R25"/>
      <c r="S25"/>
      <c r="T25">
        <v>195747.93</v>
      </c>
      <c r="U25">
        <v>21720</v>
      </c>
      <c r="V25"/>
      <c r="W25">
        <v>365630</v>
      </c>
      <c r="X25"/>
      <c r="Y25">
        <v>429283</v>
      </c>
      <c r="Z25"/>
      <c r="AA25"/>
      <c r="AB25">
        <v>205027.59</v>
      </c>
      <c r="AC25">
        <v>16776.990000000002</v>
      </c>
      <c r="AD25"/>
      <c r="AE25"/>
    </row>
    <row r="26" spans="1:31" x14ac:dyDescent="0.2">
      <c r="A26" t="s">
        <v>3056</v>
      </c>
      <c r="B26">
        <v>142276.65</v>
      </c>
      <c r="C26"/>
      <c r="D26">
        <v>56007.08</v>
      </c>
      <c r="E26"/>
      <c r="F26">
        <v>48034.54</v>
      </c>
      <c r="G26">
        <v>300888.7</v>
      </c>
      <c r="H26"/>
      <c r="I26"/>
      <c r="J26"/>
      <c r="K26">
        <v>22266</v>
      </c>
      <c r="L26"/>
      <c r="M26">
        <v>98</v>
      </c>
      <c r="N26">
        <v>48000</v>
      </c>
      <c r="O26"/>
      <c r="P26"/>
      <c r="Q26">
        <v>1188537.31</v>
      </c>
      <c r="R26"/>
      <c r="S26"/>
      <c r="T26">
        <v>206479.62</v>
      </c>
      <c r="U26"/>
      <c r="V26">
        <v>3.73</v>
      </c>
      <c r="W26">
        <v>302860</v>
      </c>
      <c r="X26"/>
      <c r="Y26">
        <v>335559</v>
      </c>
      <c r="Z26"/>
      <c r="AA26"/>
      <c r="AB26">
        <v>113790.26</v>
      </c>
      <c r="AC26">
        <v>34060.339999999997</v>
      </c>
      <c r="AD26"/>
      <c r="AE26"/>
    </row>
    <row r="27" spans="1:31" x14ac:dyDescent="0.2">
      <c r="A27" t="s">
        <v>3175</v>
      </c>
      <c r="B27">
        <v>402962.94</v>
      </c>
      <c r="C27"/>
      <c r="D27">
        <v>73024</v>
      </c>
      <c r="E27"/>
      <c r="F27">
        <v>687716.56</v>
      </c>
      <c r="G27">
        <v>369985.34</v>
      </c>
      <c r="H27"/>
      <c r="I27"/>
      <c r="J27"/>
      <c r="K27">
        <v>6560</v>
      </c>
      <c r="L27">
        <v>299860</v>
      </c>
      <c r="M27">
        <v>415886.05</v>
      </c>
      <c r="N27"/>
      <c r="O27">
        <v>14425.64</v>
      </c>
      <c r="P27"/>
      <c r="Q27">
        <v>3378480.39</v>
      </c>
      <c r="R27"/>
      <c r="S27"/>
      <c r="T27">
        <v>97915.64</v>
      </c>
      <c r="U27"/>
      <c r="V27"/>
      <c r="W27">
        <v>118620</v>
      </c>
      <c r="X27"/>
      <c r="Y27">
        <v>165464</v>
      </c>
      <c r="Z27"/>
      <c r="AA27"/>
      <c r="AB27">
        <v>93807.66</v>
      </c>
      <c r="AC27">
        <v>1676.66</v>
      </c>
      <c r="AD27"/>
      <c r="AE27"/>
    </row>
    <row r="28" spans="1:31" x14ac:dyDescent="0.2">
      <c r="A28" t="s">
        <v>3180</v>
      </c>
      <c r="B28">
        <v>230462.24</v>
      </c>
      <c r="C28"/>
      <c r="D28">
        <v>106603.56</v>
      </c>
      <c r="E28"/>
      <c r="F28">
        <v>3451313.22</v>
      </c>
      <c r="G28">
        <v>280175.71999999997</v>
      </c>
      <c r="H28"/>
      <c r="I28"/>
      <c r="J28"/>
      <c r="K28">
        <v>42784</v>
      </c>
      <c r="L28"/>
      <c r="M28">
        <v>-43.18</v>
      </c>
      <c r="N28"/>
      <c r="O28"/>
      <c r="P28">
        <v>25000</v>
      </c>
      <c r="Q28">
        <v>4652638.84</v>
      </c>
      <c r="R28"/>
      <c r="S28"/>
      <c r="T28">
        <v>122233.43</v>
      </c>
      <c r="U28"/>
      <c r="V28">
        <v>18.38</v>
      </c>
      <c r="W28">
        <v>100800</v>
      </c>
      <c r="X28"/>
      <c r="Y28">
        <v>133295.42000000001</v>
      </c>
      <c r="Z28"/>
      <c r="AA28"/>
      <c r="AB28">
        <v>115892.37</v>
      </c>
      <c r="AC28">
        <v>59856.88</v>
      </c>
      <c r="AD28"/>
      <c r="AE28"/>
    </row>
    <row r="29" spans="1:31" x14ac:dyDescent="0.2">
      <c r="A29" t="s">
        <v>3057</v>
      </c>
      <c r="B29">
        <v>12327.45</v>
      </c>
      <c r="C29"/>
      <c r="D29">
        <v>23578.98</v>
      </c>
      <c r="E29"/>
      <c r="F29">
        <v>2152027.4</v>
      </c>
      <c r="G29">
        <v>231885.26</v>
      </c>
      <c r="H29"/>
      <c r="I29"/>
      <c r="J29"/>
      <c r="K29"/>
      <c r="L29"/>
      <c r="M29"/>
      <c r="N29"/>
      <c r="O29"/>
      <c r="P29">
        <v>-1255164.97</v>
      </c>
      <c r="Q29">
        <v>3908830.71</v>
      </c>
      <c r="R29"/>
      <c r="S29"/>
      <c r="T29">
        <v>35359.760000000002</v>
      </c>
      <c r="U29"/>
      <c r="V29">
        <v>4.8099999999999996</v>
      </c>
      <c r="W29">
        <v>374340</v>
      </c>
      <c r="X29">
        <v>122050</v>
      </c>
      <c r="Y29">
        <v>493866</v>
      </c>
      <c r="Z29"/>
      <c r="AA29">
        <v>640</v>
      </c>
      <c r="AB29">
        <v>198058.05</v>
      </c>
      <c r="AC29">
        <v>61237.17</v>
      </c>
      <c r="AD29"/>
      <c r="AE29">
        <v>10980</v>
      </c>
    </row>
    <row r="30" spans="1:31" x14ac:dyDescent="0.2">
      <c r="A30" t="s">
        <v>3058</v>
      </c>
      <c r="B30">
        <v>196362.61</v>
      </c>
      <c r="C30"/>
      <c r="D30">
        <v>150463.65</v>
      </c>
      <c r="E30"/>
      <c r="F30">
        <v>848016</v>
      </c>
      <c r="G30">
        <v>461923</v>
      </c>
      <c r="H30"/>
      <c r="I30"/>
      <c r="J30"/>
      <c r="K30"/>
      <c r="L30"/>
      <c r="M30">
        <v>186.81</v>
      </c>
      <c r="N30"/>
      <c r="O30"/>
      <c r="P30">
        <v>-2796905.63</v>
      </c>
      <c r="Q30">
        <v>4779390.07</v>
      </c>
      <c r="R30"/>
      <c r="S30"/>
      <c r="T30">
        <v>72661.13</v>
      </c>
      <c r="U30"/>
      <c r="V30"/>
      <c r="W30">
        <v>333060</v>
      </c>
      <c r="X30">
        <v>2920</v>
      </c>
      <c r="Y30">
        <v>396861</v>
      </c>
      <c r="Z30"/>
      <c r="AA30">
        <v>1120</v>
      </c>
      <c r="AB30">
        <v>296325.7</v>
      </c>
      <c r="AC30">
        <v>38868</v>
      </c>
      <c r="AD30"/>
      <c r="AE30"/>
    </row>
    <row r="31" spans="1:31" x14ac:dyDescent="0.2">
      <c r="A31" t="s">
        <v>3059</v>
      </c>
      <c r="B31">
        <v>146191.21</v>
      </c>
      <c r="C31"/>
      <c r="D31">
        <v>55291.519999999997</v>
      </c>
      <c r="E31"/>
      <c r="F31"/>
      <c r="G31">
        <v>365760.04</v>
      </c>
      <c r="H31"/>
      <c r="I31"/>
      <c r="J31"/>
      <c r="K31"/>
      <c r="L31"/>
      <c r="M31"/>
      <c r="N31"/>
      <c r="O31"/>
      <c r="P31"/>
      <c r="Q31">
        <v>1728640.99</v>
      </c>
      <c r="R31"/>
      <c r="S31"/>
      <c r="T31">
        <v>115568.43</v>
      </c>
      <c r="U31"/>
      <c r="V31"/>
      <c r="W31">
        <v>360000</v>
      </c>
      <c r="X31"/>
      <c r="Y31">
        <v>390990</v>
      </c>
      <c r="Z31"/>
      <c r="AA31"/>
      <c r="AB31">
        <v>248975.04</v>
      </c>
      <c r="AC31">
        <v>28366.98</v>
      </c>
      <c r="AD31"/>
      <c r="AE31"/>
    </row>
    <row r="32" spans="1:31" x14ac:dyDescent="0.2">
      <c r="A32" t="s">
        <v>3060</v>
      </c>
      <c r="B32">
        <v>86179.22</v>
      </c>
      <c r="C32"/>
      <c r="D32">
        <v>73902.62</v>
      </c>
      <c r="E32"/>
      <c r="F32">
        <v>3317949.2</v>
      </c>
      <c r="G32">
        <v>131627.59</v>
      </c>
      <c r="H32"/>
      <c r="I32"/>
      <c r="J32"/>
      <c r="K32">
        <v>460.2</v>
      </c>
      <c r="L32"/>
      <c r="M32"/>
      <c r="N32"/>
      <c r="O32"/>
      <c r="P32"/>
      <c r="Q32">
        <v>2399403.2599999998</v>
      </c>
      <c r="R32"/>
      <c r="S32"/>
      <c r="T32">
        <v>253960</v>
      </c>
      <c r="U32"/>
      <c r="V32"/>
      <c r="W32"/>
      <c r="X32"/>
      <c r="Y32">
        <v>54941</v>
      </c>
      <c r="Z32"/>
      <c r="AA32"/>
      <c r="AB32">
        <v>146750.07999999999</v>
      </c>
      <c r="AC32">
        <v>32608.89</v>
      </c>
      <c r="AD32"/>
      <c r="AE32">
        <v>440</v>
      </c>
    </row>
    <row r="33" spans="1:31" x14ac:dyDescent="0.2">
      <c r="A33" t="s">
        <v>3061</v>
      </c>
      <c r="B33">
        <v>534247.43999999994</v>
      </c>
      <c r="C33"/>
      <c r="D33">
        <v>67278.460000000006</v>
      </c>
      <c r="E33"/>
      <c r="F33">
        <v>11211954.74</v>
      </c>
      <c r="G33">
        <v>465588.36</v>
      </c>
      <c r="H33"/>
      <c r="I33"/>
      <c r="J33"/>
      <c r="K33"/>
      <c r="L33"/>
      <c r="M33">
        <v>461.02</v>
      </c>
      <c r="N33"/>
      <c r="O33"/>
      <c r="P33">
        <v>12405553.76</v>
      </c>
      <c r="Q33"/>
      <c r="R33"/>
      <c r="S33"/>
      <c r="T33">
        <v>210369.36</v>
      </c>
      <c r="U33"/>
      <c r="V33"/>
      <c r="W33">
        <v>213020</v>
      </c>
      <c r="X33">
        <v>66000</v>
      </c>
      <c r="Y33">
        <v>372956</v>
      </c>
      <c r="Z33"/>
      <c r="AA33">
        <v>8112</v>
      </c>
      <c r="AB33">
        <v>189532.61</v>
      </c>
      <c r="AC33">
        <v>52064.73</v>
      </c>
      <c r="AD33"/>
      <c r="AE33">
        <v>10000</v>
      </c>
    </row>
    <row r="34" spans="1:31" x14ac:dyDescent="0.2">
      <c r="A34" t="s">
        <v>3062</v>
      </c>
      <c r="B34">
        <v>568906.6</v>
      </c>
      <c r="C34"/>
      <c r="D34">
        <v>32611.38</v>
      </c>
      <c r="E34"/>
      <c r="F34">
        <v>841860.51</v>
      </c>
      <c r="G34">
        <v>65635.78</v>
      </c>
      <c r="H34"/>
      <c r="I34"/>
      <c r="J34"/>
      <c r="K34"/>
      <c r="L34"/>
      <c r="M34">
        <v>62516.77</v>
      </c>
      <c r="N34"/>
      <c r="O34"/>
      <c r="P34"/>
      <c r="Q34">
        <v>2109112.34</v>
      </c>
      <c r="R34"/>
      <c r="S34"/>
      <c r="T34">
        <v>84494.45</v>
      </c>
      <c r="U34"/>
      <c r="V34"/>
      <c r="W34"/>
      <c r="X34">
        <v>45030</v>
      </c>
      <c r="Y34">
        <v>65069</v>
      </c>
      <c r="Z34"/>
      <c r="AA34">
        <v>2000</v>
      </c>
      <c r="AB34">
        <v>149850.73000000001</v>
      </c>
      <c r="AC34">
        <v>35809.56</v>
      </c>
      <c r="AD34"/>
      <c r="AE34"/>
    </row>
    <row r="35" spans="1:31" x14ac:dyDescent="0.2">
      <c r="A35" t="s">
        <v>3063</v>
      </c>
      <c r="B35">
        <v>130541.68</v>
      </c>
      <c r="C35">
        <v>13000</v>
      </c>
      <c r="D35">
        <v>24132.45</v>
      </c>
      <c r="E35"/>
      <c r="F35">
        <v>2078001.55</v>
      </c>
      <c r="G35">
        <v>302402.57</v>
      </c>
      <c r="H35"/>
      <c r="I35"/>
      <c r="J35"/>
      <c r="K35"/>
      <c r="L35"/>
      <c r="M35"/>
      <c r="N35"/>
      <c r="O35">
        <v>-67697.34</v>
      </c>
      <c r="P35">
        <v>879294.19</v>
      </c>
      <c r="Q35">
        <v>2003005.18</v>
      </c>
      <c r="R35"/>
      <c r="S35"/>
      <c r="T35">
        <v>127416.18</v>
      </c>
      <c r="U35"/>
      <c r="V35"/>
      <c r="W35"/>
      <c r="X35"/>
      <c r="Y35">
        <v>148256</v>
      </c>
      <c r="Z35"/>
      <c r="AA35">
        <v>5300</v>
      </c>
      <c r="AB35">
        <v>178638.2</v>
      </c>
      <c r="AC35">
        <v>52789.760000000002</v>
      </c>
      <c r="AD35"/>
      <c r="AE35">
        <v>10000</v>
      </c>
    </row>
    <row r="36" spans="1:31" x14ac:dyDescent="0.2">
      <c r="A36" t="s">
        <v>3064</v>
      </c>
      <c r="B36">
        <v>211536.61</v>
      </c>
      <c r="C36"/>
      <c r="D36">
        <v>47107.42</v>
      </c>
      <c r="E36"/>
      <c r="F36">
        <v>1213419.6499999999</v>
      </c>
      <c r="G36">
        <v>145310.04</v>
      </c>
      <c r="H36"/>
      <c r="I36"/>
      <c r="J36"/>
      <c r="K36"/>
      <c r="L36"/>
      <c r="M36"/>
      <c r="N36"/>
      <c r="O36"/>
      <c r="P36">
        <v>-290153.67</v>
      </c>
      <c r="Q36">
        <v>2067007.72</v>
      </c>
      <c r="R36"/>
      <c r="S36"/>
      <c r="T36">
        <v>57284.639999999999</v>
      </c>
      <c r="U36"/>
      <c r="V36"/>
      <c r="W36"/>
      <c r="X36">
        <v>42000</v>
      </c>
      <c r="Y36">
        <v>82920</v>
      </c>
      <c r="Z36"/>
      <c r="AA36"/>
      <c r="AB36">
        <v>131363.07</v>
      </c>
      <c r="AC36">
        <v>26247.09</v>
      </c>
      <c r="AD36"/>
      <c r="AE36"/>
    </row>
    <row r="37" spans="1:31" x14ac:dyDescent="0.2">
      <c r="A37" t="s">
        <v>3065</v>
      </c>
      <c r="B37">
        <v>97696.55</v>
      </c>
      <c r="C37"/>
      <c r="D37">
        <v>301320.02</v>
      </c>
      <c r="E37"/>
      <c r="F37">
        <v>536734.94999999995</v>
      </c>
      <c r="G37">
        <v>890583.21</v>
      </c>
      <c r="H37"/>
      <c r="I37"/>
      <c r="J37"/>
      <c r="K37"/>
      <c r="L37"/>
      <c r="M37"/>
      <c r="N37"/>
      <c r="O37"/>
      <c r="P37">
        <v>-737011.12</v>
      </c>
      <c r="Q37">
        <v>2721924.84</v>
      </c>
      <c r="R37"/>
      <c r="S37"/>
      <c r="T37">
        <v>146138.18</v>
      </c>
      <c r="U37"/>
      <c r="V37">
        <v>24.74</v>
      </c>
      <c r="W37">
        <v>248094</v>
      </c>
      <c r="X37"/>
      <c r="Y37">
        <v>350804</v>
      </c>
      <c r="Z37"/>
      <c r="AA37">
        <v>5176</v>
      </c>
      <c r="AB37">
        <v>161568.69</v>
      </c>
      <c r="AC37">
        <v>41451</v>
      </c>
      <c r="AD37"/>
      <c r="AE37"/>
    </row>
    <row r="38" spans="1:31" x14ac:dyDescent="0.2">
      <c r="A38" s="47" t="s">
        <v>1298</v>
      </c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</row>
    <row r="39" spans="1:31" x14ac:dyDescent="0.2">
      <c r="A39" t="s">
        <v>3066</v>
      </c>
      <c r="B39">
        <v>692575.93</v>
      </c>
      <c r="C39"/>
      <c r="D39">
        <v>237917.78</v>
      </c>
      <c r="E39"/>
      <c r="F39">
        <v>-454584.31</v>
      </c>
      <c r="G39">
        <v>66954.509999999995</v>
      </c>
      <c r="H39"/>
      <c r="I39"/>
      <c r="J39"/>
      <c r="K39"/>
      <c r="L39"/>
      <c r="M39"/>
      <c r="N39"/>
      <c r="O39"/>
      <c r="P39"/>
      <c r="Q39">
        <v>2737074.7</v>
      </c>
      <c r="R39"/>
      <c r="S39"/>
      <c r="T39">
        <v>335445.65999999997</v>
      </c>
      <c r="U39"/>
      <c r="V39">
        <v>21.71</v>
      </c>
      <c r="W39">
        <v>265110</v>
      </c>
      <c r="X39">
        <v>30600</v>
      </c>
      <c r="Y39">
        <v>294750</v>
      </c>
      <c r="Z39"/>
      <c r="AA39"/>
      <c r="AB39">
        <v>75340.070000000007</v>
      </c>
      <c r="AC39">
        <v>22891.14</v>
      </c>
      <c r="AD39"/>
      <c r="AE39"/>
    </row>
    <row r="40" spans="1:31" x14ac:dyDescent="0.2">
      <c r="A40" t="s">
        <v>3067</v>
      </c>
      <c r="B40">
        <v>547916.41</v>
      </c>
      <c r="C40"/>
      <c r="D40">
        <v>126958.14</v>
      </c>
      <c r="E40"/>
      <c r="F40">
        <v>95901.02</v>
      </c>
      <c r="G40">
        <v>85024.07</v>
      </c>
      <c r="H40"/>
      <c r="I40"/>
      <c r="J40"/>
      <c r="K40">
        <v>6300</v>
      </c>
      <c r="L40"/>
      <c r="M40">
        <v>144.94999999999999</v>
      </c>
      <c r="N40"/>
      <c r="O40"/>
      <c r="P40"/>
      <c r="Q40">
        <v>1656318.18</v>
      </c>
      <c r="R40"/>
      <c r="S40"/>
      <c r="T40">
        <v>172647.98</v>
      </c>
      <c r="U40">
        <v>2000</v>
      </c>
      <c r="V40">
        <v>993.57</v>
      </c>
      <c r="W40">
        <v>308570</v>
      </c>
      <c r="X40">
        <v>30652</v>
      </c>
      <c r="Y40">
        <v>338026</v>
      </c>
      <c r="Z40"/>
      <c r="AA40">
        <v>26075.8</v>
      </c>
      <c r="AB40">
        <v>88444.68</v>
      </c>
      <c r="AC40">
        <v>32457.64</v>
      </c>
      <c r="AD40"/>
      <c r="AE40"/>
    </row>
    <row r="41" spans="1:31" x14ac:dyDescent="0.2">
      <c r="A41" t="s">
        <v>3068</v>
      </c>
      <c r="B41">
        <v>317235.94</v>
      </c>
      <c r="C41"/>
      <c r="D41">
        <v>51713.25</v>
      </c>
      <c r="E41"/>
      <c r="F41">
        <v>88099.03</v>
      </c>
      <c r="G41">
        <v>-75478.759999999995</v>
      </c>
      <c r="H41"/>
      <c r="I41"/>
      <c r="J41"/>
      <c r="K41">
        <v>577325</v>
      </c>
      <c r="L41"/>
      <c r="M41">
        <v>176.35</v>
      </c>
      <c r="N41"/>
      <c r="O41"/>
      <c r="P41"/>
      <c r="Q41">
        <v>1118559.83</v>
      </c>
      <c r="R41"/>
      <c r="S41"/>
      <c r="T41">
        <v>264974.88</v>
      </c>
      <c r="U41"/>
      <c r="V41">
        <v>5.21</v>
      </c>
      <c r="W41">
        <v>270300</v>
      </c>
      <c r="X41">
        <v>8900</v>
      </c>
      <c r="Y41">
        <v>327730</v>
      </c>
      <c r="Z41"/>
      <c r="AA41"/>
      <c r="AB41">
        <v>66581.399999999994</v>
      </c>
      <c r="AC41">
        <v>13258.06</v>
      </c>
      <c r="AD41"/>
      <c r="AE41"/>
    </row>
    <row r="42" spans="1:31" x14ac:dyDescent="0.2">
      <c r="A42" t="s">
        <v>3069</v>
      </c>
      <c r="B42">
        <v>153974.91</v>
      </c>
      <c r="C42"/>
      <c r="D42">
        <v>182215.89</v>
      </c>
      <c r="E42"/>
      <c r="F42">
        <v>-809279.47</v>
      </c>
      <c r="G42">
        <v>-161658.26</v>
      </c>
      <c r="H42"/>
      <c r="I42"/>
      <c r="J42"/>
      <c r="K42">
        <v>24940</v>
      </c>
      <c r="L42"/>
      <c r="M42"/>
      <c r="N42"/>
      <c r="O42"/>
      <c r="P42"/>
      <c r="Q42">
        <v>1381244.13</v>
      </c>
      <c r="R42"/>
      <c r="S42"/>
      <c r="T42">
        <v>250324.64</v>
      </c>
      <c r="U42">
        <v>-25200</v>
      </c>
      <c r="V42">
        <v>0.46</v>
      </c>
      <c r="W42">
        <v>250450</v>
      </c>
      <c r="X42">
        <v>29300</v>
      </c>
      <c r="Y42">
        <v>307390</v>
      </c>
      <c r="Z42"/>
      <c r="AA42"/>
      <c r="AB42">
        <v>107146.85</v>
      </c>
      <c r="AC42">
        <v>44812.11</v>
      </c>
      <c r="AD42"/>
      <c r="AE42"/>
    </row>
    <row r="43" spans="1:31" x14ac:dyDescent="0.2">
      <c r="A43" t="s">
        <v>3070</v>
      </c>
      <c r="B43">
        <v>496153.29</v>
      </c>
      <c r="C43"/>
      <c r="D43">
        <v>128376.5</v>
      </c>
      <c r="E43"/>
      <c r="F43">
        <v>99513.04</v>
      </c>
      <c r="G43">
        <v>-149027.53</v>
      </c>
      <c r="H43"/>
      <c r="I43"/>
      <c r="J43"/>
      <c r="K43">
        <v>83280</v>
      </c>
      <c r="L43"/>
      <c r="M43">
        <v>400</v>
      </c>
      <c r="N43"/>
      <c r="O43"/>
      <c r="P43"/>
      <c r="Q43">
        <v>1240631.49</v>
      </c>
      <c r="R43"/>
      <c r="S43"/>
      <c r="T43">
        <v>297892.93</v>
      </c>
      <c r="U43">
        <v>16718.54</v>
      </c>
      <c r="V43">
        <v>52.97</v>
      </c>
      <c r="W43">
        <v>367770</v>
      </c>
      <c r="X43">
        <v>43500</v>
      </c>
      <c r="Y43">
        <v>407004</v>
      </c>
      <c r="Z43"/>
      <c r="AA43">
        <v>12737.9</v>
      </c>
      <c r="AB43">
        <v>85466.55</v>
      </c>
      <c r="AC43">
        <v>51584.69</v>
      </c>
      <c r="AD43"/>
      <c r="AE43"/>
    </row>
    <row r="44" spans="1:31" x14ac:dyDescent="0.2">
      <c r="A44" t="s">
        <v>3071</v>
      </c>
      <c r="B44">
        <v>333867.62</v>
      </c>
      <c r="C44"/>
      <c r="D44">
        <v>143703.79</v>
      </c>
      <c r="E44"/>
      <c r="F44">
        <v>24972.84</v>
      </c>
      <c r="G44">
        <v>18151.54</v>
      </c>
      <c r="H44"/>
      <c r="I44"/>
      <c r="J44"/>
      <c r="K44">
        <v>8750</v>
      </c>
      <c r="L44"/>
      <c r="M44"/>
      <c r="N44"/>
      <c r="O44"/>
      <c r="P44">
        <v>-57300</v>
      </c>
      <c r="Q44">
        <v>2770050.54</v>
      </c>
      <c r="R44"/>
      <c r="S44"/>
      <c r="T44">
        <v>167037.39000000001</v>
      </c>
      <c r="U44"/>
      <c r="V44"/>
      <c r="W44"/>
      <c r="X44"/>
      <c r="Y44">
        <v>38236</v>
      </c>
      <c r="Z44"/>
      <c r="AA44"/>
      <c r="AB44">
        <v>59367.66</v>
      </c>
      <c r="AC44">
        <v>12667.23</v>
      </c>
      <c r="AD44"/>
      <c r="AE44"/>
    </row>
    <row r="45" spans="1:31" x14ac:dyDescent="0.2">
      <c r="A45" t="s">
        <v>3072</v>
      </c>
      <c r="B45">
        <v>743978.86</v>
      </c>
      <c r="C45"/>
      <c r="D45">
        <v>62430.83</v>
      </c>
      <c r="E45"/>
      <c r="F45">
        <v>38097.31</v>
      </c>
      <c r="G45">
        <v>171911.73</v>
      </c>
      <c r="H45"/>
      <c r="I45"/>
      <c r="J45"/>
      <c r="K45">
        <v>8540</v>
      </c>
      <c r="L45"/>
      <c r="M45">
        <v>538.86</v>
      </c>
      <c r="N45"/>
      <c r="O45"/>
      <c r="P45"/>
      <c r="Q45">
        <v>2356118.79</v>
      </c>
      <c r="R45"/>
      <c r="S45"/>
      <c r="T45">
        <v>249731.81</v>
      </c>
      <c r="U45"/>
      <c r="V45">
        <v>10.1</v>
      </c>
      <c r="W45">
        <v>263160</v>
      </c>
      <c r="X45">
        <v>33550</v>
      </c>
      <c r="Y45">
        <v>294329</v>
      </c>
      <c r="Z45"/>
      <c r="AA45"/>
      <c r="AB45">
        <v>60197.57</v>
      </c>
      <c r="AC45">
        <v>7825.31</v>
      </c>
      <c r="AD45"/>
      <c r="AE45"/>
    </row>
    <row r="46" spans="1:31" x14ac:dyDescent="0.2">
      <c r="A46" t="s">
        <v>3073</v>
      </c>
      <c r="B46">
        <v>366508.54</v>
      </c>
      <c r="C46"/>
      <c r="D46">
        <v>73870.73</v>
      </c>
      <c r="E46"/>
      <c r="F46">
        <v>99872.91</v>
      </c>
      <c r="G46">
        <v>193404.58</v>
      </c>
      <c r="H46"/>
      <c r="I46"/>
      <c r="J46"/>
      <c r="K46">
        <v>94180</v>
      </c>
      <c r="L46">
        <v>2759</v>
      </c>
      <c r="M46">
        <v>350.05</v>
      </c>
      <c r="N46"/>
      <c r="O46">
        <v>-341908.85</v>
      </c>
      <c r="P46">
        <v>15034.11</v>
      </c>
      <c r="Q46">
        <v>1990390.15</v>
      </c>
      <c r="R46"/>
      <c r="S46"/>
      <c r="T46">
        <v>402031.8</v>
      </c>
      <c r="U46"/>
      <c r="V46"/>
      <c r="W46">
        <v>192020</v>
      </c>
      <c r="X46">
        <v>33550</v>
      </c>
      <c r="Y46">
        <v>263180</v>
      </c>
      <c r="Z46"/>
      <c r="AA46"/>
      <c r="AB46">
        <v>126558.7</v>
      </c>
      <c r="AC46">
        <v>53666.64</v>
      </c>
      <c r="AD46"/>
      <c r="AE46"/>
    </row>
    <row r="47" spans="1:31" x14ac:dyDescent="0.2">
      <c r="A47" t="s">
        <v>3074</v>
      </c>
      <c r="B47">
        <v>450277.63</v>
      </c>
      <c r="C47"/>
      <c r="D47">
        <v>75922.45</v>
      </c>
      <c r="E47"/>
      <c r="F47">
        <v>275449.49</v>
      </c>
      <c r="G47">
        <v>-27524.71</v>
      </c>
      <c r="H47"/>
      <c r="I47"/>
      <c r="J47">
        <v>100000</v>
      </c>
      <c r="K47">
        <v>90590</v>
      </c>
      <c r="L47"/>
      <c r="M47">
        <v>320.91000000000003</v>
      </c>
      <c r="N47"/>
      <c r="O47"/>
      <c r="P47">
        <v>-41549.97</v>
      </c>
      <c r="Q47">
        <v>498635.02</v>
      </c>
      <c r="R47"/>
      <c r="S47"/>
      <c r="T47">
        <v>275109.17</v>
      </c>
      <c r="U47"/>
      <c r="V47"/>
      <c r="W47">
        <v>151980</v>
      </c>
      <c r="X47">
        <v>24600</v>
      </c>
      <c r="Y47">
        <v>220920</v>
      </c>
      <c r="Z47"/>
      <c r="AA47">
        <v>25475.8</v>
      </c>
      <c r="AB47">
        <v>68038.36</v>
      </c>
      <c r="AC47">
        <v>10860.11</v>
      </c>
      <c r="AD47"/>
      <c r="AE47"/>
    </row>
    <row r="48" spans="1:31" x14ac:dyDescent="0.2">
      <c r="A48" t="s">
        <v>3075</v>
      </c>
      <c r="B48">
        <v>88656.8</v>
      </c>
      <c r="C48"/>
      <c r="D48">
        <v>163116.19</v>
      </c>
      <c r="E48"/>
      <c r="F48">
        <v>3</v>
      </c>
      <c r="G48">
        <v>9211.26</v>
      </c>
      <c r="H48"/>
      <c r="I48"/>
      <c r="J48"/>
      <c r="K48">
        <v>-16360</v>
      </c>
      <c r="L48"/>
      <c r="M48"/>
      <c r="N48"/>
      <c r="O48"/>
      <c r="P48"/>
      <c r="Q48">
        <v>452082.82</v>
      </c>
      <c r="R48"/>
      <c r="S48"/>
      <c r="T48">
        <v>179570.54</v>
      </c>
      <c r="U48"/>
      <c r="V48"/>
      <c r="W48">
        <v>202620</v>
      </c>
      <c r="X48">
        <v>26400</v>
      </c>
      <c r="Y48">
        <v>258050</v>
      </c>
      <c r="Z48"/>
      <c r="AA48"/>
      <c r="AB48">
        <v>198161.69</v>
      </c>
      <c r="AC48">
        <v>8607.9</v>
      </c>
      <c r="AD48"/>
      <c r="AE48"/>
    </row>
    <row r="49" spans="1:31" x14ac:dyDescent="0.2">
      <c r="A49" t="s">
        <v>3076</v>
      </c>
      <c r="B49">
        <v>520724.59</v>
      </c>
      <c r="C49"/>
      <c r="D49">
        <v>37855.379999999997</v>
      </c>
      <c r="E49"/>
      <c r="F49">
        <v>2480838.9900000002</v>
      </c>
      <c r="G49">
        <v>128073.44</v>
      </c>
      <c r="H49"/>
      <c r="I49"/>
      <c r="J49"/>
      <c r="K49">
        <v>26830</v>
      </c>
      <c r="L49"/>
      <c r="M49"/>
      <c r="N49"/>
      <c r="O49"/>
      <c r="P49"/>
      <c r="Q49">
        <v>5378772.1500000004</v>
      </c>
      <c r="R49"/>
      <c r="S49"/>
      <c r="T49">
        <v>175792.32</v>
      </c>
      <c r="U49"/>
      <c r="V49">
        <v>818.73</v>
      </c>
      <c r="W49">
        <v>294550</v>
      </c>
      <c r="X49">
        <v>60600</v>
      </c>
      <c r="Y49">
        <v>353680</v>
      </c>
      <c r="Z49"/>
      <c r="AA49">
        <v>12737.9</v>
      </c>
      <c r="AB49">
        <v>78071.23</v>
      </c>
      <c r="AC49">
        <v>53334.69</v>
      </c>
      <c r="AD49"/>
      <c r="AE49"/>
    </row>
    <row r="50" spans="1:31" x14ac:dyDescent="0.2">
      <c r="A50" t="s">
        <v>3077</v>
      </c>
      <c r="B50">
        <v>367191.65</v>
      </c>
      <c r="C50"/>
      <c r="D50">
        <v>309262.69</v>
      </c>
      <c r="E50"/>
      <c r="F50">
        <v>-189914.19</v>
      </c>
      <c r="G50">
        <v>-339297.13</v>
      </c>
      <c r="H50"/>
      <c r="I50"/>
      <c r="J50"/>
      <c r="K50">
        <v>16700</v>
      </c>
      <c r="L50"/>
      <c r="M50"/>
      <c r="N50">
        <v>4586</v>
      </c>
      <c r="O50"/>
      <c r="P50"/>
      <c r="Q50">
        <v>1780248.13</v>
      </c>
      <c r="R50"/>
      <c r="S50"/>
      <c r="T50">
        <v>276122.55</v>
      </c>
      <c r="U50"/>
      <c r="V50">
        <v>2.36</v>
      </c>
      <c r="W50">
        <v>351390</v>
      </c>
      <c r="X50">
        <v>37800</v>
      </c>
      <c r="Y50">
        <v>446550</v>
      </c>
      <c r="Z50"/>
      <c r="AA50"/>
      <c r="AB50">
        <v>83650.960000000006</v>
      </c>
      <c r="AC50">
        <v>43253.26</v>
      </c>
      <c r="AD50"/>
      <c r="AE50"/>
    </row>
    <row r="51" spans="1:31" x14ac:dyDescent="0.2">
      <c r="A51" t="s">
        <v>3078</v>
      </c>
      <c r="B51">
        <v>514938.72</v>
      </c>
      <c r="C51"/>
      <c r="D51">
        <v>161049.47</v>
      </c>
      <c r="E51"/>
      <c r="F51">
        <v>846846.72</v>
      </c>
      <c r="G51">
        <v>275977.14</v>
      </c>
      <c r="H51"/>
      <c r="I51"/>
      <c r="J51"/>
      <c r="K51">
        <v>1000</v>
      </c>
      <c r="L51">
        <v>57130</v>
      </c>
      <c r="M51">
        <v>380</v>
      </c>
      <c r="N51">
        <v>28800</v>
      </c>
      <c r="O51"/>
      <c r="P51">
        <v>197487.27</v>
      </c>
      <c r="Q51">
        <v>2690789.95</v>
      </c>
      <c r="R51"/>
      <c r="S51"/>
      <c r="T51">
        <v>320387.71999999997</v>
      </c>
      <c r="U51"/>
      <c r="V51"/>
      <c r="W51">
        <v>295100</v>
      </c>
      <c r="X51"/>
      <c r="Y51">
        <v>355688</v>
      </c>
      <c r="Z51"/>
      <c r="AA51"/>
      <c r="AB51">
        <v>157928.14000000001</v>
      </c>
      <c r="AC51">
        <v>200</v>
      </c>
      <c r="AD51"/>
      <c r="AE51"/>
    </row>
    <row r="52" spans="1:31" x14ac:dyDescent="0.2">
      <c r="A52" t="s">
        <v>3079</v>
      </c>
      <c r="B52">
        <v>827950.3</v>
      </c>
      <c r="C52">
        <v>10000</v>
      </c>
      <c r="D52">
        <v>41701.230000000003</v>
      </c>
      <c r="E52"/>
      <c r="F52">
        <v>410909.95</v>
      </c>
      <c r="G52">
        <v>-51389.15</v>
      </c>
      <c r="H52"/>
      <c r="I52"/>
      <c r="J52"/>
      <c r="K52"/>
      <c r="L52"/>
      <c r="M52">
        <v>2123</v>
      </c>
      <c r="N52"/>
      <c r="O52"/>
      <c r="P52"/>
      <c r="Q52">
        <v>2057308.95</v>
      </c>
      <c r="R52"/>
      <c r="S52"/>
      <c r="T52">
        <v>171431.49</v>
      </c>
      <c r="U52"/>
      <c r="V52"/>
      <c r="W52">
        <v>282810</v>
      </c>
      <c r="X52">
        <v>22200</v>
      </c>
      <c r="Y52">
        <v>312503</v>
      </c>
      <c r="Z52"/>
      <c r="AA52"/>
      <c r="AB52">
        <v>80556.160000000003</v>
      </c>
      <c r="AC52">
        <v>25014.23</v>
      </c>
      <c r="AD52"/>
      <c r="AE52"/>
    </row>
    <row r="53" spans="1:31" x14ac:dyDescent="0.2">
      <c r="A53" t="s">
        <v>3080</v>
      </c>
      <c r="B53">
        <v>104554.77</v>
      </c>
      <c r="C53"/>
      <c r="D53">
        <v>54032.54</v>
      </c>
      <c r="E53"/>
      <c r="F53">
        <v>115444.03</v>
      </c>
      <c r="G53">
        <v>146449.13</v>
      </c>
      <c r="H53"/>
      <c r="I53"/>
      <c r="J53"/>
      <c r="K53">
        <v>-34800</v>
      </c>
      <c r="L53"/>
      <c r="M53">
        <v>14.39</v>
      </c>
      <c r="N53"/>
      <c r="O53"/>
      <c r="P53"/>
      <c r="Q53">
        <v>1988049.06</v>
      </c>
      <c r="R53"/>
      <c r="S53"/>
      <c r="T53">
        <v>142003.17000000001</v>
      </c>
      <c r="U53"/>
      <c r="V53"/>
      <c r="W53">
        <v>278910</v>
      </c>
      <c r="X53">
        <v>34800</v>
      </c>
      <c r="Y53">
        <v>332534</v>
      </c>
      <c r="Z53"/>
      <c r="AA53"/>
      <c r="AB53">
        <v>73277.429999999993</v>
      </c>
      <c r="AC53">
        <v>12672.45</v>
      </c>
      <c r="AD53"/>
      <c r="AE53"/>
    </row>
    <row r="54" spans="1:31" x14ac:dyDescent="0.2">
      <c r="A54" t="s">
        <v>3081</v>
      </c>
      <c r="B54">
        <v>133549.26999999999</v>
      </c>
      <c r="C54"/>
      <c r="D54">
        <v>192770.93</v>
      </c>
      <c r="E54"/>
      <c r="F54">
        <v>5684.61</v>
      </c>
      <c r="G54">
        <v>109635.89</v>
      </c>
      <c r="H54"/>
      <c r="I54"/>
      <c r="J54"/>
      <c r="K54">
        <v>21590</v>
      </c>
      <c r="L54"/>
      <c r="M54"/>
      <c r="N54"/>
      <c r="O54"/>
      <c r="P54">
        <v>-420933.18</v>
      </c>
      <c r="Q54">
        <v>1911374.52</v>
      </c>
      <c r="R54"/>
      <c r="S54"/>
      <c r="T54">
        <v>174237.79</v>
      </c>
      <c r="U54"/>
      <c r="V54"/>
      <c r="W54">
        <v>283600</v>
      </c>
      <c r="X54">
        <v>32700</v>
      </c>
      <c r="Y54">
        <v>374220</v>
      </c>
      <c r="Z54"/>
      <c r="AA54"/>
      <c r="AB54">
        <v>48350.81</v>
      </c>
      <c r="AC54">
        <v>13652.4</v>
      </c>
      <c r="AD54"/>
      <c r="AE54"/>
    </row>
    <row r="55" spans="1:31" x14ac:dyDescent="0.2">
      <c r="A55" t="s">
        <v>3082</v>
      </c>
      <c r="B55">
        <v>389007.41</v>
      </c>
      <c r="C55"/>
      <c r="D55">
        <v>53105.96</v>
      </c>
      <c r="E55"/>
      <c r="F55">
        <v>97827.94</v>
      </c>
      <c r="G55">
        <v>136226.74</v>
      </c>
      <c r="H55"/>
      <c r="I55"/>
      <c r="J55"/>
      <c r="K55">
        <v>24525</v>
      </c>
      <c r="L55"/>
      <c r="M55">
        <v>468.5</v>
      </c>
      <c r="N55"/>
      <c r="O55"/>
      <c r="P55"/>
      <c r="Q55">
        <v>1946410.43</v>
      </c>
      <c r="R55"/>
      <c r="S55">
        <v>4.43</v>
      </c>
      <c r="T55">
        <v>278122.61</v>
      </c>
      <c r="U55"/>
      <c r="V55"/>
      <c r="W55">
        <v>313530</v>
      </c>
      <c r="X55">
        <v>3000</v>
      </c>
      <c r="Y55">
        <v>388200</v>
      </c>
      <c r="Z55"/>
      <c r="AA55"/>
      <c r="AB55">
        <v>99413.19</v>
      </c>
      <c r="AC55">
        <v>17598.21</v>
      </c>
      <c r="AD55"/>
      <c r="AE55"/>
    </row>
    <row r="56" spans="1:31" x14ac:dyDescent="0.2">
      <c r="A56" t="s">
        <v>3083</v>
      </c>
      <c r="B56">
        <v>514086.57</v>
      </c>
      <c r="C56"/>
      <c r="D56">
        <v>36957.410000000003</v>
      </c>
      <c r="E56"/>
      <c r="F56">
        <v>380608.84</v>
      </c>
      <c r="G56">
        <v>102606.54</v>
      </c>
      <c r="H56"/>
      <c r="I56"/>
      <c r="J56"/>
      <c r="K56">
        <v>21450</v>
      </c>
      <c r="L56"/>
      <c r="M56"/>
      <c r="N56"/>
      <c r="O56"/>
      <c r="P56"/>
      <c r="Q56">
        <v>1372237.86</v>
      </c>
      <c r="R56"/>
      <c r="S56"/>
      <c r="T56">
        <v>396251.15</v>
      </c>
      <c r="U56"/>
      <c r="V56"/>
      <c r="W56">
        <v>143649</v>
      </c>
      <c r="X56">
        <v>3000</v>
      </c>
      <c r="Y56">
        <v>146649</v>
      </c>
      <c r="Z56"/>
      <c r="AA56"/>
      <c r="AB56">
        <v>82300.87</v>
      </c>
      <c r="AC56">
        <v>46168.79</v>
      </c>
      <c r="AD56"/>
      <c r="AE56"/>
    </row>
    <row r="57" spans="1:31" x14ac:dyDescent="0.2">
      <c r="A57" t="s">
        <v>3084</v>
      </c>
      <c r="B57">
        <v>435821.4</v>
      </c>
      <c r="C57"/>
      <c r="D57">
        <v>134990.74</v>
      </c>
      <c r="E57"/>
      <c r="F57">
        <v>19894.84</v>
      </c>
      <c r="G57">
        <v>35085.279999999999</v>
      </c>
      <c r="H57"/>
      <c r="I57"/>
      <c r="J57">
        <v>3000</v>
      </c>
      <c r="K57">
        <v>26715</v>
      </c>
      <c r="L57"/>
      <c r="M57">
        <v>227.84</v>
      </c>
      <c r="N57"/>
      <c r="O57"/>
      <c r="P57"/>
      <c r="Q57">
        <v>1028783.07</v>
      </c>
      <c r="R57"/>
      <c r="S57">
        <v>14.91</v>
      </c>
      <c r="T57">
        <v>448792.72</v>
      </c>
      <c r="U57"/>
      <c r="V57"/>
      <c r="W57">
        <v>145288</v>
      </c>
      <c r="X57">
        <v>1500</v>
      </c>
      <c r="Y57">
        <v>170158</v>
      </c>
      <c r="Z57"/>
      <c r="AA57"/>
      <c r="AB57">
        <v>93401.43</v>
      </c>
      <c r="AC57">
        <v>8404.56</v>
      </c>
      <c r="AD57"/>
      <c r="AE57"/>
    </row>
    <row r="58" spans="1:31" x14ac:dyDescent="0.2">
      <c r="A58" t="s">
        <v>3085</v>
      </c>
      <c r="B58">
        <v>891501.07</v>
      </c>
      <c r="C58"/>
      <c r="D58">
        <v>32265.919999999998</v>
      </c>
      <c r="E58"/>
      <c r="F58">
        <v>67029.52</v>
      </c>
      <c r="G58">
        <v>53174.67</v>
      </c>
      <c r="H58"/>
      <c r="I58"/>
      <c r="J58">
        <v>2000</v>
      </c>
      <c r="K58">
        <v>31872.68</v>
      </c>
      <c r="L58"/>
      <c r="M58">
        <v>379.62</v>
      </c>
      <c r="N58"/>
      <c r="O58"/>
      <c r="P58"/>
      <c r="Q58">
        <v>566631.65</v>
      </c>
      <c r="R58"/>
      <c r="S58"/>
      <c r="T58">
        <v>485249.69</v>
      </c>
      <c r="U58"/>
      <c r="V58"/>
      <c r="W58">
        <v>188407.65</v>
      </c>
      <c r="X58">
        <v>3000</v>
      </c>
      <c r="Y58">
        <v>214777.65</v>
      </c>
      <c r="Z58"/>
      <c r="AA58"/>
      <c r="AB58">
        <v>122087.37</v>
      </c>
      <c r="AC58">
        <v>6361.38</v>
      </c>
      <c r="AD58"/>
      <c r="AE58"/>
    </row>
    <row r="59" spans="1:31" x14ac:dyDescent="0.2">
      <c r="A59" t="s">
        <v>3086</v>
      </c>
      <c r="B59">
        <v>125885.47</v>
      </c>
      <c r="C59"/>
      <c r="D59">
        <v>11365.7</v>
      </c>
      <c r="E59"/>
      <c r="F59">
        <v>138423.76</v>
      </c>
      <c r="G59">
        <v>63241.64</v>
      </c>
      <c r="H59"/>
      <c r="I59"/>
      <c r="J59"/>
      <c r="K59">
        <v>29670</v>
      </c>
      <c r="L59"/>
      <c r="M59">
        <v>385</v>
      </c>
      <c r="N59"/>
      <c r="O59"/>
      <c r="P59"/>
      <c r="Q59">
        <v>1787234.17</v>
      </c>
      <c r="R59"/>
      <c r="S59"/>
      <c r="T59">
        <v>176247.39</v>
      </c>
      <c r="U59"/>
      <c r="V59">
        <v>6.16</v>
      </c>
      <c r="W59">
        <v>163170</v>
      </c>
      <c r="X59">
        <v>3000</v>
      </c>
      <c r="Y59">
        <v>190830</v>
      </c>
      <c r="Z59"/>
      <c r="AA59"/>
      <c r="AB59">
        <v>93214.88</v>
      </c>
      <c r="AC59">
        <v>35275.65</v>
      </c>
      <c r="AD59"/>
      <c r="AE59"/>
    </row>
    <row r="60" spans="1:31" x14ac:dyDescent="0.2">
      <c r="A60" t="s">
        <v>3087</v>
      </c>
      <c r="B60">
        <v>75936.240000000005</v>
      </c>
      <c r="C60"/>
      <c r="D60">
        <v>70786.45</v>
      </c>
      <c r="E60"/>
      <c r="F60">
        <v>2030374.39</v>
      </c>
      <c r="G60">
        <v>38690.339999999997</v>
      </c>
      <c r="H60"/>
      <c r="I60"/>
      <c r="J60"/>
      <c r="K60">
        <v>7050</v>
      </c>
      <c r="L60"/>
      <c r="M60">
        <v>7</v>
      </c>
      <c r="N60"/>
      <c r="O60"/>
      <c r="P60"/>
      <c r="Q60">
        <v>3909726.18</v>
      </c>
      <c r="R60"/>
      <c r="S60"/>
      <c r="T60">
        <v>151964.99</v>
      </c>
      <c r="U60"/>
      <c r="V60">
        <v>8.26</v>
      </c>
      <c r="W60">
        <v>323946</v>
      </c>
      <c r="X60">
        <v>3000</v>
      </c>
      <c r="Y60">
        <v>351336</v>
      </c>
      <c r="Z60"/>
      <c r="AA60"/>
      <c r="AB60">
        <v>119409.16</v>
      </c>
      <c r="AC60">
        <v>39622.78</v>
      </c>
      <c r="AD60"/>
      <c r="AE60"/>
    </row>
    <row r="61" spans="1:31" x14ac:dyDescent="0.2">
      <c r="A61" t="s">
        <v>3088</v>
      </c>
      <c r="B61">
        <v>486777.81</v>
      </c>
      <c r="C61"/>
      <c r="D61">
        <v>49382.39</v>
      </c>
      <c r="E61"/>
      <c r="F61">
        <v>79589.59</v>
      </c>
      <c r="G61">
        <v>833070.07</v>
      </c>
      <c r="H61"/>
      <c r="I61"/>
      <c r="J61">
        <v>3000</v>
      </c>
      <c r="K61">
        <v>37645</v>
      </c>
      <c r="L61"/>
      <c r="M61">
        <v>1214.78</v>
      </c>
      <c r="N61"/>
      <c r="O61"/>
      <c r="P61"/>
      <c r="Q61">
        <v>2469567.41</v>
      </c>
      <c r="R61"/>
      <c r="S61">
        <v>6.41</v>
      </c>
      <c r="T61">
        <v>460740.64</v>
      </c>
      <c r="U61"/>
      <c r="V61"/>
      <c r="W61">
        <v>358753.5</v>
      </c>
      <c r="X61">
        <v>4000</v>
      </c>
      <c r="Y61">
        <v>395633.5</v>
      </c>
      <c r="Z61"/>
      <c r="AA61"/>
      <c r="AB61">
        <v>105850.12</v>
      </c>
      <c r="AC61">
        <v>48228.77</v>
      </c>
      <c r="AD61"/>
      <c r="AE61"/>
    </row>
    <row r="62" spans="1:31" x14ac:dyDescent="0.2">
      <c r="A62" t="s">
        <v>3173</v>
      </c>
      <c r="B62">
        <v>229084.28</v>
      </c>
      <c r="C62"/>
      <c r="D62">
        <v>103004.9</v>
      </c>
      <c r="E62"/>
      <c r="F62">
        <v>340997.67</v>
      </c>
      <c r="G62">
        <v>147351.22</v>
      </c>
      <c r="H62"/>
      <c r="I62"/>
      <c r="J62">
        <v>3000</v>
      </c>
      <c r="K62">
        <v>25944.68</v>
      </c>
      <c r="L62"/>
      <c r="M62">
        <v>393.36</v>
      </c>
      <c r="N62"/>
      <c r="O62">
        <v>-204294.74</v>
      </c>
      <c r="P62">
        <v>39216.730000000003</v>
      </c>
      <c r="Q62">
        <v>2114448.44</v>
      </c>
      <c r="R62"/>
      <c r="S62"/>
      <c r="T62">
        <v>205929.17</v>
      </c>
      <c r="U62"/>
      <c r="V62"/>
      <c r="W62">
        <v>250110</v>
      </c>
      <c r="X62">
        <v>3000</v>
      </c>
      <c r="Y62">
        <v>283710</v>
      </c>
      <c r="Z62"/>
      <c r="AA62"/>
      <c r="AB62">
        <v>107742.69</v>
      </c>
      <c r="AC62">
        <v>35947.919999999998</v>
      </c>
      <c r="AD62"/>
      <c r="AE62"/>
    </row>
    <row r="63" spans="1:31" x14ac:dyDescent="0.2">
      <c r="A63" t="s">
        <v>3176</v>
      </c>
      <c r="B63">
        <v>249320.98</v>
      </c>
      <c r="C63"/>
      <c r="D63">
        <v>25028.23</v>
      </c>
      <c r="E63"/>
      <c r="F63">
        <v>1671241.11</v>
      </c>
      <c r="G63">
        <v>37270.71</v>
      </c>
      <c r="H63"/>
      <c r="I63"/>
      <c r="J63"/>
      <c r="K63">
        <v>17250</v>
      </c>
      <c r="L63"/>
      <c r="M63">
        <v>325.89999999999998</v>
      </c>
      <c r="N63"/>
      <c r="O63"/>
      <c r="P63"/>
      <c r="Q63">
        <v>2791483.6</v>
      </c>
      <c r="R63"/>
      <c r="S63"/>
      <c r="T63">
        <v>230639.06</v>
      </c>
      <c r="U63"/>
      <c r="V63"/>
      <c r="W63">
        <v>386495</v>
      </c>
      <c r="X63">
        <v>4500</v>
      </c>
      <c r="Y63">
        <v>446255</v>
      </c>
      <c r="Z63"/>
      <c r="AA63"/>
      <c r="AB63">
        <v>87913.5</v>
      </c>
      <c r="AC63">
        <v>29352.23</v>
      </c>
      <c r="AD63"/>
      <c r="AE63"/>
    </row>
    <row r="64" spans="1:31" x14ac:dyDescent="0.2">
      <c r="A64" t="s">
        <v>3089</v>
      </c>
      <c r="B64">
        <v>868290.55</v>
      </c>
      <c r="C64"/>
      <c r="D64">
        <v>292030.24</v>
      </c>
      <c r="E64"/>
      <c r="F64">
        <v>293711.21999999997</v>
      </c>
      <c r="G64">
        <v>12344.06</v>
      </c>
      <c r="H64"/>
      <c r="I64"/>
      <c r="J64"/>
      <c r="K64">
        <v>9100</v>
      </c>
      <c r="L64">
        <v>15825</v>
      </c>
      <c r="M64"/>
      <c r="N64"/>
      <c r="O64"/>
      <c r="P64">
        <v>180215.79</v>
      </c>
      <c r="Q64">
        <v>1683662.57</v>
      </c>
      <c r="R64"/>
      <c r="S64"/>
      <c r="T64">
        <v>341458.56</v>
      </c>
      <c r="U64">
        <v>6375</v>
      </c>
      <c r="V64">
        <v>22.43</v>
      </c>
      <c r="W64">
        <v>525194.69999999995</v>
      </c>
      <c r="X64"/>
      <c r="Y64">
        <v>570264.69999999995</v>
      </c>
      <c r="Z64"/>
      <c r="AA64"/>
      <c r="AB64">
        <v>80757.5</v>
      </c>
      <c r="AC64">
        <v>11971.98</v>
      </c>
      <c r="AD64"/>
      <c r="AE64"/>
    </row>
    <row r="65" spans="1:31" x14ac:dyDescent="0.2">
      <c r="A65" t="s">
        <v>3090</v>
      </c>
      <c r="B65">
        <v>634904.21</v>
      </c>
      <c r="C65">
        <v>18000</v>
      </c>
      <c r="D65">
        <v>36324.879999999997</v>
      </c>
      <c r="E65"/>
      <c r="F65">
        <v>20115.689999999999</v>
      </c>
      <c r="G65">
        <v>313492.26</v>
      </c>
      <c r="H65"/>
      <c r="I65"/>
      <c r="J65"/>
      <c r="K65">
        <v>45100</v>
      </c>
      <c r="L65">
        <v>73800</v>
      </c>
      <c r="M65">
        <v>163.74</v>
      </c>
      <c r="N65"/>
      <c r="O65">
        <v>-239565.73</v>
      </c>
      <c r="P65"/>
      <c r="Q65">
        <v>1188971.67</v>
      </c>
      <c r="R65"/>
      <c r="S65"/>
      <c r="T65">
        <v>118221.32</v>
      </c>
      <c r="U65"/>
      <c r="V65"/>
      <c r="W65">
        <v>159210</v>
      </c>
      <c r="X65">
        <v>38800</v>
      </c>
      <c r="Y65">
        <v>249942</v>
      </c>
      <c r="Z65"/>
      <c r="AA65"/>
      <c r="AB65">
        <v>82060.800000000003</v>
      </c>
      <c r="AC65">
        <v>28411.16</v>
      </c>
      <c r="AD65"/>
      <c r="AE65"/>
    </row>
    <row r="66" spans="1:31" x14ac:dyDescent="0.2">
      <c r="A66" t="s">
        <v>3091</v>
      </c>
      <c r="B66">
        <v>413517.83</v>
      </c>
      <c r="C66">
        <v>13000</v>
      </c>
      <c r="D66">
        <v>66891.61</v>
      </c>
      <c r="E66"/>
      <c r="F66">
        <v>497312.19</v>
      </c>
      <c r="G66">
        <v>309592.63</v>
      </c>
      <c r="H66"/>
      <c r="I66"/>
      <c r="J66"/>
      <c r="K66">
        <v>14590</v>
      </c>
      <c r="L66"/>
      <c r="M66"/>
      <c r="N66"/>
      <c r="O66"/>
      <c r="P66"/>
      <c r="Q66">
        <v>2121250.9300000002</v>
      </c>
      <c r="R66"/>
      <c r="S66">
        <v>810.56</v>
      </c>
      <c r="T66">
        <v>163170.85</v>
      </c>
      <c r="U66">
        <v>410</v>
      </c>
      <c r="V66"/>
      <c r="W66">
        <v>254632.5</v>
      </c>
      <c r="X66">
        <v>10500</v>
      </c>
      <c r="Y66">
        <v>341518.5</v>
      </c>
      <c r="Z66"/>
      <c r="AA66"/>
      <c r="AB66">
        <v>123720.8</v>
      </c>
      <c r="AC66">
        <v>68741.78</v>
      </c>
      <c r="AD66"/>
      <c r="AE66"/>
    </row>
    <row r="67" spans="1:31" x14ac:dyDescent="0.2">
      <c r="A67" t="s">
        <v>3092</v>
      </c>
      <c r="B67">
        <v>361116.6</v>
      </c>
      <c r="C67"/>
      <c r="D67">
        <v>224489.45</v>
      </c>
      <c r="E67"/>
      <c r="F67">
        <v>26900.3</v>
      </c>
      <c r="G67">
        <v>-117709.16</v>
      </c>
      <c r="H67"/>
      <c r="I67"/>
      <c r="J67"/>
      <c r="K67">
        <v>22620</v>
      </c>
      <c r="L67">
        <v>58700</v>
      </c>
      <c r="M67"/>
      <c r="N67"/>
      <c r="O67">
        <v>165092.32999999999</v>
      </c>
      <c r="P67"/>
      <c r="Q67">
        <v>1374864.38</v>
      </c>
      <c r="R67"/>
      <c r="S67">
        <v>28.71</v>
      </c>
      <c r="T67">
        <v>205747.79</v>
      </c>
      <c r="U67"/>
      <c r="V67"/>
      <c r="W67">
        <v>249112.5</v>
      </c>
      <c r="X67">
        <v>80700</v>
      </c>
      <c r="Y67">
        <v>434872.5</v>
      </c>
      <c r="Z67"/>
      <c r="AA67"/>
      <c r="AB67">
        <v>108100.22</v>
      </c>
      <c r="AC67">
        <v>32899.65</v>
      </c>
      <c r="AD67"/>
      <c r="AE67"/>
    </row>
    <row r="68" spans="1:31" x14ac:dyDescent="0.2">
      <c r="A68" t="s">
        <v>3093</v>
      </c>
      <c r="B68">
        <v>694197.87</v>
      </c>
      <c r="C68"/>
      <c r="D68">
        <v>45193.599999999999</v>
      </c>
      <c r="E68"/>
      <c r="F68">
        <v>-104422.26</v>
      </c>
      <c r="G68">
        <v>-62788.42</v>
      </c>
      <c r="H68"/>
      <c r="I68"/>
      <c r="J68"/>
      <c r="K68">
        <v>64100</v>
      </c>
      <c r="L68">
        <v>523775</v>
      </c>
      <c r="M68"/>
      <c r="N68"/>
      <c r="O68"/>
      <c r="P68">
        <v>1370.51</v>
      </c>
      <c r="Q68">
        <v>2680574.06</v>
      </c>
      <c r="R68"/>
      <c r="S68"/>
      <c r="T68">
        <v>386965.56</v>
      </c>
      <c r="U68"/>
      <c r="V68">
        <v>64.52</v>
      </c>
      <c r="W68">
        <v>738549</v>
      </c>
      <c r="X68">
        <v>105100</v>
      </c>
      <c r="Y68">
        <v>940599</v>
      </c>
      <c r="Z68"/>
      <c r="AA68"/>
      <c r="AB68">
        <v>98262.79</v>
      </c>
      <c r="AC68">
        <v>110861.19</v>
      </c>
      <c r="AD68"/>
      <c r="AE68"/>
    </row>
    <row r="69" spans="1:31" x14ac:dyDescent="0.2">
      <c r="A69" t="s">
        <v>3094</v>
      </c>
      <c r="B69">
        <v>854014.34</v>
      </c>
      <c r="C69">
        <v>5000</v>
      </c>
      <c r="D69">
        <v>200290.89</v>
      </c>
      <c r="E69"/>
      <c r="F69">
        <v>20324.16</v>
      </c>
      <c r="G69">
        <v>120700.29</v>
      </c>
      <c r="H69"/>
      <c r="I69"/>
      <c r="J69"/>
      <c r="K69">
        <v>6300</v>
      </c>
      <c r="L69">
        <v>4020</v>
      </c>
      <c r="M69">
        <v>1703</v>
      </c>
      <c r="N69">
        <v>5000</v>
      </c>
      <c r="O69"/>
      <c r="P69"/>
      <c r="Q69">
        <v>2191965</v>
      </c>
      <c r="R69"/>
      <c r="S69"/>
      <c r="T69">
        <v>191273.72</v>
      </c>
      <c r="U69"/>
      <c r="V69"/>
      <c r="W69">
        <v>268770</v>
      </c>
      <c r="X69"/>
      <c r="Y69">
        <v>342912</v>
      </c>
      <c r="Z69">
        <v>1140</v>
      </c>
      <c r="AA69"/>
      <c r="AB69">
        <v>84522.42</v>
      </c>
      <c r="AC69">
        <v>6819.05</v>
      </c>
      <c r="AD69"/>
      <c r="AE69"/>
    </row>
    <row r="70" spans="1:31" x14ac:dyDescent="0.2">
      <c r="A70" t="s">
        <v>3095</v>
      </c>
      <c r="B70">
        <v>757523.94</v>
      </c>
      <c r="C70"/>
      <c r="D70">
        <v>55967.6</v>
      </c>
      <c r="E70"/>
      <c r="F70">
        <v>27264.76</v>
      </c>
      <c r="G70">
        <v>98600.46</v>
      </c>
      <c r="H70"/>
      <c r="I70"/>
      <c r="J70"/>
      <c r="K70">
        <v>6300</v>
      </c>
      <c r="L70"/>
      <c r="M70"/>
      <c r="N70"/>
      <c r="O70"/>
      <c r="P70"/>
      <c r="Q70">
        <v>1302561.3500000001</v>
      </c>
      <c r="R70"/>
      <c r="S70"/>
      <c r="T70">
        <v>302420.15000000002</v>
      </c>
      <c r="U70"/>
      <c r="V70"/>
      <c r="W70">
        <v>338005.64</v>
      </c>
      <c r="X70"/>
      <c r="Y70">
        <v>413221.64</v>
      </c>
      <c r="Z70"/>
      <c r="AA70">
        <v>660</v>
      </c>
      <c r="AB70">
        <v>189931.7</v>
      </c>
      <c r="AC70">
        <v>33812.15</v>
      </c>
      <c r="AD70"/>
      <c r="AE70"/>
    </row>
    <row r="71" spans="1:31" x14ac:dyDescent="0.2">
      <c r="A71" t="s">
        <v>3096</v>
      </c>
      <c r="B71">
        <v>797298.02</v>
      </c>
      <c r="C71"/>
      <c r="D71">
        <v>57025.71</v>
      </c>
      <c r="E71"/>
      <c r="F71">
        <v>376975.24</v>
      </c>
      <c r="G71">
        <v>177423.2</v>
      </c>
      <c r="H71"/>
      <c r="I71"/>
      <c r="J71"/>
      <c r="K71">
        <v>6300</v>
      </c>
      <c r="L71">
        <v>450</v>
      </c>
      <c r="M71"/>
      <c r="N71"/>
      <c r="O71"/>
      <c r="P71">
        <v>440645.18</v>
      </c>
      <c r="Q71">
        <v>1726865.73</v>
      </c>
      <c r="R71"/>
      <c r="S71"/>
      <c r="T71">
        <v>84096.42</v>
      </c>
      <c r="U71">
        <v>6000</v>
      </c>
      <c r="V71"/>
      <c r="W71">
        <v>352707.5</v>
      </c>
      <c r="X71">
        <v>60400</v>
      </c>
      <c r="Y71">
        <v>453777.5</v>
      </c>
      <c r="Z71"/>
      <c r="AA71"/>
      <c r="AB71">
        <v>109044.32</v>
      </c>
      <c r="AC71">
        <v>21129</v>
      </c>
      <c r="AD71"/>
      <c r="AE71"/>
    </row>
    <row r="72" spans="1:31" x14ac:dyDescent="0.2">
      <c r="A72" t="s">
        <v>3097</v>
      </c>
      <c r="B72">
        <v>571935.12</v>
      </c>
      <c r="C72"/>
      <c r="D72">
        <v>124936.34</v>
      </c>
      <c r="E72"/>
      <c r="F72">
        <v>227952.88</v>
      </c>
      <c r="G72">
        <v>124519.82</v>
      </c>
      <c r="H72"/>
      <c r="I72"/>
      <c r="J72"/>
      <c r="K72">
        <v>6150</v>
      </c>
      <c r="L72">
        <v>26100</v>
      </c>
      <c r="M72"/>
      <c r="N72"/>
      <c r="O72"/>
      <c r="P72">
        <v>359352.29</v>
      </c>
      <c r="Q72">
        <v>1340923.19</v>
      </c>
      <c r="R72"/>
      <c r="S72"/>
      <c r="T72">
        <v>47822.17</v>
      </c>
      <c r="U72">
        <v>20250</v>
      </c>
      <c r="V72">
        <v>48.79</v>
      </c>
      <c r="W72">
        <v>360750</v>
      </c>
      <c r="X72">
        <v>66000</v>
      </c>
      <c r="Y72">
        <v>508260</v>
      </c>
      <c r="Z72">
        <v>960</v>
      </c>
      <c r="AA72"/>
      <c r="AB72">
        <v>117885.02</v>
      </c>
      <c r="AC72">
        <v>48886.48</v>
      </c>
      <c r="AD72"/>
      <c r="AE72"/>
    </row>
    <row r="73" spans="1:31" x14ac:dyDescent="0.2">
      <c r="A73" t="s">
        <v>3098</v>
      </c>
      <c r="B73">
        <v>652355.05000000005</v>
      </c>
      <c r="C73"/>
      <c r="D73">
        <v>143223.70000000001</v>
      </c>
      <c r="E73"/>
      <c r="F73">
        <v>685670.19</v>
      </c>
      <c r="G73">
        <v>169619.73</v>
      </c>
      <c r="H73"/>
      <c r="I73"/>
      <c r="J73"/>
      <c r="K73">
        <v>16715.82</v>
      </c>
      <c r="L73"/>
      <c r="M73"/>
      <c r="N73"/>
      <c r="O73"/>
      <c r="P73">
        <v>183693.9</v>
      </c>
      <c r="Q73">
        <v>1494202.14</v>
      </c>
      <c r="R73"/>
      <c r="S73"/>
      <c r="T73">
        <v>175431.18</v>
      </c>
      <c r="U73"/>
      <c r="V73">
        <v>1550.4</v>
      </c>
      <c r="W73">
        <v>368769.9</v>
      </c>
      <c r="X73">
        <v>49600</v>
      </c>
      <c r="Y73">
        <v>454575.9</v>
      </c>
      <c r="Z73"/>
      <c r="AA73"/>
      <c r="AB73">
        <v>127529.96</v>
      </c>
      <c r="AC73">
        <v>60184.29</v>
      </c>
      <c r="AD73"/>
      <c r="AE73"/>
    </row>
    <row r="74" spans="1:31" x14ac:dyDescent="0.2">
      <c r="A74" t="s">
        <v>3099</v>
      </c>
      <c r="B74">
        <v>765402.86</v>
      </c>
      <c r="C74"/>
      <c r="D74">
        <v>57235.03</v>
      </c>
      <c r="E74"/>
      <c r="F74">
        <v>1985100.98</v>
      </c>
      <c r="G74">
        <v>213033.11</v>
      </c>
      <c r="H74"/>
      <c r="I74"/>
      <c r="J74"/>
      <c r="K74">
        <v>6300</v>
      </c>
      <c r="L74">
        <v>19106.900000000001</v>
      </c>
      <c r="M74"/>
      <c r="N74"/>
      <c r="O74"/>
      <c r="P74">
        <v>64865.17</v>
      </c>
      <c r="Q74">
        <v>464694.52</v>
      </c>
      <c r="R74"/>
      <c r="S74"/>
      <c r="T74">
        <v>27812.09</v>
      </c>
      <c r="U74">
        <v>44293.1</v>
      </c>
      <c r="V74">
        <v>23.2</v>
      </c>
      <c r="W74">
        <v>313921.5</v>
      </c>
      <c r="X74"/>
      <c r="Y74">
        <v>360683.5</v>
      </c>
      <c r="Z74"/>
      <c r="AA74"/>
      <c r="AB74">
        <v>90325.69</v>
      </c>
      <c r="AC74">
        <v>51401.33</v>
      </c>
      <c r="AD74"/>
      <c r="AE74"/>
    </row>
    <row r="75" spans="1:31" x14ac:dyDescent="0.2">
      <c r="A75" t="s">
        <v>3100</v>
      </c>
      <c r="B75">
        <v>698173.12</v>
      </c>
      <c r="C75"/>
      <c r="D75">
        <v>76855.31</v>
      </c>
      <c r="E75"/>
      <c r="F75">
        <v>1184688.75</v>
      </c>
      <c r="G75">
        <v>193847.55</v>
      </c>
      <c r="H75"/>
      <c r="I75"/>
      <c r="J75"/>
      <c r="K75">
        <v>11300</v>
      </c>
      <c r="L75"/>
      <c r="M75"/>
      <c r="N75"/>
      <c r="O75"/>
      <c r="P75">
        <v>383146.26</v>
      </c>
      <c r="Q75">
        <v>961521.58</v>
      </c>
      <c r="R75"/>
      <c r="S75"/>
      <c r="T75">
        <v>37413.370000000003</v>
      </c>
      <c r="U75"/>
      <c r="V75">
        <v>53.23</v>
      </c>
      <c r="W75">
        <v>308503.5</v>
      </c>
      <c r="X75">
        <v>77300</v>
      </c>
      <c r="Y75">
        <v>483833.5</v>
      </c>
      <c r="Z75"/>
      <c r="AA75"/>
      <c r="AB75">
        <v>70328.27</v>
      </c>
      <c r="AC75">
        <v>56763.23</v>
      </c>
      <c r="AD75"/>
      <c r="AE75"/>
    </row>
    <row r="76" spans="1:31" x14ac:dyDescent="0.2">
      <c r="A76" t="s">
        <v>3101</v>
      </c>
      <c r="B76">
        <v>835198.89</v>
      </c>
      <c r="C76"/>
      <c r="D76">
        <v>69544.98</v>
      </c>
      <c r="E76"/>
      <c r="F76">
        <v>1518514.07</v>
      </c>
      <c r="G76">
        <v>363986.46</v>
      </c>
      <c r="H76"/>
      <c r="I76"/>
      <c r="J76"/>
      <c r="K76">
        <v>55800</v>
      </c>
      <c r="L76">
        <v>52200</v>
      </c>
      <c r="M76"/>
      <c r="N76"/>
      <c r="O76"/>
      <c r="P76"/>
      <c r="Q76">
        <v>2317512.06</v>
      </c>
      <c r="R76"/>
      <c r="S76"/>
      <c r="T76">
        <v>224380.09</v>
      </c>
      <c r="U76">
        <v>37700</v>
      </c>
      <c r="V76">
        <v>35.67</v>
      </c>
      <c r="W76">
        <v>236625</v>
      </c>
      <c r="X76">
        <v>71300</v>
      </c>
      <c r="Y76">
        <v>381945</v>
      </c>
      <c r="Z76"/>
      <c r="AA76"/>
      <c r="AB76">
        <v>133214.9</v>
      </c>
      <c r="AC76">
        <v>28794.84</v>
      </c>
      <c r="AD76"/>
      <c r="AE76"/>
    </row>
    <row r="77" spans="1:31" x14ac:dyDescent="0.2">
      <c r="A77" t="s">
        <v>3102</v>
      </c>
      <c r="B77">
        <v>760440.8</v>
      </c>
      <c r="C77">
        <v>17000</v>
      </c>
      <c r="D77">
        <v>21676.63</v>
      </c>
      <c r="E77"/>
      <c r="F77">
        <v>491772.5</v>
      </c>
      <c r="G77">
        <v>178047.6</v>
      </c>
      <c r="H77"/>
      <c r="I77"/>
      <c r="J77"/>
      <c r="K77">
        <v>8855.4500000000007</v>
      </c>
      <c r="L77">
        <v>374010</v>
      </c>
      <c r="M77">
        <v>166000</v>
      </c>
      <c r="N77"/>
      <c r="O77"/>
      <c r="P77">
        <v>275200</v>
      </c>
      <c r="Q77">
        <v>2233839.69</v>
      </c>
      <c r="R77"/>
      <c r="S77"/>
      <c r="T77">
        <v>167464.60999999999</v>
      </c>
      <c r="U77"/>
      <c r="V77">
        <v>28.85</v>
      </c>
      <c r="W77">
        <v>262948.5</v>
      </c>
      <c r="X77">
        <v>55600</v>
      </c>
      <c r="Y77">
        <v>354556.5</v>
      </c>
      <c r="Z77"/>
      <c r="AA77"/>
      <c r="AB77">
        <v>126850.12</v>
      </c>
      <c r="AC77">
        <v>45956.66</v>
      </c>
      <c r="AD77"/>
      <c r="AE77"/>
    </row>
    <row r="78" spans="1:31" ht="16.5" customHeight="1" x14ac:dyDescent="0.2">
      <c r="A78" t="s">
        <v>3174</v>
      </c>
      <c r="B78">
        <v>642073.59</v>
      </c>
      <c r="C78">
        <v>18000</v>
      </c>
      <c r="D78">
        <v>57513.83</v>
      </c>
      <c r="E78"/>
      <c r="F78">
        <v>245666.39</v>
      </c>
      <c r="G78">
        <v>480936.93</v>
      </c>
      <c r="H78"/>
      <c r="I78"/>
      <c r="J78"/>
      <c r="K78">
        <v>31350</v>
      </c>
      <c r="L78"/>
      <c r="M78">
        <v>152.59</v>
      </c>
      <c r="N78"/>
      <c r="O78"/>
      <c r="P78"/>
      <c r="Q78">
        <v>2560558.21</v>
      </c>
      <c r="R78"/>
      <c r="S78"/>
      <c r="T78">
        <v>161111.59</v>
      </c>
      <c r="U78"/>
      <c r="V78">
        <v>31.95</v>
      </c>
      <c r="W78">
        <v>274972</v>
      </c>
      <c r="X78">
        <v>-9600</v>
      </c>
      <c r="Y78">
        <v>338869</v>
      </c>
      <c r="Z78"/>
      <c r="AA78"/>
      <c r="AB78">
        <v>120946.6</v>
      </c>
      <c r="AC78">
        <v>29947.69</v>
      </c>
      <c r="AD78"/>
      <c r="AE78"/>
    </row>
    <row r="79" spans="1:31" x14ac:dyDescent="0.2">
      <c r="A79" t="s">
        <v>3103</v>
      </c>
      <c r="B79">
        <v>168391.87</v>
      </c>
      <c r="C79"/>
      <c r="D79">
        <v>13266.37</v>
      </c>
      <c r="E79"/>
      <c r="F79">
        <v>386390.51</v>
      </c>
      <c r="G79">
        <v>587893.46</v>
      </c>
      <c r="H79"/>
      <c r="I79"/>
      <c r="J79"/>
      <c r="K79">
        <v>22377</v>
      </c>
      <c r="L79"/>
      <c r="M79"/>
      <c r="N79"/>
      <c r="O79"/>
      <c r="P79">
        <v>22471.66</v>
      </c>
      <c r="Q79">
        <v>1212676.51</v>
      </c>
      <c r="R79"/>
      <c r="S79"/>
      <c r="T79">
        <v>180182.31</v>
      </c>
      <c r="U79"/>
      <c r="V79"/>
      <c r="W79">
        <v>348780</v>
      </c>
      <c r="X79">
        <v>54000</v>
      </c>
      <c r="Y79">
        <v>538644</v>
      </c>
      <c r="Z79"/>
      <c r="AA79">
        <v>37411.360000000001</v>
      </c>
      <c r="AB79">
        <v>83939.64</v>
      </c>
      <c r="AC79">
        <v>10722.27</v>
      </c>
      <c r="AD79"/>
      <c r="AE79">
        <v>1</v>
      </c>
    </row>
    <row r="80" spans="1:31" x14ac:dyDescent="0.2">
      <c r="A80" t="s">
        <v>3104</v>
      </c>
      <c r="B80">
        <v>151888.15</v>
      </c>
      <c r="C80"/>
      <c r="D80">
        <v>67897.539999999994</v>
      </c>
      <c r="E80"/>
      <c r="F80">
        <v>141403.54</v>
      </c>
      <c r="G80">
        <v>77195.37</v>
      </c>
      <c r="H80"/>
      <c r="I80"/>
      <c r="J80"/>
      <c r="K80">
        <v>142270</v>
      </c>
      <c r="L80">
        <v>153100</v>
      </c>
      <c r="M80"/>
      <c r="N80"/>
      <c r="O80"/>
      <c r="P80">
        <v>-1162542.96</v>
      </c>
      <c r="Q80">
        <v>1431387.54</v>
      </c>
      <c r="R80"/>
      <c r="S80"/>
      <c r="T80">
        <v>118084.05</v>
      </c>
      <c r="U80"/>
      <c r="V80">
        <v>15.76</v>
      </c>
      <c r="W80">
        <v>414750</v>
      </c>
      <c r="X80"/>
      <c r="Y80">
        <v>508550</v>
      </c>
      <c r="Z80"/>
      <c r="AA80"/>
      <c r="AB80">
        <v>108437.71</v>
      </c>
      <c r="AC80">
        <v>33633.279999999999</v>
      </c>
      <c r="AD80"/>
      <c r="AE80"/>
    </row>
    <row r="81" spans="1:31" x14ac:dyDescent="0.2">
      <c r="A81" t="s">
        <v>3105</v>
      </c>
      <c r="B81">
        <v>480645.29</v>
      </c>
      <c r="C81"/>
      <c r="D81">
        <v>30282.48</v>
      </c>
      <c r="E81"/>
      <c r="F81">
        <v>401134.93</v>
      </c>
      <c r="G81">
        <v>778811.43</v>
      </c>
      <c r="H81"/>
      <c r="I81"/>
      <c r="J81"/>
      <c r="K81">
        <v>86443.77</v>
      </c>
      <c r="L81">
        <v>86300</v>
      </c>
      <c r="M81">
        <v>1405.67</v>
      </c>
      <c r="N81"/>
      <c r="O81"/>
      <c r="P81">
        <v>-372161.7</v>
      </c>
      <c r="Q81">
        <v>2041384.85</v>
      </c>
      <c r="R81"/>
      <c r="S81"/>
      <c r="T81">
        <v>138408.5</v>
      </c>
      <c r="U81"/>
      <c r="V81"/>
      <c r="W81">
        <v>376440</v>
      </c>
      <c r="X81"/>
      <c r="Y81">
        <v>517909.92</v>
      </c>
      <c r="Z81"/>
      <c r="AA81">
        <v>15459</v>
      </c>
      <c r="AB81">
        <v>90441.29</v>
      </c>
      <c r="AC81">
        <v>41569.519999999997</v>
      </c>
      <c r="AD81"/>
      <c r="AE81"/>
    </row>
    <row r="82" spans="1:31" x14ac:dyDescent="0.2">
      <c r="A82" t="s">
        <v>3106</v>
      </c>
      <c r="B82">
        <v>145944.01</v>
      </c>
      <c r="C82"/>
      <c r="D82">
        <v>65666.91</v>
      </c>
      <c r="E82"/>
      <c r="F82">
        <v>425853.57</v>
      </c>
      <c r="G82">
        <v>343604.39</v>
      </c>
      <c r="H82"/>
      <c r="I82"/>
      <c r="J82"/>
      <c r="K82">
        <v>39900</v>
      </c>
      <c r="L82">
        <v>74984.820000000007</v>
      </c>
      <c r="M82">
        <v>556.42999999999995</v>
      </c>
      <c r="N82"/>
      <c r="O82"/>
      <c r="P82">
        <v>-308058.27</v>
      </c>
      <c r="Q82">
        <v>1171298.0900000001</v>
      </c>
      <c r="R82"/>
      <c r="S82"/>
      <c r="T82">
        <v>137523.57</v>
      </c>
      <c r="U82">
        <v>45000</v>
      </c>
      <c r="V82"/>
      <c r="W82">
        <v>423820</v>
      </c>
      <c r="X82">
        <v>54000</v>
      </c>
      <c r="Y82">
        <v>524470</v>
      </c>
      <c r="Z82"/>
      <c r="AA82"/>
      <c r="AB82">
        <v>115093.94</v>
      </c>
      <c r="AC82">
        <v>25401.82</v>
      </c>
      <c r="AD82"/>
      <c r="AE82"/>
    </row>
    <row r="83" spans="1:31" x14ac:dyDescent="0.2">
      <c r="A83" t="s">
        <v>3107</v>
      </c>
      <c r="B83">
        <v>859605.81</v>
      </c>
      <c r="C83"/>
      <c r="D83">
        <v>15746.81</v>
      </c>
      <c r="E83"/>
      <c r="F83">
        <v>550917.81999999995</v>
      </c>
      <c r="G83">
        <v>205978.39</v>
      </c>
      <c r="H83"/>
      <c r="I83"/>
      <c r="J83"/>
      <c r="K83"/>
      <c r="L83">
        <v>0</v>
      </c>
      <c r="M83"/>
      <c r="N83"/>
      <c r="O83"/>
      <c r="P83">
        <v>-13999.01</v>
      </c>
      <c r="Q83">
        <v>1745362.84</v>
      </c>
      <c r="R83"/>
      <c r="S83"/>
      <c r="T83">
        <v>110849.62</v>
      </c>
      <c r="U83">
        <v>30000</v>
      </c>
      <c r="V83"/>
      <c r="W83">
        <v>371040</v>
      </c>
      <c r="X83">
        <v>53600</v>
      </c>
      <c r="Y83">
        <v>474753</v>
      </c>
      <c r="Z83"/>
      <c r="AA83">
        <v>11676</v>
      </c>
      <c r="AB83">
        <v>117403.89</v>
      </c>
      <c r="AC83">
        <v>59325.73</v>
      </c>
      <c r="AD83"/>
      <c r="AE83"/>
    </row>
    <row r="84" spans="1:31" x14ac:dyDescent="0.2">
      <c r="A84" t="s">
        <v>3108</v>
      </c>
      <c r="B84">
        <v>198255.95</v>
      </c>
      <c r="C84"/>
      <c r="D84">
        <v>44424.97</v>
      </c>
      <c r="E84"/>
      <c r="F84">
        <v>973850.96</v>
      </c>
      <c r="G84">
        <v>419772.73</v>
      </c>
      <c r="H84"/>
      <c r="I84"/>
      <c r="J84"/>
      <c r="K84">
        <v>26995</v>
      </c>
      <c r="L84"/>
      <c r="M84">
        <v>80</v>
      </c>
      <c r="N84"/>
      <c r="O84"/>
      <c r="P84">
        <v>-155564.79</v>
      </c>
      <c r="Q84">
        <v>1929262.58</v>
      </c>
      <c r="R84"/>
      <c r="S84"/>
      <c r="T84">
        <v>186691.08</v>
      </c>
      <c r="U84">
        <v>20300</v>
      </c>
      <c r="V84"/>
      <c r="W84">
        <v>389580</v>
      </c>
      <c r="X84"/>
      <c r="Y84">
        <v>490182</v>
      </c>
      <c r="Z84"/>
      <c r="AA84">
        <v>488</v>
      </c>
      <c r="AB84">
        <v>132552.01999999999</v>
      </c>
      <c r="AC84">
        <v>43786.6</v>
      </c>
      <c r="AD84"/>
      <c r="AE84">
        <v>240</v>
      </c>
    </row>
    <row r="85" spans="1:31" x14ac:dyDescent="0.2">
      <c r="A85" t="s">
        <v>3109</v>
      </c>
      <c r="B85">
        <v>554277.87</v>
      </c>
      <c r="C85">
        <v>10882</v>
      </c>
      <c r="D85">
        <v>52545.29</v>
      </c>
      <c r="E85"/>
      <c r="F85">
        <v>261767.28</v>
      </c>
      <c r="G85">
        <v>203538.98</v>
      </c>
      <c r="H85"/>
      <c r="I85"/>
      <c r="J85"/>
      <c r="K85">
        <v>14800</v>
      </c>
      <c r="L85">
        <v>56602</v>
      </c>
      <c r="M85">
        <v>572</v>
      </c>
      <c r="N85"/>
      <c r="O85"/>
      <c r="P85">
        <v>-933505.83</v>
      </c>
      <c r="Q85">
        <v>1851699.47</v>
      </c>
      <c r="R85"/>
      <c r="S85"/>
      <c r="T85">
        <v>327172.12</v>
      </c>
      <c r="U85"/>
      <c r="V85"/>
      <c r="W85">
        <v>286020</v>
      </c>
      <c r="X85">
        <v>44400</v>
      </c>
      <c r="Y85">
        <v>446060</v>
      </c>
      <c r="Z85"/>
      <c r="AA85">
        <v>4800</v>
      </c>
      <c r="AB85">
        <v>54411.88</v>
      </c>
      <c r="AC85">
        <v>48374.46</v>
      </c>
      <c r="AD85"/>
      <c r="AE85"/>
    </row>
    <row r="86" spans="1:31" x14ac:dyDescent="0.2">
      <c r="A86" t="s">
        <v>3110</v>
      </c>
      <c r="B86">
        <v>92779.05</v>
      </c>
      <c r="C86">
        <v>13540</v>
      </c>
      <c r="D86">
        <v>54712.81</v>
      </c>
      <c r="E86"/>
      <c r="F86">
        <v>548258.36</v>
      </c>
      <c r="G86">
        <v>239292.43</v>
      </c>
      <c r="H86"/>
      <c r="I86"/>
      <c r="J86"/>
      <c r="K86">
        <v>-29400</v>
      </c>
      <c r="L86"/>
      <c r="M86"/>
      <c r="N86"/>
      <c r="O86"/>
      <c r="P86">
        <v>-185357.02</v>
      </c>
      <c r="Q86">
        <v>1211766.1200000001</v>
      </c>
      <c r="R86"/>
      <c r="S86"/>
      <c r="T86">
        <v>23024.03</v>
      </c>
      <c r="U86"/>
      <c r="V86"/>
      <c r="W86">
        <v>237640</v>
      </c>
      <c r="X86">
        <v>103694.42</v>
      </c>
      <c r="Y86">
        <v>320569</v>
      </c>
      <c r="Z86"/>
      <c r="AA86">
        <v>2500</v>
      </c>
      <c r="AB86">
        <v>61497.66</v>
      </c>
      <c r="AC86">
        <v>10754.11</v>
      </c>
      <c r="AD86"/>
      <c r="AE86"/>
    </row>
    <row r="87" spans="1:31" x14ac:dyDescent="0.2">
      <c r="A87" t="s">
        <v>3111</v>
      </c>
      <c r="B87">
        <v>593816.88</v>
      </c>
      <c r="C87"/>
      <c r="D87">
        <v>68872</v>
      </c>
      <c r="E87"/>
      <c r="F87">
        <v>11613.56</v>
      </c>
      <c r="G87">
        <v>480740.18</v>
      </c>
      <c r="H87"/>
      <c r="I87"/>
      <c r="J87"/>
      <c r="K87">
        <v>350</v>
      </c>
      <c r="L87">
        <v>50000</v>
      </c>
      <c r="M87"/>
      <c r="N87"/>
      <c r="O87"/>
      <c r="P87">
        <v>197592.44</v>
      </c>
      <c r="Q87">
        <v>858319.49</v>
      </c>
      <c r="R87"/>
      <c r="S87"/>
      <c r="T87">
        <v>281716.84999999998</v>
      </c>
      <c r="U87"/>
      <c r="V87"/>
      <c r="W87">
        <v>510960</v>
      </c>
      <c r="X87">
        <v>65700</v>
      </c>
      <c r="Y87">
        <v>647930</v>
      </c>
      <c r="Z87"/>
      <c r="AA87"/>
      <c r="AB87">
        <v>126758.38</v>
      </c>
      <c r="AC87">
        <v>33618.78</v>
      </c>
      <c r="AD87"/>
      <c r="AE87"/>
    </row>
    <row r="88" spans="1:31" x14ac:dyDescent="0.2">
      <c r="A88" t="s">
        <v>3181</v>
      </c>
      <c r="B88">
        <v>243051.16</v>
      </c>
      <c r="C88"/>
      <c r="D88">
        <v>8628.9699999999993</v>
      </c>
      <c r="E88"/>
      <c r="F88">
        <v>504755.53</v>
      </c>
      <c r="G88">
        <v>99429.93</v>
      </c>
      <c r="H88"/>
      <c r="I88"/>
      <c r="J88"/>
      <c r="K88">
        <v>43241.85</v>
      </c>
      <c r="L88"/>
      <c r="M88"/>
      <c r="N88"/>
      <c r="O88"/>
      <c r="P88">
        <v>-693413.42</v>
      </c>
      <c r="Q88">
        <v>1583723.57</v>
      </c>
      <c r="R88"/>
      <c r="S88"/>
      <c r="T88">
        <v>162605.31</v>
      </c>
      <c r="U88"/>
      <c r="V88">
        <v>3.81</v>
      </c>
      <c r="W88">
        <v>369690</v>
      </c>
      <c r="X88">
        <v>42800</v>
      </c>
      <c r="Y88">
        <v>479200</v>
      </c>
      <c r="Z88"/>
      <c r="AA88">
        <v>800</v>
      </c>
      <c r="AB88">
        <v>71963.77</v>
      </c>
      <c r="AC88">
        <v>53827.32</v>
      </c>
      <c r="AD88"/>
      <c r="AE88"/>
    </row>
    <row r="89" spans="1:31" x14ac:dyDescent="0.2">
      <c r="A89" t="s">
        <v>3112</v>
      </c>
      <c r="B89">
        <v>113520.16</v>
      </c>
      <c r="C89"/>
      <c r="D89">
        <v>10392.08</v>
      </c>
      <c r="E89"/>
      <c r="F89">
        <v>71372.63</v>
      </c>
      <c r="G89">
        <v>68881.210000000006</v>
      </c>
      <c r="H89"/>
      <c r="I89"/>
      <c r="J89"/>
      <c r="K89">
        <v>7050</v>
      </c>
      <c r="L89"/>
      <c r="M89"/>
      <c r="N89"/>
      <c r="O89"/>
      <c r="P89">
        <v>1590</v>
      </c>
      <c r="Q89">
        <v>378255.7</v>
      </c>
      <c r="R89"/>
      <c r="S89"/>
      <c r="T89">
        <v>118066.83</v>
      </c>
      <c r="U89"/>
      <c r="V89">
        <v>201.25</v>
      </c>
      <c r="W89"/>
      <c r="X89">
        <v>34000</v>
      </c>
      <c r="Y89">
        <v>59080</v>
      </c>
      <c r="Z89"/>
      <c r="AA89"/>
      <c r="AB89">
        <v>80912.78</v>
      </c>
      <c r="AC89">
        <v>30586.34</v>
      </c>
      <c r="AD89"/>
      <c r="AE89"/>
    </row>
    <row r="90" spans="1:31" x14ac:dyDescent="0.2">
      <c r="A90" t="s">
        <v>3113</v>
      </c>
      <c r="B90">
        <v>247793.53</v>
      </c>
      <c r="C90"/>
      <c r="D90">
        <v>8932.68</v>
      </c>
      <c r="E90"/>
      <c r="F90">
        <v>93908.56</v>
      </c>
      <c r="G90">
        <v>-1339.05</v>
      </c>
      <c r="H90"/>
      <c r="I90"/>
      <c r="J90">
        <v>6000</v>
      </c>
      <c r="K90">
        <v>0</v>
      </c>
      <c r="L90"/>
      <c r="M90"/>
      <c r="N90"/>
      <c r="O90"/>
      <c r="P90"/>
      <c r="Q90">
        <v>646850.12</v>
      </c>
      <c r="R90"/>
      <c r="S90"/>
      <c r="T90">
        <v>96258.57</v>
      </c>
      <c r="U90"/>
      <c r="V90">
        <v>342.24</v>
      </c>
      <c r="W90">
        <v>353922</v>
      </c>
      <c r="X90">
        <v>18000</v>
      </c>
      <c r="Y90">
        <v>396007</v>
      </c>
      <c r="Z90"/>
      <c r="AA90"/>
      <c r="AB90">
        <v>77253.149999999994</v>
      </c>
      <c r="AC90">
        <v>16540.95</v>
      </c>
      <c r="AD90"/>
      <c r="AE90"/>
    </row>
    <row r="91" spans="1:31" x14ac:dyDescent="0.2">
      <c r="A91" t="s">
        <v>3114</v>
      </c>
      <c r="B91">
        <v>310678.46999999997</v>
      </c>
      <c r="C91"/>
      <c r="D91">
        <v>64409.77</v>
      </c>
      <c r="E91"/>
      <c r="F91">
        <v>2700686.2</v>
      </c>
      <c r="G91">
        <v>168198.22</v>
      </c>
      <c r="H91"/>
      <c r="I91"/>
      <c r="J91">
        <v>5500</v>
      </c>
      <c r="K91">
        <v>19100</v>
      </c>
      <c r="L91"/>
      <c r="M91"/>
      <c r="N91"/>
      <c r="O91"/>
      <c r="P91"/>
      <c r="Q91">
        <v>3382854.97</v>
      </c>
      <c r="R91"/>
      <c r="S91"/>
      <c r="T91">
        <v>132791.64000000001</v>
      </c>
      <c r="U91"/>
      <c r="V91">
        <v>397.23</v>
      </c>
      <c r="W91">
        <v>445420</v>
      </c>
      <c r="X91">
        <v>222262</v>
      </c>
      <c r="Y91">
        <v>522976</v>
      </c>
      <c r="Z91"/>
      <c r="AA91"/>
      <c r="AB91">
        <v>174389.07</v>
      </c>
      <c r="AC91">
        <v>69323.56</v>
      </c>
      <c r="AD91"/>
      <c r="AE91"/>
    </row>
    <row r="92" spans="1:31" x14ac:dyDescent="0.2">
      <c r="A92" t="s">
        <v>3115</v>
      </c>
      <c r="B92">
        <v>258217.06</v>
      </c>
      <c r="C92"/>
      <c r="D92">
        <v>150620.53</v>
      </c>
      <c r="E92"/>
      <c r="F92">
        <v>407423.5</v>
      </c>
      <c r="G92">
        <v>93493.07</v>
      </c>
      <c r="H92"/>
      <c r="I92"/>
      <c r="J92">
        <v>5600</v>
      </c>
      <c r="K92">
        <v>5600</v>
      </c>
      <c r="L92"/>
      <c r="M92"/>
      <c r="N92"/>
      <c r="O92"/>
      <c r="P92"/>
      <c r="Q92">
        <v>1045747.78</v>
      </c>
      <c r="R92"/>
      <c r="S92"/>
      <c r="T92">
        <v>128808.55</v>
      </c>
      <c r="U92"/>
      <c r="V92">
        <v>295.25</v>
      </c>
      <c r="W92">
        <v>325980</v>
      </c>
      <c r="X92">
        <v>17200</v>
      </c>
      <c r="Y92">
        <v>355980</v>
      </c>
      <c r="Z92"/>
      <c r="AA92"/>
      <c r="AB92">
        <v>83957.08</v>
      </c>
      <c r="AC92">
        <v>35121.97</v>
      </c>
      <c r="AD92"/>
      <c r="AE92"/>
    </row>
    <row r="93" spans="1:31" x14ac:dyDescent="0.2">
      <c r="A93" t="s">
        <v>3116</v>
      </c>
      <c r="B93">
        <v>177892.65</v>
      </c>
      <c r="C93"/>
      <c r="D93">
        <v>40031.839999999997</v>
      </c>
      <c r="E93"/>
      <c r="F93">
        <v>33655.71</v>
      </c>
      <c r="G93">
        <v>144358.07</v>
      </c>
      <c r="H93"/>
      <c r="I93"/>
      <c r="J93"/>
      <c r="K93"/>
      <c r="L93"/>
      <c r="M93"/>
      <c r="N93"/>
      <c r="O93">
        <v>256891.42</v>
      </c>
      <c r="P93"/>
      <c r="Q93">
        <v>320699.84999999998</v>
      </c>
      <c r="R93"/>
      <c r="S93"/>
      <c r="T93">
        <v>201137.76</v>
      </c>
      <c r="U93"/>
      <c r="V93"/>
      <c r="W93">
        <v>291591.5</v>
      </c>
      <c r="X93">
        <v>152000</v>
      </c>
      <c r="Y93">
        <v>385851.5</v>
      </c>
      <c r="Z93"/>
      <c r="AA93"/>
      <c r="AB93">
        <v>108774.43</v>
      </c>
      <c r="AC93">
        <v>11403.68</v>
      </c>
      <c r="AD93"/>
      <c r="AE93"/>
    </row>
    <row r="94" spans="1:31" x14ac:dyDescent="0.2">
      <c r="A94" t="s">
        <v>3117</v>
      </c>
      <c r="B94">
        <v>312938</v>
      </c>
      <c r="C94"/>
      <c r="D94">
        <v>17590.669999999998</v>
      </c>
      <c r="E94"/>
      <c r="F94">
        <v>579252.46</v>
      </c>
      <c r="G94">
        <v>48924.86</v>
      </c>
      <c r="H94"/>
      <c r="I94"/>
      <c r="J94"/>
      <c r="K94"/>
      <c r="L94"/>
      <c r="M94"/>
      <c r="N94"/>
      <c r="O94"/>
      <c r="P94">
        <v>94569.16</v>
      </c>
      <c r="Q94">
        <v>1001354.77</v>
      </c>
      <c r="R94">
        <v>8</v>
      </c>
      <c r="S94"/>
      <c r="T94">
        <v>75000</v>
      </c>
      <c r="U94"/>
      <c r="V94"/>
      <c r="W94">
        <v>221340</v>
      </c>
      <c r="X94">
        <v>53300</v>
      </c>
      <c r="Y94">
        <v>252720</v>
      </c>
      <c r="Z94"/>
      <c r="AA94"/>
      <c r="AB94">
        <v>166638.89000000001</v>
      </c>
      <c r="AC94">
        <v>28880.53</v>
      </c>
      <c r="AD94"/>
      <c r="AE94"/>
    </row>
    <row r="95" spans="1:31" x14ac:dyDescent="0.2">
      <c r="A95" t="s">
        <v>3118</v>
      </c>
      <c r="B95">
        <v>610072.17000000004</v>
      </c>
      <c r="C95"/>
      <c r="D95">
        <v>173374.52</v>
      </c>
      <c r="E95"/>
      <c r="F95">
        <v>-32394.28</v>
      </c>
      <c r="G95">
        <v>514557.3</v>
      </c>
      <c r="H95"/>
      <c r="I95"/>
      <c r="J95">
        <v>6000</v>
      </c>
      <c r="K95">
        <v>3300</v>
      </c>
      <c r="L95"/>
      <c r="M95">
        <v>1072.43</v>
      </c>
      <c r="N95"/>
      <c r="O95"/>
      <c r="P95">
        <v>38</v>
      </c>
      <c r="Q95">
        <v>573056.03</v>
      </c>
      <c r="R95"/>
      <c r="S95"/>
      <c r="T95">
        <v>144613.88</v>
      </c>
      <c r="U95"/>
      <c r="V95"/>
      <c r="W95">
        <v>438615</v>
      </c>
      <c r="X95">
        <v>388760.49</v>
      </c>
      <c r="Y95">
        <v>488562</v>
      </c>
      <c r="Z95"/>
      <c r="AA95"/>
      <c r="AB95">
        <v>180588.93</v>
      </c>
      <c r="AC95">
        <v>29106.86</v>
      </c>
      <c r="AD95"/>
      <c r="AE95"/>
    </row>
    <row r="96" spans="1:31" x14ac:dyDescent="0.2">
      <c r="A96" t="s">
        <v>3119</v>
      </c>
      <c r="B96">
        <v>199130.61</v>
      </c>
      <c r="C96"/>
      <c r="D96">
        <v>170638.6</v>
      </c>
      <c r="E96"/>
      <c r="F96">
        <v>1478743.24</v>
      </c>
      <c r="G96">
        <v>75090.899999999994</v>
      </c>
      <c r="H96"/>
      <c r="I96"/>
      <c r="J96">
        <v>6000</v>
      </c>
      <c r="K96">
        <v>3300</v>
      </c>
      <c r="L96"/>
      <c r="M96">
        <v>1032.68</v>
      </c>
      <c r="N96"/>
      <c r="O96"/>
      <c r="P96"/>
      <c r="Q96">
        <v>1997218.5</v>
      </c>
      <c r="R96"/>
      <c r="S96"/>
      <c r="T96">
        <v>159865.1</v>
      </c>
      <c r="U96"/>
      <c r="V96">
        <v>208.82</v>
      </c>
      <c r="W96">
        <v>299220</v>
      </c>
      <c r="X96">
        <v>219282</v>
      </c>
      <c r="Y96">
        <v>357336</v>
      </c>
      <c r="Z96"/>
      <c r="AA96"/>
      <c r="AB96">
        <v>160489.63</v>
      </c>
      <c r="AC96">
        <v>46826.74</v>
      </c>
      <c r="AD96"/>
      <c r="AE96"/>
    </row>
    <row r="97" spans="1:31" x14ac:dyDescent="0.2">
      <c r="A97" t="s">
        <v>3120</v>
      </c>
      <c r="B97">
        <v>402737</v>
      </c>
      <c r="C97">
        <v>128140</v>
      </c>
      <c r="D97">
        <v>60270.34</v>
      </c>
      <c r="E97"/>
      <c r="F97">
        <v>180275.35</v>
      </c>
      <c r="G97">
        <v>145600.4</v>
      </c>
      <c r="H97"/>
      <c r="I97"/>
      <c r="J97">
        <v>6000</v>
      </c>
      <c r="K97">
        <v>3300</v>
      </c>
      <c r="L97"/>
      <c r="M97"/>
      <c r="N97"/>
      <c r="O97"/>
      <c r="P97"/>
      <c r="Q97">
        <v>569833.9</v>
      </c>
      <c r="R97"/>
      <c r="S97"/>
      <c r="T97">
        <v>119128.18</v>
      </c>
      <c r="U97"/>
      <c r="V97">
        <v>392.35</v>
      </c>
      <c r="W97"/>
      <c r="X97">
        <v>218912</v>
      </c>
      <c r="Y97">
        <v>75992</v>
      </c>
      <c r="Z97"/>
      <c r="AA97"/>
      <c r="AB97">
        <v>33406.910000000003</v>
      </c>
      <c r="AC97">
        <v>19764.14</v>
      </c>
      <c r="AD97"/>
      <c r="AE97">
        <v>7980</v>
      </c>
    </row>
    <row r="98" spans="1:31" x14ac:dyDescent="0.2">
      <c r="A98" t="s">
        <v>3121</v>
      </c>
      <c r="B98">
        <v>423239.02</v>
      </c>
      <c r="C98"/>
      <c r="D98">
        <v>8674.2099999999991</v>
      </c>
      <c r="E98"/>
      <c r="F98">
        <v>10623.01</v>
      </c>
      <c r="G98">
        <v>292563.73</v>
      </c>
      <c r="H98"/>
      <c r="I98"/>
      <c r="J98">
        <v>6000</v>
      </c>
      <c r="K98">
        <v>7622.45</v>
      </c>
      <c r="L98"/>
      <c r="M98">
        <v>184.5</v>
      </c>
      <c r="N98"/>
      <c r="O98"/>
      <c r="P98"/>
      <c r="Q98">
        <v>528870.26</v>
      </c>
      <c r="R98"/>
      <c r="S98"/>
      <c r="T98">
        <v>130498.12</v>
      </c>
      <c r="U98"/>
      <c r="V98">
        <v>8</v>
      </c>
      <c r="W98">
        <v>212030</v>
      </c>
      <c r="X98">
        <v>62400</v>
      </c>
      <c r="Y98">
        <v>275670</v>
      </c>
      <c r="Z98"/>
      <c r="AA98"/>
      <c r="AB98">
        <v>146027.28</v>
      </c>
      <c r="AC98">
        <v>28129.99</v>
      </c>
      <c r="AD98"/>
      <c r="AE98"/>
    </row>
    <row r="99" spans="1:31" x14ac:dyDescent="0.2">
      <c r="A99" t="s">
        <v>3122</v>
      </c>
      <c r="B99">
        <v>372532.41</v>
      </c>
      <c r="C99">
        <v>20160</v>
      </c>
      <c r="D99">
        <v>265479.82</v>
      </c>
      <c r="E99"/>
      <c r="F99">
        <v>13937.53</v>
      </c>
      <c r="G99">
        <v>167485.70000000001</v>
      </c>
      <c r="H99"/>
      <c r="I99"/>
      <c r="J99">
        <v>0</v>
      </c>
      <c r="K99">
        <v>6300</v>
      </c>
      <c r="L99"/>
      <c r="M99">
        <v>2293.54</v>
      </c>
      <c r="N99"/>
      <c r="O99"/>
      <c r="P99"/>
      <c r="Q99">
        <v>713142.2</v>
      </c>
      <c r="R99">
        <v>8</v>
      </c>
      <c r="S99"/>
      <c r="T99">
        <v>127105.42</v>
      </c>
      <c r="U99"/>
      <c r="V99">
        <v>489.13</v>
      </c>
      <c r="W99">
        <v>399309</v>
      </c>
      <c r="X99">
        <v>208636</v>
      </c>
      <c r="Y99">
        <v>478558</v>
      </c>
      <c r="Z99"/>
      <c r="AA99"/>
      <c r="AB99">
        <v>148310.94</v>
      </c>
      <c r="AC99">
        <v>19280.580000000002</v>
      </c>
      <c r="AD99"/>
      <c r="AE99"/>
    </row>
    <row r="100" spans="1:31" x14ac:dyDescent="0.2">
      <c r="A100" t="s">
        <v>3123</v>
      </c>
      <c r="B100">
        <v>161890.01</v>
      </c>
      <c r="C100"/>
      <c r="D100">
        <v>149602.44</v>
      </c>
      <c r="E100"/>
      <c r="F100">
        <v>267109.46999999997</v>
      </c>
      <c r="G100">
        <v>217058.91</v>
      </c>
      <c r="H100"/>
      <c r="I100"/>
      <c r="J100">
        <v>6000</v>
      </c>
      <c r="K100">
        <v>6600</v>
      </c>
      <c r="L100"/>
      <c r="M100"/>
      <c r="N100"/>
      <c r="O100"/>
      <c r="P100">
        <v>22425.75</v>
      </c>
      <c r="Q100">
        <v>673323.61</v>
      </c>
      <c r="R100"/>
      <c r="S100"/>
      <c r="T100">
        <v>82650</v>
      </c>
      <c r="U100"/>
      <c r="V100">
        <v>191.6</v>
      </c>
      <c r="W100">
        <v>172160</v>
      </c>
      <c r="X100">
        <v>48500</v>
      </c>
      <c r="Y100">
        <v>233979</v>
      </c>
      <c r="Z100"/>
      <c r="AA100"/>
      <c r="AB100">
        <v>89175.97</v>
      </c>
      <c r="AC100">
        <v>47222.46</v>
      </c>
      <c r="AD100"/>
      <c r="AE100"/>
    </row>
    <row r="101" spans="1:31" s="63" customFormat="1" x14ac:dyDescent="0.2">
      <c r="A101" t="s">
        <v>3124</v>
      </c>
      <c r="B101">
        <v>357296.41</v>
      </c>
      <c r="C101"/>
      <c r="D101">
        <v>36829.89</v>
      </c>
      <c r="E101"/>
      <c r="F101">
        <v>3</v>
      </c>
      <c r="G101">
        <v>132966.9</v>
      </c>
      <c r="H101"/>
      <c r="I101"/>
      <c r="J101">
        <v>5000</v>
      </c>
      <c r="K101">
        <v>6300</v>
      </c>
      <c r="L101"/>
      <c r="M101"/>
      <c r="N101"/>
      <c r="O101"/>
      <c r="P101">
        <v>-174950</v>
      </c>
      <c r="Q101">
        <v>1404582.07</v>
      </c>
      <c r="R101"/>
      <c r="S101"/>
      <c r="T101">
        <v>104260.94</v>
      </c>
      <c r="U101"/>
      <c r="V101">
        <v>444.31</v>
      </c>
      <c r="W101">
        <v>202320</v>
      </c>
      <c r="X101">
        <v>55000</v>
      </c>
      <c r="Y101">
        <v>229920</v>
      </c>
      <c r="Z101"/>
      <c r="AA101"/>
      <c r="AB101">
        <v>224512.16</v>
      </c>
      <c r="AC101">
        <v>19092.919999999998</v>
      </c>
      <c r="AD101"/>
      <c r="AE101"/>
    </row>
    <row r="102" spans="1:31" x14ac:dyDescent="0.2">
      <c r="A102" t="s">
        <v>3125</v>
      </c>
      <c r="B102">
        <v>204713.71</v>
      </c>
      <c r="C102"/>
      <c r="D102">
        <v>842377.12</v>
      </c>
      <c r="E102"/>
      <c r="F102">
        <v>237892.53</v>
      </c>
      <c r="G102">
        <v>140219.79999999999</v>
      </c>
      <c r="H102"/>
      <c r="I102"/>
      <c r="J102"/>
      <c r="K102">
        <v>4130</v>
      </c>
      <c r="L102"/>
      <c r="M102"/>
      <c r="N102"/>
      <c r="O102"/>
      <c r="P102">
        <v>221454.25</v>
      </c>
      <c r="Q102">
        <v>819557.49</v>
      </c>
      <c r="R102"/>
      <c r="S102"/>
      <c r="T102">
        <v>185776.5</v>
      </c>
      <c r="U102"/>
      <c r="V102"/>
      <c r="W102">
        <v>416700</v>
      </c>
      <c r="X102">
        <v>63000</v>
      </c>
      <c r="Y102">
        <v>471450</v>
      </c>
      <c r="Z102"/>
      <c r="AA102"/>
      <c r="AB102">
        <v>140148.67000000001</v>
      </c>
      <c r="AC102">
        <v>19272.330000000002</v>
      </c>
      <c r="AD102"/>
      <c r="AE102"/>
    </row>
    <row r="103" spans="1:31" x14ac:dyDescent="0.2">
      <c r="A103" t="s">
        <v>3128</v>
      </c>
      <c r="B103">
        <v>167649.75</v>
      </c>
      <c r="C103"/>
      <c r="D103">
        <v>90714.28</v>
      </c>
      <c r="E103"/>
      <c r="F103">
        <v>42099.37</v>
      </c>
      <c r="G103">
        <v>-136912.29999999999</v>
      </c>
      <c r="H103"/>
      <c r="I103"/>
      <c r="J103">
        <v>6000</v>
      </c>
      <c r="K103">
        <v>15540</v>
      </c>
      <c r="L103"/>
      <c r="M103"/>
      <c r="N103"/>
      <c r="O103"/>
      <c r="P103"/>
      <c r="Q103">
        <v>474645.55</v>
      </c>
      <c r="R103"/>
      <c r="S103"/>
      <c r="T103">
        <v>101397.97</v>
      </c>
      <c r="U103"/>
      <c r="V103">
        <v>253.23</v>
      </c>
      <c r="W103">
        <v>458556</v>
      </c>
      <c r="X103">
        <v>26800</v>
      </c>
      <c r="Y103">
        <v>486276</v>
      </c>
      <c r="Z103"/>
      <c r="AA103"/>
      <c r="AB103">
        <v>74598.289999999994</v>
      </c>
      <c r="AC103">
        <v>49443.6</v>
      </c>
      <c r="AD103"/>
      <c r="AE103"/>
    </row>
    <row r="104" spans="1:31" x14ac:dyDescent="0.2">
      <c r="A104" t="s">
        <v>3129</v>
      </c>
      <c r="B104">
        <v>322071.3</v>
      </c>
      <c r="C104">
        <v>15000</v>
      </c>
      <c r="D104">
        <v>328615.01</v>
      </c>
      <c r="E104"/>
      <c r="F104">
        <v>-1125.97</v>
      </c>
      <c r="G104">
        <v>199826.75</v>
      </c>
      <c r="H104"/>
      <c r="I104"/>
      <c r="J104">
        <v>0</v>
      </c>
      <c r="K104">
        <v>3840</v>
      </c>
      <c r="L104"/>
      <c r="M104"/>
      <c r="N104"/>
      <c r="O104"/>
      <c r="P104"/>
      <c r="Q104">
        <v>1172968.6100000001</v>
      </c>
      <c r="R104"/>
      <c r="S104"/>
      <c r="T104">
        <v>68993.83</v>
      </c>
      <c r="U104"/>
      <c r="V104"/>
      <c r="W104">
        <v>351707</v>
      </c>
      <c r="X104">
        <v>225663</v>
      </c>
      <c r="Y104">
        <v>411757</v>
      </c>
      <c r="Z104"/>
      <c r="AA104"/>
      <c r="AB104">
        <v>70588.429999999993</v>
      </c>
      <c r="AC104">
        <v>50175.96</v>
      </c>
      <c r="AD104"/>
      <c r="AE104"/>
    </row>
    <row r="105" spans="1:31" x14ac:dyDescent="0.2">
      <c r="A105" t="s">
        <v>3177</v>
      </c>
      <c r="B105">
        <v>496622.84</v>
      </c>
      <c r="C105"/>
      <c r="D105">
        <v>-44066.080000000002</v>
      </c>
      <c r="E105"/>
      <c r="F105">
        <v>203520.61</v>
      </c>
      <c r="G105">
        <v>124107.34</v>
      </c>
      <c r="H105"/>
      <c r="I105"/>
      <c r="J105">
        <v>-45300</v>
      </c>
      <c r="K105">
        <v>3450</v>
      </c>
      <c r="L105"/>
      <c r="M105"/>
      <c r="N105"/>
      <c r="O105"/>
      <c r="P105"/>
      <c r="Q105">
        <v>764463.81</v>
      </c>
      <c r="R105"/>
      <c r="S105"/>
      <c r="T105">
        <v>265000</v>
      </c>
      <c r="U105">
        <v>1</v>
      </c>
      <c r="V105">
        <v>263.66000000000003</v>
      </c>
      <c r="W105">
        <v>493530</v>
      </c>
      <c r="X105">
        <v>26000</v>
      </c>
      <c r="Y105">
        <v>515229</v>
      </c>
      <c r="Z105"/>
      <c r="AA105"/>
      <c r="AB105">
        <v>89546.4</v>
      </c>
      <c r="AC105">
        <v>45054.77</v>
      </c>
      <c r="AD105"/>
      <c r="AE105"/>
    </row>
    <row r="106" spans="1:31" x14ac:dyDescent="0.2">
      <c r="A106" t="s">
        <v>3178</v>
      </c>
      <c r="B106">
        <v>112206.44</v>
      </c>
      <c r="C106"/>
      <c r="D106">
        <v>17292.41</v>
      </c>
      <c r="E106"/>
      <c r="F106">
        <v>1056136.76</v>
      </c>
      <c r="G106">
        <v>192406.08</v>
      </c>
      <c r="H106"/>
      <c r="I106"/>
      <c r="J106">
        <v>6000</v>
      </c>
      <c r="K106">
        <v>3300</v>
      </c>
      <c r="L106"/>
      <c r="M106">
        <v>2590</v>
      </c>
      <c r="N106"/>
      <c r="O106"/>
      <c r="P106">
        <v>67523.62</v>
      </c>
      <c r="Q106">
        <v>1440238.21</v>
      </c>
      <c r="R106"/>
      <c r="S106"/>
      <c r="T106">
        <v>91784</v>
      </c>
      <c r="U106"/>
      <c r="V106">
        <v>171.28</v>
      </c>
      <c r="W106">
        <v>406440</v>
      </c>
      <c r="X106">
        <v>23200</v>
      </c>
      <c r="Y106">
        <v>460140</v>
      </c>
      <c r="Z106"/>
      <c r="AA106"/>
      <c r="AB106">
        <v>55497.23</v>
      </c>
      <c r="AC106">
        <v>69851.62</v>
      </c>
      <c r="AD106"/>
      <c r="AE106">
        <v>135.75</v>
      </c>
    </row>
    <row r="107" spans="1:31" x14ac:dyDescent="0.2">
      <c r="A107" t="s">
        <v>3183</v>
      </c>
      <c r="B107">
        <v>965398.68</v>
      </c>
      <c r="C107"/>
      <c r="D107">
        <v>42217.36</v>
      </c>
      <c r="E107"/>
      <c r="F107">
        <v>1929658.53</v>
      </c>
      <c r="G107">
        <v>125772.27</v>
      </c>
      <c r="H107"/>
      <c r="I107"/>
      <c r="J107">
        <v>5600</v>
      </c>
      <c r="K107">
        <v>6300</v>
      </c>
      <c r="L107"/>
      <c r="M107"/>
      <c r="N107"/>
      <c r="O107">
        <v>-64698.9</v>
      </c>
      <c r="P107">
        <v>200</v>
      </c>
      <c r="Q107">
        <v>2616413.23</v>
      </c>
      <c r="R107"/>
      <c r="S107"/>
      <c r="T107">
        <v>126803.88</v>
      </c>
      <c r="U107"/>
      <c r="V107"/>
      <c r="W107">
        <v>278580</v>
      </c>
      <c r="X107">
        <v>199748</v>
      </c>
      <c r="Y107">
        <v>303343</v>
      </c>
      <c r="Z107"/>
      <c r="AA107"/>
      <c r="AB107">
        <v>63282.84</v>
      </c>
      <c r="AC107">
        <v>49871.67</v>
      </c>
      <c r="AD107"/>
      <c r="AE107"/>
    </row>
    <row r="108" spans="1:31" x14ac:dyDescent="0.2">
      <c r="A108" t="s">
        <v>3131</v>
      </c>
      <c r="B108">
        <v>361560.7</v>
      </c>
      <c r="C108"/>
      <c r="D108">
        <v>33093.449999999997</v>
      </c>
      <c r="E108"/>
      <c r="F108">
        <v>19627.3</v>
      </c>
      <c r="G108">
        <v>126383.17</v>
      </c>
      <c r="H108"/>
      <c r="I108"/>
      <c r="J108"/>
      <c r="K108">
        <v>7000</v>
      </c>
      <c r="L108"/>
      <c r="M108">
        <v>492.52</v>
      </c>
      <c r="N108"/>
      <c r="O108"/>
      <c r="P108"/>
      <c r="Q108">
        <v>2310952.34</v>
      </c>
      <c r="R108"/>
      <c r="S108"/>
      <c r="T108">
        <v>312954.78000000003</v>
      </c>
      <c r="U108"/>
      <c r="V108"/>
      <c r="W108">
        <v>294750</v>
      </c>
      <c r="X108"/>
      <c r="Y108">
        <v>387188</v>
      </c>
      <c r="Z108"/>
      <c r="AA108"/>
      <c r="AB108">
        <v>130833.05</v>
      </c>
      <c r="AC108">
        <v>29318.04</v>
      </c>
      <c r="AD108"/>
      <c r="AE108"/>
    </row>
    <row r="109" spans="1:31" x14ac:dyDescent="0.2">
      <c r="A109" t="s">
        <v>3132</v>
      </c>
      <c r="B109">
        <v>640444.16000000003</v>
      </c>
      <c r="C109"/>
      <c r="D109">
        <v>22350.560000000001</v>
      </c>
      <c r="E109"/>
      <c r="F109">
        <v>1401353.26</v>
      </c>
      <c r="G109">
        <v>82678.95</v>
      </c>
      <c r="H109"/>
      <c r="I109"/>
      <c r="J109"/>
      <c r="K109">
        <v>21400</v>
      </c>
      <c r="L109"/>
      <c r="M109"/>
      <c r="N109"/>
      <c r="O109"/>
      <c r="P109"/>
      <c r="Q109">
        <v>1228203.58</v>
      </c>
      <c r="R109"/>
      <c r="S109"/>
      <c r="T109">
        <v>251034.07</v>
      </c>
      <c r="U109"/>
      <c r="V109">
        <v>5.17</v>
      </c>
      <c r="W109">
        <v>248460</v>
      </c>
      <c r="X109">
        <v>33600</v>
      </c>
      <c r="Y109">
        <v>325987</v>
      </c>
      <c r="Z109"/>
      <c r="AA109">
        <v>732</v>
      </c>
      <c r="AB109">
        <v>113562.95</v>
      </c>
      <c r="AC109">
        <v>36838.85</v>
      </c>
      <c r="AD109"/>
      <c r="AE109"/>
    </row>
    <row r="110" spans="1:31" x14ac:dyDescent="0.2">
      <c r="A110" t="s">
        <v>3133</v>
      </c>
      <c r="B110">
        <v>354579.08</v>
      </c>
      <c r="C110"/>
      <c r="D110">
        <v>63625.8</v>
      </c>
      <c r="E110"/>
      <c r="F110">
        <v>1364816.85</v>
      </c>
      <c r="G110">
        <v>117485.85</v>
      </c>
      <c r="H110"/>
      <c r="I110"/>
      <c r="J110"/>
      <c r="K110">
        <v>13000</v>
      </c>
      <c r="L110"/>
      <c r="M110"/>
      <c r="N110"/>
      <c r="O110"/>
      <c r="P110"/>
      <c r="Q110">
        <v>1322855.6000000001</v>
      </c>
      <c r="R110"/>
      <c r="S110"/>
      <c r="T110">
        <v>271499.38</v>
      </c>
      <c r="U110"/>
      <c r="V110">
        <v>5.87</v>
      </c>
      <c r="W110">
        <v>289800</v>
      </c>
      <c r="X110">
        <v>52000</v>
      </c>
      <c r="Y110">
        <v>385410</v>
      </c>
      <c r="Z110"/>
      <c r="AA110">
        <v>820</v>
      </c>
      <c r="AB110">
        <v>213570.39</v>
      </c>
      <c r="AC110">
        <v>35819.949999999997</v>
      </c>
      <c r="AD110">
        <v>19890</v>
      </c>
      <c r="AE110"/>
    </row>
    <row r="111" spans="1:31" x14ac:dyDescent="0.2">
      <c r="A111" t="s">
        <v>3134</v>
      </c>
      <c r="B111">
        <v>409969.42</v>
      </c>
      <c r="C111"/>
      <c r="D111">
        <v>139043.94</v>
      </c>
      <c r="E111"/>
      <c r="F111">
        <v>1345770.76</v>
      </c>
      <c r="G111">
        <v>414340.52</v>
      </c>
      <c r="H111"/>
      <c r="I111"/>
      <c r="J111"/>
      <c r="K111">
        <v>9250</v>
      </c>
      <c r="L111"/>
      <c r="M111"/>
      <c r="N111"/>
      <c r="O111"/>
      <c r="P111"/>
      <c r="Q111">
        <v>2235714.37</v>
      </c>
      <c r="R111"/>
      <c r="S111"/>
      <c r="T111">
        <v>274300.36</v>
      </c>
      <c r="U111">
        <v>15000</v>
      </c>
      <c r="V111">
        <v>14.03</v>
      </c>
      <c r="W111">
        <v>331317</v>
      </c>
      <c r="X111">
        <v>52400</v>
      </c>
      <c r="Y111">
        <v>385137</v>
      </c>
      <c r="Z111"/>
      <c r="AA111"/>
      <c r="AB111">
        <v>220061.15</v>
      </c>
      <c r="AC111">
        <v>97998.91</v>
      </c>
      <c r="AD111">
        <v>1</v>
      </c>
      <c r="AE111"/>
    </row>
    <row r="112" spans="1:31" x14ac:dyDescent="0.2">
      <c r="A112" t="s">
        <v>3135</v>
      </c>
      <c r="B112">
        <v>356541.87</v>
      </c>
      <c r="C112"/>
      <c r="D112">
        <v>91147.87</v>
      </c>
      <c r="E112"/>
      <c r="F112">
        <v>184383.41</v>
      </c>
      <c r="G112">
        <v>236053.46</v>
      </c>
      <c r="H112"/>
      <c r="I112"/>
      <c r="J112">
        <v>37200</v>
      </c>
      <c r="K112">
        <v>11200</v>
      </c>
      <c r="L112"/>
      <c r="M112">
        <v>551.4</v>
      </c>
      <c r="N112"/>
      <c r="O112">
        <v>32424</v>
      </c>
      <c r="P112"/>
      <c r="Q112">
        <v>1762414.5</v>
      </c>
      <c r="R112"/>
      <c r="S112"/>
      <c r="T112">
        <v>251537.16</v>
      </c>
      <c r="U112"/>
      <c r="V112">
        <v>0.14000000000000001</v>
      </c>
      <c r="W112">
        <v>212182.8</v>
      </c>
      <c r="X112">
        <v>32800</v>
      </c>
      <c r="Y112">
        <v>305852.79999999999</v>
      </c>
      <c r="Z112"/>
      <c r="AA112">
        <v>808</v>
      </c>
      <c r="AB112">
        <v>115861.13</v>
      </c>
      <c r="AC112">
        <v>56438.14</v>
      </c>
      <c r="AD112"/>
      <c r="AE112"/>
    </row>
    <row r="113" spans="1:31" x14ac:dyDescent="0.2">
      <c r="A113" t="s">
        <v>3136</v>
      </c>
      <c r="B113">
        <v>312617.31</v>
      </c>
      <c r="C113"/>
      <c r="D113">
        <v>22782.28</v>
      </c>
      <c r="E113"/>
      <c r="F113">
        <v>2059732.54</v>
      </c>
      <c r="G113">
        <v>214633.03</v>
      </c>
      <c r="H113">
        <v>1</v>
      </c>
      <c r="I113"/>
      <c r="J113"/>
      <c r="K113">
        <v>7000</v>
      </c>
      <c r="L113"/>
      <c r="M113">
        <v>1086</v>
      </c>
      <c r="N113"/>
      <c r="O113"/>
      <c r="P113">
        <v>-3330.5</v>
      </c>
      <c r="Q113">
        <v>513834.47</v>
      </c>
      <c r="R113"/>
      <c r="S113"/>
      <c r="T113">
        <v>264252.63</v>
      </c>
      <c r="U113"/>
      <c r="V113"/>
      <c r="W113">
        <v>221280</v>
      </c>
      <c r="X113"/>
      <c r="Y113">
        <v>286782</v>
      </c>
      <c r="Z113"/>
      <c r="AA113"/>
      <c r="AB113">
        <v>63050.83</v>
      </c>
      <c r="AC113">
        <v>44958.77</v>
      </c>
      <c r="AD113"/>
      <c r="AE113"/>
    </row>
    <row r="114" spans="1:31" x14ac:dyDescent="0.2">
      <c r="A114" t="s">
        <v>3137</v>
      </c>
      <c r="B114">
        <v>179370.08</v>
      </c>
      <c r="C114"/>
      <c r="D114">
        <v>149631.57</v>
      </c>
      <c r="E114"/>
      <c r="F114">
        <v>639379.97</v>
      </c>
      <c r="G114">
        <v>183311.49</v>
      </c>
      <c r="H114"/>
      <c r="I114"/>
      <c r="J114"/>
      <c r="K114">
        <v>16350</v>
      </c>
      <c r="L114"/>
      <c r="M114"/>
      <c r="N114"/>
      <c r="O114"/>
      <c r="P114">
        <v>977</v>
      </c>
      <c r="Q114">
        <v>3774792.24</v>
      </c>
      <c r="R114"/>
      <c r="S114"/>
      <c r="T114">
        <v>314017.45</v>
      </c>
      <c r="U114"/>
      <c r="V114">
        <v>7.92</v>
      </c>
      <c r="W114">
        <v>355260.6</v>
      </c>
      <c r="X114">
        <v>14600</v>
      </c>
      <c r="Y114">
        <v>459090.6</v>
      </c>
      <c r="Z114"/>
      <c r="AA114"/>
      <c r="AB114">
        <v>127642.61</v>
      </c>
      <c r="AC114">
        <v>51126.05</v>
      </c>
      <c r="AD114">
        <v>2</v>
      </c>
      <c r="AE114"/>
    </row>
    <row r="115" spans="1:31" x14ac:dyDescent="0.2">
      <c r="A115" t="s">
        <v>3138</v>
      </c>
      <c r="B115">
        <v>445050.68</v>
      </c>
      <c r="C115"/>
      <c r="D115">
        <v>66700.5</v>
      </c>
      <c r="E115"/>
      <c r="F115">
        <v>299444.53999999998</v>
      </c>
      <c r="G115">
        <v>421203.67</v>
      </c>
      <c r="H115"/>
      <c r="I115"/>
      <c r="J115"/>
      <c r="K115">
        <v>0</v>
      </c>
      <c r="L115"/>
      <c r="M115"/>
      <c r="N115"/>
      <c r="O115"/>
      <c r="P115"/>
      <c r="Q115">
        <v>1908283.93</v>
      </c>
      <c r="R115"/>
      <c r="S115"/>
      <c r="T115">
        <v>260850.79</v>
      </c>
      <c r="U115"/>
      <c r="V115"/>
      <c r="W115">
        <v>302970</v>
      </c>
      <c r="X115"/>
      <c r="Y115">
        <v>336481</v>
      </c>
      <c r="Z115"/>
      <c r="AA115"/>
      <c r="AB115">
        <v>121381.53</v>
      </c>
      <c r="AC115">
        <v>61036.14</v>
      </c>
      <c r="AD115"/>
      <c r="AE115"/>
    </row>
    <row r="116" spans="1:31" x14ac:dyDescent="0.2">
      <c r="A116" t="s">
        <v>3139</v>
      </c>
      <c r="B116">
        <v>479694.16</v>
      </c>
      <c r="C116"/>
      <c r="D116">
        <v>52572.93</v>
      </c>
      <c r="E116"/>
      <c r="F116">
        <v>1044212.16</v>
      </c>
      <c r="G116">
        <v>282470.34999999998</v>
      </c>
      <c r="H116"/>
      <c r="I116"/>
      <c r="J116"/>
      <c r="K116">
        <v>17474.04</v>
      </c>
      <c r="L116"/>
      <c r="M116"/>
      <c r="N116"/>
      <c r="O116"/>
      <c r="P116"/>
      <c r="Q116">
        <v>1980426.11</v>
      </c>
      <c r="R116"/>
      <c r="S116"/>
      <c r="T116">
        <v>224078.65</v>
      </c>
      <c r="U116"/>
      <c r="V116">
        <v>5.0599999999999996</v>
      </c>
      <c r="W116">
        <v>242286.9</v>
      </c>
      <c r="X116">
        <v>47550</v>
      </c>
      <c r="Y116">
        <v>306566.90000000002</v>
      </c>
      <c r="Z116"/>
      <c r="AA116"/>
      <c r="AB116">
        <v>111138.61</v>
      </c>
      <c r="AC116">
        <v>52458.13</v>
      </c>
      <c r="AD116">
        <v>9</v>
      </c>
      <c r="AE116"/>
    </row>
    <row r="117" spans="1:31" x14ac:dyDescent="0.2">
      <c r="A117" t="s">
        <v>3140</v>
      </c>
      <c r="B117">
        <v>306276.89</v>
      </c>
      <c r="C117"/>
      <c r="D117">
        <v>23944.799999999999</v>
      </c>
      <c r="E117"/>
      <c r="F117">
        <v>233047.07</v>
      </c>
      <c r="G117">
        <v>326481.53000000003</v>
      </c>
      <c r="H117"/>
      <c r="I117"/>
      <c r="J117"/>
      <c r="K117">
        <v>24100</v>
      </c>
      <c r="L117"/>
      <c r="M117"/>
      <c r="N117"/>
      <c r="O117"/>
      <c r="P117">
        <v>776</v>
      </c>
      <c r="Q117">
        <v>2133398.12</v>
      </c>
      <c r="R117"/>
      <c r="S117"/>
      <c r="T117">
        <v>258302.59</v>
      </c>
      <c r="U117"/>
      <c r="V117"/>
      <c r="W117">
        <v>497272.8</v>
      </c>
      <c r="X117">
        <v>60400</v>
      </c>
      <c r="Y117">
        <v>603067.80000000005</v>
      </c>
      <c r="Z117"/>
      <c r="AA117"/>
      <c r="AB117">
        <v>108784.06</v>
      </c>
      <c r="AC117">
        <v>55497.4</v>
      </c>
      <c r="AD117"/>
      <c r="AE117"/>
    </row>
    <row r="118" spans="1:31" x14ac:dyDescent="0.2">
      <c r="A118" t="s">
        <v>3141</v>
      </c>
      <c r="B118">
        <v>259069.25</v>
      </c>
      <c r="C118"/>
      <c r="D118">
        <v>51459.29</v>
      </c>
      <c r="E118"/>
      <c r="F118">
        <v>5</v>
      </c>
      <c r="G118">
        <v>129352.25</v>
      </c>
      <c r="H118"/>
      <c r="I118"/>
      <c r="J118"/>
      <c r="K118">
        <v>25700</v>
      </c>
      <c r="L118"/>
      <c r="M118"/>
      <c r="N118"/>
      <c r="O118"/>
      <c r="P118">
        <v>0</v>
      </c>
      <c r="Q118">
        <v>1945240.49</v>
      </c>
      <c r="R118"/>
      <c r="S118"/>
      <c r="T118">
        <v>231395.42</v>
      </c>
      <c r="U118"/>
      <c r="V118">
        <v>0.76</v>
      </c>
      <c r="W118">
        <v>248789.9</v>
      </c>
      <c r="X118">
        <v>38600</v>
      </c>
      <c r="Y118">
        <v>338939.9</v>
      </c>
      <c r="Z118"/>
      <c r="AA118"/>
      <c r="AB118">
        <v>129117.03</v>
      </c>
      <c r="AC118">
        <v>10978.78</v>
      </c>
      <c r="AD118"/>
      <c r="AE118"/>
    </row>
    <row r="119" spans="1:31" x14ac:dyDescent="0.2">
      <c r="A119" t="s">
        <v>3142</v>
      </c>
      <c r="B119">
        <v>211478.04</v>
      </c>
      <c r="C119"/>
      <c r="D119">
        <v>11180.38</v>
      </c>
      <c r="E119"/>
      <c r="F119">
        <v>386312.47</v>
      </c>
      <c r="G119">
        <v>174221.02</v>
      </c>
      <c r="H119"/>
      <c r="I119"/>
      <c r="J119"/>
      <c r="K119">
        <v>9325</v>
      </c>
      <c r="L119"/>
      <c r="M119"/>
      <c r="N119"/>
      <c r="O119"/>
      <c r="P119"/>
      <c r="Q119">
        <v>2404357.2799999998</v>
      </c>
      <c r="R119"/>
      <c r="S119"/>
      <c r="T119">
        <v>252549.72</v>
      </c>
      <c r="U119"/>
      <c r="V119">
        <v>74.95</v>
      </c>
      <c r="W119">
        <v>301980</v>
      </c>
      <c r="X119">
        <v>10500</v>
      </c>
      <c r="Y119">
        <v>373320</v>
      </c>
      <c r="Z119"/>
      <c r="AA119"/>
      <c r="AB119">
        <v>97154.95</v>
      </c>
      <c r="AC119">
        <v>37684.379999999997</v>
      </c>
      <c r="AD119"/>
      <c r="AE119"/>
    </row>
    <row r="120" spans="1:31" x14ac:dyDescent="0.2">
      <c r="A120" t="s">
        <v>3143</v>
      </c>
      <c r="B120">
        <v>312394.8</v>
      </c>
      <c r="C120">
        <v>0</v>
      </c>
      <c r="D120">
        <v>42379.77</v>
      </c>
      <c r="E120"/>
      <c r="F120">
        <v>-708.33</v>
      </c>
      <c r="G120">
        <v>177950.7</v>
      </c>
      <c r="H120"/>
      <c r="I120"/>
      <c r="J120"/>
      <c r="K120"/>
      <c r="L120"/>
      <c r="M120">
        <v>493.46</v>
      </c>
      <c r="N120"/>
      <c r="O120"/>
      <c r="P120"/>
      <c r="Q120">
        <v>3154007.83</v>
      </c>
      <c r="R120"/>
      <c r="S120"/>
      <c r="T120">
        <v>241986.74</v>
      </c>
      <c r="U120"/>
      <c r="V120">
        <v>54.59</v>
      </c>
      <c r="W120">
        <v>306330</v>
      </c>
      <c r="X120">
        <v>52400</v>
      </c>
      <c r="Y120">
        <v>397991</v>
      </c>
      <c r="Z120"/>
      <c r="AA120"/>
      <c r="AB120">
        <v>115656.71</v>
      </c>
      <c r="AC120">
        <v>31809.27</v>
      </c>
      <c r="AD120"/>
      <c r="AE120"/>
    </row>
    <row r="121" spans="1:31" x14ac:dyDescent="0.2">
      <c r="A121" t="s">
        <v>3144</v>
      </c>
      <c r="B121">
        <v>441836.93</v>
      </c>
      <c r="C121"/>
      <c r="D121">
        <v>76730.429999999993</v>
      </c>
      <c r="E121"/>
      <c r="F121">
        <v>687815.08</v>
      </c>
      <c r="G121">
        <v>224403.82</v>
      </c>
      <c r="H121"/>
      <c r="I121"/>
      <c r="J121"/>
      <c r="K121">
        <v>14250</v>
      </c>
      <c r="L121">
        <v>170515</v>
      </c>
      <c r="M121"/>
      <c r="N121"/>
      <c r="O121"/>
      <c r="P121">
        <v>-98999.65</v>
      </c>
      <c r="Q121">
        <v>2272032.2400000002</v>
      </c>
      <c r="R121"/>
      <c r="S121"/>
      <c r="T121">
        <v>287748.38</v>
      </c>
      <c r="U121"/>
      <c r="V121"/>
      <c r="W121">
        <v>273044.40000000002</v>
      </c>
      <c r="X121">
        <v>28800</v>
      </c>
      <c r="Y121">
        <v>318464.40000000002</v>
      </c>
      <c r="Z121">
        <v>1230</v>
      </c>
      <c r="AA121"/>
      <c r="AB121">
        <v>156120.85</v>
      </c>
      <c r="AC121">
        <v>48097.66</v>
      </c>
      <c r="AD121"/>
      <c r="AE121"/>
    </row>
    <row r="122" spans="1:31" x14ac:dyDescent="0.2">
      <c r="A122" t="s">
        <v>3145</v>
      </c>
      <c r="B122">
        <v>168436.6</v>
      </c>
      <c r="C122"/>
      <c r="D122">
        <v>263459.65999999997</v>
      </c>
      <c r="E122"/>
      <c r="F122">
        <v>277937.68</v>
      </c>
      <c r="G122">
        <v>136102.14000000001</v>
      </c>
      <c r="H122"/>
      <c r="I122"/>
      <c r="J122"/>
      <c r="K122">
        <v>7651.6</v>
      </c>
      <c r="L122"/>
      <c r="M122"/>
      <c r="N122"/>
      <c r="O122"/>
      <c r="P122">
        <v>-8498</v>
      </c>
      <c r="Q122">
        <v>1679735.01</v>
      </c>
      <c r="R122"/>
      <c r="S122"/>
      <c r="T122">
        <v>268042.76</v>
      </c>
      <c r="U122"/>
      <c r="V122"/>
      <c r="W122">
        <v>131580</v>
      </c>
      <c r="X122"/>
      <c r="Y122">
        <v>200660</v>
      </c>
      <c r="Z122"/>
      <c r="AA122"/>
      <c r="AB122">
        <v>80475.73</v>
      </c>
      <c r="AC122">
        <v>33483.629999999997</v>
      </c>
      <c r="AD122"/>
      <c r="AE122"/>
    </row>
    <row r="123" spans="1:31" x14ac:dyDescent="0.2">
      <c r="A123" t="s">
        <v>3146</v>
      </c>
      <c r="B123">
        <v>400348.02</v>
      </c>
      <c r="C123"/>
      <c r="D123">
        <v>64770.02</v>
      </c>
      <c r="E123"/>
      <c r="F123">
        <v>33166.480000000003</v>
      </c>
      <c r="G123">
        <v>148686.22</v>
      </c>
      <c r="H123"/>
      <c r="I123"/>
      <c r="J123"/>
      <c r="K123">
        <v>21200</v>
      </c>
      <c r="L123"/>
      <c r="M123">
        <v>205.61</v>
      </c>
      <c r="N123"/>
      <c r="O123"/>
      <c r="P123"/>
      <c r="Q123">
        <v>1611506.92</v>
      </c>
      <c r="R123"/>
      <c r="S123"/>
      <c r="T123">
        <v>297654.33</v>
      </c>
      <c r="U123"/>
      <c r="V123"/>
      <c r="W123">
        <v>195760</v>
      </c>
      <c r="X123"/>
      <c r="Y123">
        <v>249190</v>
      </c>
      <c r="Z123"/>
      <c r="AA123"/>
      <c r="AB123">
        <v>115283.24</v>
      </c>
      <c r="AC123">
        <v>27991.74</v>
      </c>
      <c r="AD123"/>
      <c r="AE123"/>
    </row>
    <row r="124" spans="1:31" x14ac:dyDescent="0.2">
      <c r="A124" t="s">
        <v>3147</v>
      </c>
      <c r="B124">
        <v>290899.98</v>
      </c>
      <c r="C124"/>
      <c r="D124">
        <v>176567.86</v>
      </c>
      <c r="E124"/>
      <c r="F124">
        <v>2953.93</v>
      </c>
      <c r="G124">
        <v>503198.6</v>
      </c>
      <c r="H124"/>
      <c r="I124"/>
      <c r="J124">
        <v>59800</v>
      </c>
      <c r="K124">
        <v>19050</v>
      </c>
      <c r="L124"/>
      <c r="M124"/>
      <c r="N124"/>
      <c r="O124">
        <v>180366.51</v>
      </c>
      <c r="P124"/>
      <c r="Q124">
        <v>667875.67000000004</v>
      </c>
      <c r="R124"/>
      <c r="S124"/>
      <c r="T124">
        <v>272159.34999999998</v>
      </c>
      <c r="U124"/>
      <c r="V124"/>
      <c r="W124">
        <v>51742.6</v>
      </c>
      <c r="X124">
        <v>40000</v>
      </c>
      <c r="Y124">
        <v>152836.6</v>
      </c>
      <c r="Z124"/>
      <c r="AA124"/>
      <c r="AB124">
        <v>73898.990000000005</v>
      </c>
      <c r="AC124">
        <v>18342.66</v>
      </c>
      <c r="AD124"/>
      <c r="AE124"/>
    </row>
    <row r="125" spans="1:31" x14ac:dyDescent="0.2">
      <c r="A125" t="s">
        <v>3148</v>
      </c>
      <c r="B125">
        <v>188318.62</v>
      </c>
      <c r="C125"/>
      <c r="D125">
        <v>68352.009999999995</v>
      </c>
      <c r="E125"/>
      <c r="F125">
        <v>649724.91</v>
      </c>
      <c r="G125">
        <v>370303.72</v>
      </c>
      <c r="H125">
        <v>463.73</v>
      </c>
      <c r="I125"/>
      <c r="J125"/>
      <c r="K125">
        <v>-15370</v>
      </c>
      <c r="L125"/>
      <c r="M125"/>
      <c r="N125"/>
      <c r="O125"/>
      <c r="P125"/>
      <c r="Q125">
        <v>654977.96</v>
      </c>
      <c r="R125"/>
      <c r="S125"/>
      <c r="T125">
        <v>259665.42</v>
      </c>
      <c r="U125"/>
      <c r="V125">
        <v>19.79</v>
      </c>
      <c r="W125">
        <v>91340.4</v>
      </c>
      <c r="X125">
        <v>46400</v>
      </c>
      <c r="Y125">
        <v>166078.95000000001</v>
      </c>
      <c r="Z125"/>
      <c r="AA125"/>
      <c r="AB125">
        <v>99133.31</v>
      </c>
      <c r="AC125">
        <v>26662.52</v>
      </c>
      <c r="AD125"/>
      <c r="AE125"/>
    </row>
    <row r="126" spans="1:31" x14ac:dyDescent="0.2">
      <c r="A126" t="s">
        <v>3149</v>
      </c>
      <c r="B126">
        <v>374264.94</v>
      </c>
      <c r="C126"/>
      <c r="D126">
        <v>244628.07</v>
      </c>
      <c r="E126"/>
      <c r="F126">
        <v>295945.61</v>
      </c>
      <c r="G126">
        <v>100928.23</v>
      </c>
      <c r="H126"/>
      <c r="I126"/>
      <c r="J126"/>
      <c r="K126">
        <v>6000</v>
      </c>
      <c r="L126"/>
      <c r="M126"/>
      <c r="N126"/>
      <c r="O126"/>
      <c r="P126"/>
      <c r="Q126">
        <v>3175397.16</v>
      </c>
      <c r="R126"/>
      <c r="S126"/>
      <c r="T126">
        <v>292801.55</v>
      </c>
      <c r="U126"/>
      <c r="V126"/>
      <c r="W126">
        <v>462720</v>
      </c>
      <c r="X126"/>
      <c r="Y126">
        <v>573234</v>
      </c>
      <c r="Z126"/>
      <c r="AA126"/>
      <c r="AB126">
        <v>126737.57</v>
      </c>
      <c r="AC126">
        <v>58199.98</v>
      </c>
      <c r="AD126"/>
      <c r="AE126"/>
    </row>
    <row r="127" spans="1:31" x14ac:dyDescent="0.2">
      <c r="A127" t="s">
        <v>3150</v>
      </c>
      <c r="B127">
        <v>222366.7</v>
      </c>
      <c r="C127"/>
      <c r="D127">
        <v>57616.19</v>
      </c>
      <c r="E127"/>
      <c r="F127">
        <v>108385.38</v>
      </c>
      <c r="G127">
        <v>14396.53</v>
      </c>
      <c r="H127"/>
      <c r="I127"/>
      <c r="J127"/>
      <c r="K127">
        <v>6440</v>
      </c>
      <c r="L127"/>
      <c r="M127"/>
      <c r="N127"/>
      <c r="O127"/>
      <c r="P127"/>
      <c r="Q127">
        <v>1191484.79</v>
      </c>
      <c r="R127"/>
      <c r="S127"/>
      <c r="T127">
        <v>140530.49</v>
      </c>
      <c r="U127"/>
      <c r="V127"/>
      <c r="W127">
        <v>235160</v>
      </c>
      <c r="X127">
        <v>11340</v>
      </c>
      <c r="Y127">
        <v>350990</v>
      </c>
      <c r="Z127"/>
      <c r="AA127"/>
      <c r="AB127">
        <v>72544.649999999994</v>
      </c>
      <c r="AC127">
        <v>8097.84</v>
      </c>
      <c r="AD127"/>
      <c r="AE127"/>
    </row>
    <row r="128" spans="1:31" x14ac:dyDescent="0.2">
      <c r="A128" t="s">
        <v>3151</v>
      </c>
      <c r="B128">
        <v>377876.32</v>
      </c>
      <c r="C128"/>
      <c r="D128">
        <v>274467.83</v>
      </c>
      <c r="E128"/>
      <c r="F128">
        <v>2214642.2400000002</v>
      </c>
      <c r="G128">
        <v>144043.53</v>
      </c>
      <c r="H128"/>
      <c r="I128"/>
      <c r="J128"/>
      <c r="K128">
        <v>4500</v>
      </c>
      <c r="L128"/>
      <c r="M128"/>
      <c r="N128"/>
      <c r="O128"/>
      <c r="P128"/>
      <c r="Q128">
        <v>918887.6</v>
      </c>
      <c r="R128"/>
      <c r="S128"/>
      <c r="T128">
        <v>167016.1</v>
      </c>
      <c r="U128"/>
      <c r="V128">
        <v>563.52</v>
      </c>
      <c r="W128">
        <v>446730</v>
      </c>
      <c r="X128">
        <v>34020</v>
      </c>
      <c r="Y128">
        <v>598980</v>
      </c>
      <c r="Z128"/>
      <c r="AA128"/>
      <c r="AB128">
        <v>112884.84</v>
      </c>
      <c r="AC128">
        <v>48986.25</v>
      </c>
      <c r="AD128"/>
      <c r="AE128"/>
    </row>
    <row r="129" spans="1:31" x14ac:dyDescent="0.2">
      <c r="A129" t="s">
        <v>3152</v>
      </c>
      <c r="B129">
        <v>253469.61</v>
      </c>
      <c r="C129"/>
      <c r="D129">
        <v>47006.48</v>
      </c>
      <c r="E129"/>
      <c r="F129">
        <v>139879.63</v>
      </c>
      <c r="G129">
        <v>61805.32</v>
      </c>
      <c r="H129"/>
      <c r="I129"/>
      <c r="J129"/>
      <c r="K129">
        <v>5000</v>
      </c>
      <c r="L129"/>
      <c r="M129">
        <v>555.76</v>
      </c>
      <c r="N129"/>
      <c r="O129"/>
      <c r="P129"/>
      <c r="Q129">
        <v>1855787.89</v>
      </c>
      <c r="R129"/>
      <c r="S129"/>
      <c r="T129">
        <v>174112.46</v>
      </c>
      <c r="U129"/>
      <c r="V129"/>
      <c r="W129">
        <v>368670</v>
      </c>
      <c r="X129"/>
      <c r="Y129">
        <v>450520</v>
      </c>
      <c r="Z129"/>
      <c r="AA129"/>
      <c r="AB129">
        <v>113605.62</v>
      </c>
      <c r="AC129">
        <v>38263.65</v>
      </c>
      <c r="AD129"/>
      <c r="AE129"/>
    </row>
    <row r="130" spans="1:31" x14ac:dyDescent="0.2">
      <c r="A130" t="s">
        <v>3153</v>
      </c>
      <c r="B130">
        <v>316600.53999999998</v>
      </c>
      <c r="C130"/>
      <c r="D130">
        <v>19328.849999999999</v>
      </c>
      <c r="E130"/>
      <c r="F130">
        <v>366836.68</v>
      </c>
      <c r="G130">
        <v>79939.87</v>
      </c>
      <c r="H130"/>
      <c r="I130"/>
      <c r="J130"/>
      <c r="K130">
        <v>0</v>
      </c>
      <c r="L130"/>
      <c r="M130"/>
      <c r="N130"/>
      <c r="O130"/>
      <c r="P130"/>
      <c r="Q130">
        <v>1498231.3</v>
      </c>
      <c r="R130"/>
      <c r="S130"/>
      <c r="T130">
        <v>187735.7</v>
      </c>
      <c r="U130"/>
      <c r="V130"/>
      <c r="W130">
        <v>370140</v>
      </c>
      <c r="X130"/>
      <c r="Y130">
        <v>484830</v>
      </c>
      <c r="Z130"/>
      <c r="AA130"/>
      <c r="AB130">
        <v>71920.539999999994</v>
      </c>
      <c r="AC130">
        <v>38936.94</v>
      </c>
      <c r="AD130"/>
      <c r="AE130"/>
    </row>
    <row r="131" spans="1:31" x14ac:dyDescent="0.2">
      <c r="A131" t="s">
        <v>3154</v>
      </c>
      <c r="B131">
        <v>494441.26</v>
      </c>
      <c r="C131"/>
      <c r="D131">
        <v>41208.839999999997</v>
      </c>
      <c r="E131"/>
      <c r="F131">
        <v>255313.09</v>
      </c>
      <c r="G131">
        <v>-39037.07</v>
      </c>
      <c r="H131"/>
      <c r="I131"/>
      <c r="J131"/>
      <c r="K131"/>
      <c r="L131"/>
      <c r="M131">
        <v>1191.82</v>
      </c>
      <c r="N131"/>
      <c r="O131"/>
      <c r="P131">
        <v>-1565619.31</v>
      </c>
      <c r="Q131">
        <v>2202136.4300000002</v>
      </c>
      <c r="R131"/>
      <c r="S131"/>
      <c r="T131">
        <v>279189.49</v>
      </c>
      <c r="U131">
        <v>127000</v>
      </c>
      <c r="V131"/>
      <c r="W131">
        <v>332420</v>
      </c>
      <c r="X131"/>
      <c r="Y131">
        <v>477928</v>
      </c>
      <c r="Z131"/>
      <c r="AA131"/>
      <c r="AB131">
        <v>112886.16</v>
      </c>
      <c r="AC131">
        <v>29608.15</v>
      </c>
      <c r="AD131"/>
      <c r="AE131"/>
    </row>
    <row r="132" spans="1:31" x14ac:dyDescent="0.2">
      <c r="A132" t="s">
        <v>3155</v>
      </c>
      <c r="B132">
        <v>505552.15</v>
      </c>
      <c r="C132"/>
      <c r="D132">
        <v>5253.52</v>
      </c>
      <c r="E132"/>
      <c r="F132">
        <v>2211043.52</v>
      </c>
      <c r="G132">
        <v>686104.62</v>
      </c>
      <c r="H132"/>
      <c r="I132"/>
      <c r="J132"/>
      <c r="K132">
        <v>20400</v>
      </c>
      <c r="L132"/>
      <c r="M132"/>
      <c r="N132"/>
      <c r="O132"/>
      <c r="P132"/>
      <c r="Q132">
        <v>655276.54</v>
      </c>
      <c r="R132"/>
      <c r="S132"/>
      <c r="T132">
        <v>190111.24</v>
      </c>
      <c r="U132"/>
      <c r="V132"/>
      <c r="W132">
        <v>373140</v>
      </c>
      <c r="X132">
        <v>24970</v>
      </c>
      <c r="Y132">
        <v>505305</v>
      </c>
      <c r="Z132"/>
      <c r="AA132"/>
      <c r="AB132">
        <v>79376.679999999993</v>
      </c>
      <c r="AC132">
        <v>111737.9</v>
      </c>
      <c r="AD132"/>
      <c r="AE132"/>
    </row>
    <row r="133" spans="1:31" x14ac:dyDescent="0.2">
      <c r="A133" t="s">
        <v>3156</v>
      </c>
      <c r="B133">
        <v>378098.63</v>
      </c>
      <c r="C133">
        <v>21020</v>
      </c>
      <c r="D133">
        <v>179762.78</v>
      </c>
      <c r="E133"/>
      <c r="F133">
        <v>1334770.44</v>
      </c>
      <c r="G133">
        <v>2557.29</v>
      </c>
      <c r="H133"/>
      <c r="I133"/>
      <c r="J133"/>
      <c r="K133">
        <v>40000</v>
      </c>
      <c r="L133"/>
      <c r="M133">
        <v>2868.62</v>
      </c>
      <c r="N133"/>
      <c r="O133"/>
      <c r="P133"/>
      <c r="Q133">
        <v>1904716.16</v>
      </c>
      <c r="R133"/>
      <c r="S133"/>
      <c r="T133">
        <v>268401.02</v>
      </c>
      <c r="U133"/>
      <c r="V133"/>
      <c r="W133">
        <v>276720</v>
      </c>
      <c r="X133"/>
      <c r="Y133">
        <v>390347</v>
      </c>
      <c r="Z133"/>
      <c r="AA133"/>
      <c r="AB133">
        <v>98683.67</v>
      </c>
      <c r="AC133">
        <v>40422.83</v>
      </c>
      <c r="AD133"/>
      <c r="AE133"/>
    </row>
    <row r="134" spans="1:31" x14ac:dyDescent="0.2">
      <c r="A134" t="s">
        <v>3157</v>
      </c>
      <c r="B134">
        <v>305004.45</v>
      </c>
      <c r="C134"/>
      <c r="D134">
        <v>153044.21</v>
      </c>
      <c r="E134"/>
      <c r="F134">
        <v>336990.38</v>
      </c>
      <c r="G134">
        <v>38691.919999999998</v>
      </c>
      <c r="H134"/>
      <c r="I134"/>
      <c r="J134"/>
      <c r="K134"/>
      <c r="L134"/>
      <c r="M134"/>
      <c r="N134"/>
      <c r="O134"/>
      <c r="P134"/>
      <c r="Q134">
        <v>2482221.21</v>
      </c>
      <c r="R134"/>
      <c r="S134"/>
      <c r="T134">
        <v>191919.27</v>
      </c>
      <c r="U134"/>
      <c r="V134">
        <v>471.89</v>
      </c>
      <c r="W134">
        <v>366510</v>
      </c>
      <c r="X134">
        <v>11800</v>
      </c>
      <c r="Y134">
        <v>453076</v>
      </c>
      <c r="Z134"/>
      <c r="AA134"/>
      <c r="AB134">
        <v>97449.54</v>
      </c>
      <c r="AC134">
        <v>49621.5</v>
      </c>
      <c r="AD134"/>
      <c r="AE134"/>
    </row>
    <row r="135" spans="1:31" x14ac:dyDescent="0.2">
      <c r="A135" t="s">
        <v>3158</v>
      </c>
      <c r="B135">
        <v>294319.01</v>
      </c>
      <c r="C135"/>
      <c r="D135">
        <v>395211.59</v>
      </c>
      <c r="E135"/>
      <c r="F135">
        <v>645567.05000000005</v>
      </c>
      <c r="G135">
        <v>45900.4</v>
      </c>
      <c r="H135"/>
      <c r="I135"/>
      <c r="J135"/>
      <c r="K135"/>
      <c r="L135"/>
      <c r="M135"/>
      <c r="N135"/>
      <c r="O135"/>
      <c r="P135"/>
      <c r="Q135">
        <v>3637434.23</v>
      </c>
      <c r="R135"/>
      <c r="S135"/>
      <c r="T135">
        <v>46193.53</v>
      </c>
      <c r="U135"/>
      <c r="V135"/>
      <c r="W135">
        <v>319800</v>
      </c>
      <c r="X135"/>
      <c r="Y135">
        <v>376235</v>
      </c>
      <c r="Z135"/>
      <c r="AA135"/>
      <c r="AB135">
        <v>55734.27</v>
      </c>
      <c r="AC135">
        <v>39146.160000000003</v>
      </c>
      <c r="AD135"/>
      <c r="AE135"/>
    </row>
    <row r="136" spans="1:31" x14ac:dyDescent="0.2">
      <c r="A136" t="s">
        <v>3159</v>
      </c>
      <c r="B136">
        <v>366335.94</v>
      </c>
      <c r="C136">
        <v>28930</v>
      </c>
      <c r="D136">
        <v>192483.13</v>
      </c>
      <c r="E136"/>
      <c r="F136">
        <v>2401441.0699999998</v>
      </c>
      <c r="G136">
        <v>21623.55</v>
      </c>
      <c r="H136"/>
      <c r="I136"/>
      <c r="J136"/>
      <c r="K136"/>
      <c r="L136"/>
      <c r="M136"/>
      <c r="N136"/>
      <c r="O136"/>
      <c r="P136"/>
      <c r="Q136">
        <v>364715.82</v>
      </c>
      <c r="R136"/>
      <c r="S136"/>
      <c r="T136">
        <v>26528.25</v>
      </c>
      <c r="U136"/>
      <c r="V136">
        <v>12.53</v>
      </c>
      <c r="W136">
        <v>263820</v>
      </c>
      <c r="X136"/>
      <c r="Y136">
        <v>280880.8</v>
      </c>
      <c r="Z136"/>
      <c r="AA136"/>
      <c r="AB136">
        <v>71043.22</v>
      </c>
      <c r="AC136">
        <v>45884.88</v>
      </c>
      <c r="AD136"/>
      <c r="AE136"/>
    </row>
    <row r="137" spans="1:31" x14ac:dyDescent="0.2">
      <c r="A137" t="s">
        <v>3160</v>
      </c>
      <c r="B137">
        <v>363324.42</v>
      </c>
      <c r="C137">
        <v>51000</v>
      </c>
      <c r="D137">
        <v>41784.78</v>
      </c>
      <c r="E137"/>
      <c r="F137">
        <v>86464.72</v>
      </c>
      <c r="G137">
        <v>280425.21999999997</v>
      </c>
      <c r="H137"/>
      <c r="I137"/>
      <c r="J137"/>
      <c r="K137"/>
      <c r="L137"/>
      <c r="M137"/>
      <c r="N137"/>
      <c r="O137"/>
      <c r="P137">
        <v>291581.34999999998</v>
      </c>
      <c r="Q137">
        <v>431249.19</v>
      </c>
      <c r="R137"/>
      <c r="S137"/>
      <c r="T137">
        <v>11531.9</v>
      </c>
      <c r="U137"/>
      <c r="V137"/>
      <c r="W137"/>
      <c r="X137"/>
      <c r="Y137">
        <v>53250</v>
      </c>
      <c r="Z137"/>
      <c r="AA137"/>
      <c r="AB137">
        <v>63825.13</v>
      </c>
      <c r="AC137">
        <v>10</v>
      </c>
      <c r="AD137"/>
      <c r="AE137"/>
    </row>
    <row r="138" spans="1:31" x14ac:dyDescent="0.2">
      <c r="A138" t="s">
        <v>3161</v>
      </c>
      <c r="B138">
        <v>61380.480000000003</v>
      </c>
      <c r="C138"/>
      <c r="D138">
        <v>454148.28</v>
      </c>
      <c r="E138"/>
      <c r="F138">
        <v>68261.81</v>
      </c>
      <c r="G138">
        <v>107502.01</v>
      </c>
      <c r="H138"/>
      <c r="I138"/>
      <c r="J138"/>
      <c r="K138"/>
      <c r="L138"/>
      <c r="M138"/>
      <c r="N138"/>
      <c r="O138"/>
      <c r="P138"/>
      <c r="Q138">
        <v>1781769.65</v>
      </c>
      <c r="R138"/>
      <c r="S138"/>
      <c r="T138">
        <v>19127.03</v>
      </c>
      <c r="U138"/>
      <c r="V138">
        <v>7.94</v>
      </c>
      <c r="W138"/>
      <c r="X138"/>
      <c r="Y138">
        <v>50607.79</v>
      </c>
      <c r="Z138"/>
      <c r="AA138"/>
      <c r="AB138">
        <v>70590.81</v>
      </c>
      <c r="AC138">
        <v>9</v>
      </c>
      <c r="AD138"/>
      <c r="AE138"/>
    </row>
    <row r="139" spans="1:31" x14ac:dyDescent="0.2">
      <c r="A139" t="s">
        <v>3162</v>
      </c>
      <c r="B139">
        <v>430710.63</v>
      </c>
      <c r="C139"/>
      <c r="D139">
        <v>240075.77</v>
      </c>
      <c r="E139"/>
      <c r="F139">
        <v>-233772.57</v>
      </c>
      <c r="G139">
        <v>111603.79</v>
      </c>
      <c r="H139"/>
      <c r="I139"/>
      <c r="J139"/>
      <c r="K139">
        <v>34800</v>
      </c>
      <c r="L139"/>
      <c r="M139">
        <v>3.03</v>
      </c>
      <c r="N139"/>
      <c r="O139"/>
      <c r="P139">
        <v>342001.83</v>
      </c>
      <c r="Q139">
        <v>343312.84</v>
      </c>
      <c r="R139"/>
      <c r="S139"/>
      <c r="T139">
        <v>54744.26</v>
      </c>
      <c r="U139"/>
      <c r="V139"/>
      <c r="W139">
        <v>379190</v>
      </c>
      <c r="X139">
        <v>24344</v>
      </c>
      <c r="Y139">
        <v>479121</v>
      </c>
      <c r="Z139"/>
      <c r="AA139"/>
      <c r="AB139">
        <v>129580.77</v>
      </c>
      <c r="AC139">
        <v>72795.73</v>
      </c>
      <c r="AD139"/>
      <c r="AE139"/>
    </row>
    <row r="140" spans="1:31" x14ac:dyDescent="0.2">
      <c r="A140" t="s">
        <v>3163</v>
      </c>
      <c r="B140">
        <v>241951.54</v>
      </c>
      <c r="C140">
        <v>40950</v>
      </c>
      <c r="D140">
        <v>394863.2</v>
      </c>
      <c r="E140"/>
      <c r="F140">
        <v>139189.75</v>
      </c>
      <c r="G140">
        <v>7994.58</v>
      </c>
      <c r="H140"/>
      <c r="I140"/>
      <c r="J140"/>
      <c r="K140"/>
      <c r="L140"/>
      <c r="M140"/>
      <c r="N140"/>
      <c r="O140"/>
      <c r="P140"/>
      <c r="Q140">
        <v>1627802.29</v>
      </c>
      <c r="R140"/>
      <c r="S140"/>
      <c r="T140">
        <v>54350.25</v>
      </c>
      <c r="U140"/>
      <c r="V140">
        <v>16.309999999999999</v>
      </c>
      <c r="W140">
        <v>207690</v>
      </c>
      <c r="X140"/>
      <c r="Y140">
        <v>296339</v>
      </c>
      <c r="Z140"/>
      <c r="AA140"/>
      <c r="AB140">
        <v>61309.03</v>
      </c>
      <c r="AC140">
        <v>10304.09</v>
      </c>
      <c r="AD140"/>
      <c r="AE140"/>
    </row>
    <row r="141" spans="1:31" x14ac:dyDescent="0.2">
      <c r="A141" t="s">
        <v>3164</v>
      </c>
      <c r="B141">
        <v>519156.09</v>
      </c>
      <c r="C141"/>
      <c r="D141">
        <v>635682.28</v>
      </c>
      <c r="E141"/>
      <c r="F141">
        <v>17</v>
      </c>
      <c r="G141">
        <v>86156.73</v>
      </c>
      <c r="H141"/>
      <c r="I141"/>
      <c r="J141"/>
      <c r="K141"/>
      <c r="L141"/>
      <c r="M141"/>
      <c r="N141"/>
      <c r="O141"/>
      <c r="P141">
        <v>599255.74</v>
      </c>
      <c r="Q141">
        <v>2560000</v>
      </c>
      <c r="R141"/>
      <c r="S141"/>
      <c r="T141">
        <v>43165.82</v>
      </c>
      <c r="U141"/>
      <c r="V141"/>
      <c r="W141">
        <v>246690</v>
      </c>
      <c r="X141"/>
      <c r="Y141">
        <v>302531</v>
      </c>
      <c r="Z141"/>
      <c r="AA141"/>
      <c r="AB141">
        <v>80301.97</v>
      </c>
      <c r="AC141">
        <v>8719.44</v>
      </c>
      <c r="AD141"/>
      <c r="AE141"/>
    </row>
    <row r="142" spans="1:31" x14ac:dyDescent="0.2">
      <c r="A142" t="s">
        <v>3165</v>
      </c>
      <c r="B142">
        <v>549358.69999999995</v>
      </c>
      <c r="C142"/>
      <c r="D142">
        <v>13405.6</v>
      </c>
      <c r="E142"/>
      <c r="F142">
        <v>749934.67</v>
      </c>
      <c r="G142">
        <v>66500.83</v>
      </c>
      <c r="H142"/>
      <c r="I142"/>
      <c r="J142"/>
      <c r="K142"/>
      <c r="L142"/>
      <c r="M142"/>
      <c r="N142"/>
      <c r="O142"/>
      <c r="P142"/>
      <c r="Q142"/>
      <c r="R142"/>
      <c r="S142"/>
      <c r="T142">
        <v>308106.17</v>
      </c>
      <c r="U142"/>
      <c r="V142"/>
      <c r="W142">
        <v>397860</v>
      </c>
      <c r="X142">
        <v>97260</v>
      </c>
      <c r="Y142">
        <v>524249</v>
      </c>
      <c r="Z142"/>
      <c r="AA142">
        <v>5720</v>
      </c>
      <c r="AB142">
        <v>188037.07</v>
      </c>
      <c r="AC142">
        <v>21896.14</v>
      </c>
      <c r="AD142"/>
      <c r="AE142"/>
    </row>
    <row r="143" spans="1:31" x14ac:dyDescent="0.2">
      <c r="A143" t="s">
        <v>3166</v>
      </c>
      <c r="B143">
        <v>325497.8</v>
      </c>
      <c r="C143"/>
      <c r="D143">
        <v>49805.54</v>
      </c>
      <c r="E143"/>
      <c r="F143">
        <v>1652762.38</v>
      </c>
      <c r="G143">
        <v>98805.89</v>
      </c>
      <c r="H143"/>
      <c r="I143"/>
      <c r="J143"/>
      <c r="K143"/>
      <c r="L143"/>
      <c r="M143"/>
      <c r="N143"/>
      <c r="O143"/>
      <c r="P143">
        <v>7270.02</v>
      </c>
      <c r="Q143">
        <v>2368242.5</v>
      </c>
      <c r="R143"/>
      <c r="S143"/>
      <c r="T143">
        <v>37656.44</v>
      </c>
      <c r="U143"/>
      <c r="V143"/>
      <c r="W143">
        <v>330090</v>
      </c>
      <c r="X143"/>
      <c r="Y143">
        <v>414090</v>
      </c>
      <c r="Z143"/>
      <c r="AA143"/>
      <c r="AB143">
        <v>137820.42000000001</v>
      </c>
      <c r="AC143">
        <v>67119.48</v>
      </c>
      <c r="AD143"/>
      <c r="AE143"/>
    </row>
    <row r="144" spans="1:31" x14ac:dyDescent="0.2">
      <c r="A144" t="s">
        <v>3167</v>
      </c>
      <c r="B144">
        <v>353499.53</v>
      </c>
      <c r="C144"/>
      <c r="D144">
        <v>38997.81</v>
      </c>
      <c r="E144"/>
      <c r="F144">
        <v>1824997.12</v>
      </c>
      <c r="G144">
        <v>106197.18</v>
      </c>
      <c r="H144"/>
      <c r="I144"/>
      <c r="J144">
        <v>30000</v>
      </c>
      <c r="K144"/>
      <c r="L144"/>
      <c r="M144"/>
      <c r="N144"/>
      <c r="O144"/>
      <c r="P144"/>
      <c r="Q144">
        <v>1552681.09</v>
      </c>
      <c r="R144"/>
      <c r="S144"/>
      <c r="T144">
        <v>20582.75</v>
      </c>
      <c r="U144"/>
      <c r="V144"/>
      <c r="W144">
        <v>187750</v>
      </c>
      <c r="X144">
        <v>300</v>
      </c>
      <c r="Y144">
        <v>217185</v>
      </c>
      <c r="Z144"/>
      <c r="AA144"/>
      <c r="AB144">
        <v>76302.41</v>
      </c>
      <c r="AC144">
        <v>45361.95</v>
      </c>
      <c r="AD144"/>
      <c r="AE144"/>
    </row>
    <row r="145" spans="1:31" x14ac:dyDescent="0.2">
      <c r="A145" t="s">
        <v>3182</v>
      </c>
      <c r="B145">
        <v>731206.74</v>
      </c>
      <c r="C145">
        <v>92365</v>
      </c>
      <c r="D145">
        <v>124298.03</v>
      </c>
      <c r="E145"/>
      <c r="F145">
        <v>1524574.38</v>
      </c>
      <c r="G145">
        <v>647382.07999999996</v>
      </c>
      <c r="H145"/>
      <c r="I145"/>
      <c r="J145"/>
      <c r="K145">
        <v>105000</v>
      </c>
      <c r="L145"/>
      <c r="M145"/>
      <c r="N145"/>
      <c r="O145"/>
      <c r="P145">
        <v>443068.66</v>
      </c>
      <c r="Q145">
        <v>2662147.65</v>
      </c>
      <c r="R145"/>
      <c r="S145"/>
      <c r="T145">
        <v>38349.74</v>
      </c>
      <c r="U145"/>
      <c r="V145"/>
      <c r="W145">
        <v>118833</v>
      </c>
      <c r="X145"/>
      <c r="Y145">
        <v>151993</v>
      </c>
      <c r="Z145"/>
      <c r="AA145"/>
      <c r="AB145">
        <v>68900.44</v>
      </c>
      <c r="AC145">
        <v>31368.21</v>
      </c>
      <c r="AD145"/>
      <c r="AE145"/>
    </row>
    <row r="146" spans="1:31" x14ac:dyDescent="0.2">
      <c r="A146" t="s">
        <v>3168</v>
      </c>
      <c r="B146">
        <v>532996.66</v>
      </c>
      <c r="C146">
        <v>36818</v>
      </c>
      <c r="D146">
        <v>288243.19</v>
      </c>
      <c r="E146"/>
      <c r="F146">
        <v>4</v>
      </c>
      <c r="G146">
        <v>31721.02</v>
      </c>
      <c r="H146"/>
      <c r="I146"/>
      <c r="J146"/>
      <c r="K146"/>
      <c r="L146"/>
      <c r="M146"/>
      <c r="N146"/>
      <c r="O146"/>
      <c r="P146">
        <v>-1322883.53</v>
      </c>
      <c r="Q146">
        <v>1849445.73</v>
      </c>
      <c r="R146"/>
      <c r="S146"/>
      <c r="T146">
        <v>447168.89</v>
      </c>
      <c r="U146"/>
      <c r="V146"/>
      <c r="W146">
        <v>370302.3</v>
      </c>
      <c r="X146">
        <v>146850</v>
      </c>
      <c r="Y146">
        <v>418122.3</v>
      </c>
      <c r="Z146"/>
      <c r="AA146">
        <v>2640</v>
      </c>
      <c r="AB146">
        <v>125343.3</v>
      </c>
      <c r="AC146">
        <v>7596.92</v>
      </c>
      <c r="AD146"/>
      <c r="AE146"/>
    </row>
    <row r="147" spans="1:31" x14ac:dyDescent="0.2">
      <c r="A147" t="s">
        <v>3169</v>
      </c>
      <c r="B147">
        <v>574090.81000000006</v>
      </c>
      <c r="C147"/>
      <c r="D147">
        <v>99176.06</v>
      </c>
      <c r="E147"/>
      <c r="F147">
        <v>112021.62</v>
      </c>
      <c r="G147">
        <v>71221.679999999993</v>
      </c>
      <c r="H147"/>
      <c r="I147"/>
      <c r="J147">
        <v>14000</v>
      </c>
      <c r="K147">
        <v>59611.86</v>
      </c>
      <c r="L147"/>
      <c r="M147"/>
      <c r="N147"/>
      <c r="O147"/>
      <c r="P147">
        <v>-2031201.46</v>
      </c>
      <c r="Q147">
        <v>2606531.4300000002</v>
      </c>
      <c r="R147"/>
      <c r="S147"/>
      <c r="T147">
        <v>390086.35</v>
      </c>
      <c r="U147"/>
      <c r="V147">
        <v>22.02</v>
      </c>
      <c r="W147">
        <v>273323.7</v>
      </c>
      <c r="X147">
        <v>249110</v>
      </c>
      <c r="Y147">
        <v>401583.7</v>
      </c>
      <c r="Z147">
        <v>1624</v>
      </c>
      <c r="AA147"/>
      <c r="AB147">
        <v>283746.61</v>
      </c>
      <c r="AC147">
        <v>17435.22</v>
      </c>
      <c r="AD147"/>
      <c r="AE147">
        <v>500</v>
      </c>
    </row>
    <row r="148" spans="1:31" x14ac:dyDescent="0.2">
      <c r="A148" t="s">
        <v>3170</v>
      </c>
      <c r="B148">
        <v>461042.55</v>
      </c>
      <c r="C148"/>
      <c r="D148">
        <v>40963.910000000003</v>
      </c>
      <c r="E148"/>
      <c r="F148">
        <v>46587.09</v>
      </c>
      <c r="G148">
        <v>40259.75</v>
      </c>
      <c r="H148"/>
      <c r="I148"/>
      <c r="J148"/>
      <c r="K148">
        <v>38080</v>
      </c>
      <c r="L148"/>
      <c r="M148">
        <v>840.7</v>
      </c>
      <c r="N148"/>
      <c r="O148"/>
      <c r="P148">
        <v>-976329.05</v>
      </c>
      <c r="Q148">
        <v>1289115.33</v>
      </c>
      <c r="R148"/>
      <c r="S148"/>
      <c r="T148">
        <v>515568.23</v>
      </c>
      <c r="U148"/>
      <c r="V148">
        <v>19.07</v>
      </c>
      <c r="W148">
        <v>360538</v>
      </c>
      <c r="X148">
        <v>68500</v>
      </c>
      <c r="Y148">
        <v>402058</v>
      </c>
      <c r="Z148"/>
      <c r="AA148"/>
      <c r="AB148">
        <v>238388.22</v>
      </c>
      <c r="AC148">
        <v>18941.759999999998</v>
      </c>
      <c r="AD148"/>
      <c r="AE148"/>
    </row>
    <row r="149" spans="1:31" x14ac:dyDescent="0.2">
      <c r="A149" t="s">
        <v>3171</v>
      </c>
      <c r="B149">
        <v>431966.55</v>
      </c>
      <c r="C149"/>
      <c r="D149">
        <v>9798.19</v>
      </c>
      <c r="E149"/>
      <c r="F149">
        <v>2023847.63</v>
      </c>
      <c r="G149">
        <v>108724.88</v>
      </c>
      <c r="H149"/>
      <c r="I149"/>
      <c r="J149"/>
      <c r="K149">
        <v>27700</v>
      </c>
      <c r="L149"/>
      <c r="M149"/>
      <c r="N149"/>
      <c r="O149"/>
      <c r="P149">
        <v>48458.77</v>
      </c>
      <c r="Q149">
        <v>2316929.4300000002</v>
      </c>
      <c r="R149"/>
      <c r="S149"/>
      <c r="T149">
        <v>378279.98</v>
      </c>
      <c r="U149"/>
      <c r="V149"/>
      <c r="W149">
        <v>304910</v>
      </c>
      <c r="X149">
        <v>57132.2</v>
      </c>
      <c r="Y149">
        <v>389372.2</v>
      </c>
      <c r="Z149"/>
      <c r="AA149"/>
      <c r="AB149">
        <v>109168.36</v>
      </c>
      <c r="AC149">
        <v>60434.57</v>
      </c>
      <c r="AD149"/>
      <c r="AE149"/>
    </row>
    <row r="150" spans="1:31" x14ac:dyDescent="0.2">
      <c r="A150" t="s">
        <v>3172</v>
      </c>
      <c r="B150">
        <v>328820.89</v>
      </c>
      <c r="C150"/>
      <c r="D150">
        <v>53690.14</v>
      </c>
      <c r="E150"/>
      <c r="F150">
        <v>1009591.31</v>
      </c>
      <c r="G150">
        <v>28328.79</v>
      </c>
      <c r="H150"/>
      <c r="I150"/>
      <c r="J150"/>
      <c r="K150">
        <v>19683.13</v>
      </c>
      <c r="L150"/>
      <c r="M150"/>
      <c r="N150"/>
      <c r="O150"/>
      <c r="P150">
        <v>-1320289.94</v>
      </c>
      <c r="Q150">
        <v>2601070</v>
      </c>
      <c r="R150"/>
      <c r="S150"/>
      <c r="T150">
        <v>426834.15</v>
      </c>
      <c r="U150"/>
      <c r="V150"/>
      <c r="W150">
        <v>160890</v>
      </c>
      <c r="X150">
        <v>40800</v>
      </c>
      <c r="Y150">
        <v>278165</v>
      </c>
      <c r="Z150"/>
      <c r="AA150">
        <v>3360</v>
      </c>
      <c r="AB150">
        <v>193860.26</v>
      </c>
      <c r="AC150">
        <v>32541.95</v>
      </c>
      <c r="AD150"/>
      <c r="AE150"/>
    </row>
    <row r="151" spans="1:31" x14ac:dyDescent="0.2">
      <c r="A151" t="s">
        <v>3126</v>
      </c>
      <c r="B151">
        <v>502435.69</v>
      </c>
      <c r="C151"/>
      <c r="D151">
        <v>152017.28</v>
      </c>
      <c r="E151"/>
      <c r="F151">
        <v>650083.89</v>
      </c>
      <c r="G151">
        <v>101050.7</v>
      </c>
      <c r="H151"/>
      <c r="I151"/>
      <c r="J151"/>
      <c r="K151"/>
      <c r="L151">
        <v>7650</v>
      </c>
      <c r="M151">
        <v>7650</v>
      </c>
      <c r="N151"/>
      <c r="O151"/>
      <c r="P151">
        <v>-259593.17</v>
      </c>
      <c r="Q151">
        <v>1474940.27</v>
      </c>
      <c r="R151"/>
      <c r="S151"/>
      <c r="T151">
        <v>419011.73</v>
      </c>
      <c r="U151"/>
      <c r="V151"/>
      <c r="W151">
        <v>325656</v>
      </c>
      <c r="X151">
        <v>50400</v>
      </c>
      <c r="Y151">
        <v>454790</v>
      </c>
      <c r="Z151"/>
      <c r="AA151"/>
      <c r="AB151">
        <v>54060.22</v>
      </c>
      <c r="AC151">
        <v>113560.05</v>
      </c>
      <c r="AD151"/>
      <c r="AE151"/>
    </row>
    <row r="152" spans="1:31" x14ac:dyDescent="0.2">
      <c r="A152" t="s">
        <v>3127</v>
      </c>
      <c r="B152">
        <v>391381.81</v>
      </c>
      <c r="C152"/>
      <c r="D152">
        <v>150295.17000000001</v>
      </c>
      <c r="E152"/>
      <c r="F152">
        <v>-63234.06</v>
      </c>
      <c r="G152">
        <v>-222089.08</v>
      </c>
      <c r="H152"/>
      <c r="I152"/>
      <c r="J152"/>
      <c r="K152"/>
      <c r="L152">
        <v>30700</v>
      </c>
      <c r="M152"/>
      <c r="N152"/>
      <c r="O152"/>
      <c r="P152">
        <v>-1029105.22</v>
      </c>
      <c r="Q152">
        <v>1115345.6000000001</v>
      </c>
      <c r="R152"/>
      <c r="S152"/>
      <c r="T152">
        <v>321909.69</v>
      </c>
      <c r="U152"/>
      <c r="V152"/>
      <c r="W152">
        <v>275040</v>
      </c>
      <c r="X152"/>
      <c r="Y152">
        <v>330990</v>
      </c>
      <c r="Z152"/>
      <c r="AA152"/>
      <c r="AB152">
        <v>73853.47</v>
      </c>
      <c r="AC152">
        <v>49393.46</v>
      </c>
      <c r="AD152"/>
      <c r="AE152">
        <v>3.3</v>
      </c>
    </row>
    <row r="153" spans="1:31" x14ac:dyDescent="0.2">
      <c r="A153" t="s">
        <v>3130</v>
      </c>
      <c r="B153">
        <v>800661.24</v>
      </c>
      <c r="C153"/>
      <c r="D153">
        <v>151219.44</v>
      </c>
      <c r="E153"/>
      <c r="F153">
        <v>529783.12</v>
      </c>
      <c r="G153">
        <v>125804.88</v>
      </c>
      <c r="H153"/>
      <c r="I153"/>
      <c r="J153">
        <v>0</v>
      </c>
      <c r="K153">
        <v>8550</v>
      </c>
      <c r="L153">
        <v>76400</v>
      </c>
      <c r="M153"/>
      <c r="N153"/>
      <c r="O153"/>
      <c r="P153">
        <v>262258.26</v>
      </c>
      <c r="Q153">
        <v>1286034.42</v>
      </c>
      <c r="R153"/>
      <c r="S153"/>
      <c r="T153">
        <v>239113.06</v>
      </c>
      <c r="U153"/>
      <c r="V153">
        <v>29.72</v>
      </c>
      <c r="W153">
        <v>346030</v>
      </c>
      <c r="X153">
        <v>116336</v>
      </c>
      <c r="Y153">
        <v>422668</v>
      </c>
      <c r="Z153"/>
      <c r="AA153"/>
      <c r="AB153">
        <v>225867.39</v>
      </c>
      <c r="AC153">
        <v>24472.39</v>
      </c>
      <c r="AD153"/>
      <c r="AE153">
        <v>1000</v>
      </c>
    </row>
    <row r="154" spans="1:31" x14ac:dyDescent="0.2">
      <c r="A154" t="s">
        <v>3179</v>
      </c>
      <c r="B154">
        <v>286850.14</v>
      </c>
      <c r="C154"/>
      <c r="D154">
        <v>14152.58</v>
      </c>
      <c r="E154"/>
      <c r="F154">
        <v>917997.41</v>
      </c>
      <c r="G154">
        <v>292084.40000000002</v>
      </c>
      <c r="H154"/>
      <c r="I154"/>
      <c r="J154"/>
      <c r="K154">
        <v>12050</v>
      </c>
      <c r="L154">
        <v>101675</v>
      </c>
      <c r="M154"/>
      <c r="N154"/>
      <c r="O154"/>
      <c r="P154">
        <v>-763411.29</v>
      </c>
      <c r="Q154">
        <v>1993235.29</v>
      </c>
      <c r="R154"/>
      <c r="S154"/>
      <c r="T154">
        <v>362897.11</v>
      </c>
      <c r="U154"/>
      <c r="V154"/>
      <c r="W154">
        <v>318540</v>
      </c>
      <c r="X154">
        <v>40800</v>
      </c>
      <c r="Y154">
        <v>344700</v>
      </c>
      <c r="Z154"/>
      <c r="AA154"/>
      <c r="AB154">
        <v>116178.7</v>
      </c>
      <c r="AC154">
        <v>56610.879999999997</v>
      </c>
      <c r="AD154"/>
      <c r="AE154"/>
    </row>
    <row r="155" spans="1:31" x14ac:dyDescent="0.2">
      <c r="A155" s="233"/>
    </row>
    <row r="178" spans="1:31" x14ac:dyDescent="0.2">
      <c r="A178" s="233"/>
    </row>
    <row r="181" spans="1:31" s="214" customFormat="1" x14ac:dyDescent="0.2">
      <c r="B181" s="220"/>
      <c r="C181" s="220"/>
      <c r="D181" s="220"/>
      <c r="I181" s="310"/>
      <c r="J181" s="310"/>
      <c r="K181" s="310"/>
      <c r="L181" s="310"/>
      <c r="Q181" s="221"/>
      <c r="R181" s="221"/>
      <c r="S181" s="221"/>
      <c r="T181" s="221"/>
      <c r="U181" s="221"/>
      <c r="V181" s="221"/>
      <c r="W181" s="221"/>
      <c r="X181" s="222"/>
      <c r="Y181" s="222"/>
      <c r="Z181" s="222"/>
      <c r="AA181" s="222"/>
      <c r="AB181" s="222"/>
      <c r="AC181" s="222"/>
      <c r="AD181" s="222"/>
      <c r="AE181" s="222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O181"/>
  <sheetViews>
    <sheetView topLeftCell="A130" zoomScale="68" zoomScaleNormal="68" workbookViewId="0">
      <selection activeCell="A4" sqref="A4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60" bestFit="1" customWidth="1"/>
    <col min="4" max="4" width="26.625" style="47" customWidth="1"/>
    <col min="5" max="5" width="33.125" style="234"/>
    <col min="6" max="8" width="33.125" style="62"/>
    <col min="9" max="12" width="33.125" style="234"/>
    <col min="13" max="13" width="33.125" style="218"/>
    <col min="14" max="17" width="33.125" style="76"/>
    <col min="18" max="20" width="33.125" style="234"/>
    <col min="21" max="21" width="33.125" style="62"/>
    <col min="22" max="28" width="33.125" style="15"/>
    <col min="29" max="35" width="33.125" style="64"/>
    <col min="36" max="36" width="19" style="62" bestFit="1" customWidth="1"/>
    <col min="37" max="37" width="15.5" style="76" bestFit="1" customWidth="1"/>
    <col min="38" max="38" width="15.125" style="17" bestFit="1" customWidth="1"/>
    <col min="39" max="39" width="15.125" style="15" bestFit="1" customWidth="1"/>
    <col min="40" max="40" width="15.125" style="64" bestFit="1" customWidth="1"/>
    <col min="41" max="41" width="16.875" style="17" bestFit="1" customWidth="1"/>
  </cols>
  <sheetData>
    <row r="1" spans="1:41" x14ac:dyDescent="0.2">
      <c r="E1" t="s">
        <v>2459</v>
      </c>
      <c r="F1" s="316" t="s">
        <v>2460</v>
      </c>
      <c r="G1" s="316" t="s">
        <v>2461</v>
      </c>
      <c r="H1" s="316" t="s">
        <v>2462</v>
      </c>
      <c r="I1" t="s">
        <v>2610</v>
      </c>
      <c r="J1" t="s">
        <v>2463</v>
      </c>
      <c r="K1" t="s">
        <v>2464</v>
      </c>
      <c r="L1" t="s">
        <v>2465</v>
      </c>
      <c r="M1" t="s">
        <v>3030</v>
      </c>
      <c r="N1" s="317" t="s">
        <v>2466</v>
      </c>
      <c r="O1" s="317" t="s">
        <v>2467</v>
      </c>
      <c r="P1" s="317" t="s">
        <v>2470</v>
      </c>
      <c r="Q1" s="317" t="s">
        <v>2471</v>
      </c>
      <c r="R1" t="s">
        <v>2472</v>
      </c>
      <c r="S1" t="s">
        <v>2473</v>
      </c>
      <c r="T1" t="s">
        <v>2474</v>
      </c>
      <c r="U1" t="s">
        <v>2475</v>
      </c>
      <c r="V1" s="321" t="s">
        <v>3031</v>
      </c>
      <c r="W1" s="321" t="s">
        <v>2476</v>
      </c>
      <c r="X1" s="321" t="s">
        <v>2477</v>
      </c>
      <c r="Y1" s="321" t="s">
        <v>2478</v>
      </c>
      <c r="Z1" s="321" t="s">
        <v>2479</v>
      </c>
      <c r="AA1" s="321" t="s">
        <v>2480</v>
      </c>
      <c r="AB1" s="321" t="s">
        <v>2482</v>
      </c>
      <c r="AC1" s="322" t="s">
        <v>2483</v>
      </c>
      <c r="AD1" s="322" t="s">
        <v>2484</v>
      </c>
      <c r="AE1" s="322" t="s">
        <v>2485</v>
      </c>
      <c r="AF1" s="322" t="s">
        <v>2486</v>
      </c>
      <c r="AG1" s="322" t="s">
        <v>2487</v>
      </c>
      <c r="AH1" s="322" t="s">
        <v>2614</v>
      </c>
      <c r="AI1" s="322" t="s">
        <v>2489</v>
      </c>
      <c r="AJ1" s="62" t="s">
        <v>6</v>
      </c>
      <c r="AK1" s="76" t="s">
        <v>7</v>
      </c>
      <c r="AL1" s="17" t="s">
        <v>8</v>
      </c>
      <c r="AM1" s="15" t="s">
        <v>9</v>
      </c>
      <c r="AN1" s="64" t="s">
        <v>10</v>
      </c>
      <c r="AO1" s="17" t="s">
        <v>11</v>
      </c>
    </row>
    <row r="2" spans="1:41" x14ac:dyDescent="0.2">
      <c r="E2" t="s">
        <v>2490</v>
      </c>
      <c r="F2" s="316" t="s">
        <v>2491</v>
      </c>
      <c r="G2" s="316" t="s">
        <v>2492</v>
      </c>
      <c r="H2" s="316" t="s">
        <v>2493</v>
      </c>
      <c r="I2" t="s">
        <v>2615</v>
      </c>
      <c r="J2" t="s">
        <v>2494</v>
      </c>
      <c r="K2" t="s">
        <v>2495</v>
      </c>
      <c r="L2" t="s">
        <v>2496</v>
      </c>
      <c r="M2" t="s">
        <v>3032</v>
      </c>
      <c r="N2" s="317" t="s">
        <v>2497</v>
      </c>
      <c r="O2" s="317" t="s">
        <v>2498</v>
      </c>
      <c r="P2" s="317" t="s">
        <v>2501</v>
      </c>
      <c r="Q2" s="317" t="s">
        <v>2502</v>
      </c>
      <c r="R2" t="s">
        <v>2503</v>
      </c>
      <c r="S2" t="s">
        <v>2504</v>
      </c>
      <c r="T2" t="s">
        <v>2505</v>
      </c>
      <c r="U2" t="s">
        <v>2506</v>
      </c>
      <c r="V2" s="321" t="s">
        <v>3033</v>
      </c>
      <c r="W2" s="321" t="s">
        <v>2507</v>
      </c>
      <c r="X2" s="321" t="s">
        <v>2508</v>
      </c>
      <c r="Y2" s="321" t="s">
        <v>2509</v>
      </c>
      <c r="Z2" s="321" t="s">
        <v>2510</v>
      </c>
      <c r="AA2" s="321" t="s">
        <v>2511</v>
      </c>
      <c r="AB2" s="321" t="s">
        <v>2513</v>
      </c>
      <c r="AC2" s="322" t="s">
        <v>2514</v>
      </c>
      <c r="AD2" s="322" t="s">
        <v>2515</v>
      </c>
      <c r="AE2" s="322" t="s">
        <v>2516</v>
      </c>
      <c r="AF2" s="322" t="s">
        <v>2517</v>
      </c>
      <c r="AG2" s="322" t="s">
        <v>2518</v>
      </c>
      <c r="AH2" s="322" t="s">
        <v>2619</v>
      </c>
      <c r="AI2" s="322" t="s">
        <v>2520</v>
      </c>
    </row>
    <row r="3" spans="1:41" x14ac:dyDescent="0.2">
      <c r="E3" t="s">
        <v>2521</v>
      </c>
      <c r="F3" s="316">
        <v>58887963.939999998</v>
      </c>
      <c r="G3" s="316">
        <v>597405</v>
      </c>
      <c r="H3" s="316">
        <v>17014150.370000001</v>
      </c>
      <c r="I3">
        <v>344</v>
      </c>
      <c r="J3">
        <v>107424878.95999999</v>
      </c>
      <c r="K3">
        <v>31768074.739999998</v>
      </c>
      <c r="L3">
        <v>464.73</v>
      </c>
      <c r="M3">
        <v>194900</v>
      </c>
      <c r="N3" s="317">
        <v>358400</v>
      </c>
      <c r="O3" s="317">
        <v>3194269.96</v>
      </c>
      <c r="P3" s="317">
        <v>2354520.73</v>
      </c>
      <c r="Q3" s="317">
        <v>707588.15</v>
      </c>
      <c r="R3">
        <v>680496</v>
      </c>
      <c r="S3">
        <v>-246434.05</v>
      </c>
      <c r="T3">
        <v>-723821.19</v>
      </c>
      <c r="U3">
        <v>272593019.44</v>
      </c>
      <c r="V3" s="321">
        <v>16</v>
      </c>
      <c r="W3" s="321">
        <v>865.02</v>
      </c>
      <c r="X3" s="321">
        <v>30797870.760000002</v>
      </c>
      <c r="Y3" s="321">
        <v>1080038.6399999999</v>
      </c>
      <c r="Z3" s="321">
        <v>9076.0300000000007</v>
      </c>
      <c r="AA3" s="321">
        <v>42246593.289999999</v>
      </c>
      <c r="AB3" s="321">
        <v>5525722.1100000003</v>
      </c>
      <c r="AC3" s="322">
        <v>53047405.07</v>
      </c>
      <c r="AD3" s="322">
        <v>4954</v>
      </c>
      <c r="AE3" s="322">
        <v>187249.76</v>
      </c>
      <c r="AF3" s="322">
        <v>17662634.899999999</v>
      </c>
      <c r="AG3" s="322">
        <v>5735656.6200000001</v>
      </c>
      <c r="AH3" s="322">
        <v>19902</v>
      </c>
      <c r="AI3" s="322">
        <v>61280.05</v>
      </c>
      <c r="AJ3" s="62">
        <f t="shared" ref="AJ3:AO3" si="0">SUM(AJ4:AJ154)</f>
        <v>76499519.310000017</v>
      </c>
      <c r="AK3" s="76">
        <f t="shared" si="0"/>
        <v>6614778.8399999999</v>
      </c>
      <c r="AL3" s="17">
        <f t="shared" si="0"/>
        <v>69884740.470000029</v>
      </c>
      <c r="AM3" s="15">
        <f t="shared" si="0"/>
        <v>79660181.849999979</v>
      </c>
      <c r="AN3" s="64">
        <f t="shared" si="0"/>
        <v>76719082.400000006</v>
      </c>
      <c r="AO3" s="19">
        <f t="shared" si="0"/>
        <v>2941099.4499999997</v>
      </c>
    </row>
    <row r="4" spans="1:41" x14ac:dyDescent="0.2">
      <c r="A4" t="s">
        <v>536</v>
      </c>
      <c r="B4" t="s">
        <v>538</v>
      </c>
      <c r="C4" s="60">
        <v>3670</v>
      </c>
      <c r="D4" s="47" t="s">
        <v>1264</v>
      </c>
      <c r="E4" t="s">
        <v>3034</v>
      </c>
      <c r="F4" s="316">
        <v>410004.27</v>
      </c>
      <c r="G4" s="316"/>
      <c r="H4" s="316">
        <v>75349.789999999994</v>
      </c>
      <c r="I4"/>
      <c r="J4">
        <v>133187.72</v>
      </c>
      <c r="K4">
        <v>108138.65</v>
      </c>
      <c r="L4"/>
      <c r="M4"/>
      <c r="N4" s="317"/>
      <c r="O4" s="317">
        <v>16131</v>
      </c>
      <c r="P4" s="317"/>
      <c r="Q4" s="317">
        <v>467.29</v>
      </c>
      <c r="R4">
        <v>6000</v>
      </c>
      <c r="S4">
        <v>4655.03</v>
      </c>
      <c r="T4"/>
      <c r="U4">
        <v>2193223.69</v>
      </c>
      <c r="V4" s="321"/>
      <c r="W4" s="321"/>
      <c r="X4" s="321">
        <v>213213.75</v>
      </c>
      <c r="Y4" s="321"/>
      <c r="Z4" s="321"/>
      <c r="AA4" s="321">
        <v>366210</v>
      </c>
      <c r="AB4" s="321"/>
      <c r="AC4" s="322">
        <v>399542</v>
      </c>
      <c r="AD4" s="322"/>
      <c r="AE4" s="322"/>
      <c r="AF4" s="322">
        <v>118007.63</v>
      </c>
      <c r="AG4" s="322">
        <v>11370.22</v>
      </c>
      <c r="AH4" s="322"/>
      <c r="AI4" s="322"/>
      <c r="AJ4" s="62">
        <f>SUM(F4:H4)</f>
        <v>485354.06</v>
      </c>
      <c r="AK4" s="76">
        <f>SUM(N4:Q4)</f>
        <v>16598.29</v>
      </c>
      <c r="AL4" s="17">
        <f>AJ4-AK4</f>
        <v>468755.77</v>
      </c>
      <c r="AM4" s="15">
        <f>SUM(V4:AB4)</f>
        <v>579423.75</v>
      </c>
      <c r="AN4" s="64">
        <f>SUM(AC4:AI4)</f>
        <v>528919.85</v>
      </c>
      <c r="AO4" s="19">
        <f>AM4-AN4</f>
        <v>50503.900000000023</v>
      </c>
    </row>
    <row r="5" spans="1:41" x14ac:dyDescent="0.2">
      <c r="A5" t="s">
        <v>536</v>
      </c>
      <c r="B5" t="s">
        <v>538</v>
      </c>
      <c r="C5" s="60">
        <v>5165</v>
      </c>
      <c r="D5" s="47" t="s">
        <v>1265</v>
      </c>
      <c r="E5" t="s">
        <v>3035</v>
      </c>
      <c r="F5" s="316">
        <v>431094.3</v>
      </c>
      <c r="G5" s="316"/>
      <c r="H5" s="316">
        <v>208729.64</v>
      </c>
      <c r="I5"/>
      <c r="J5">
        <v>874419.89</v>
      </c>
      <c r="K5">
        <v>610200.78</v>
      </c>
      <c r="L5"/>
      <c r="M5"/>
      <c r="N5" s="317"/>
      <c r="O5" s="317">
        <v>8883</v>
      </c>
      <c r="P5" s="317"/>
      <c r="Q5" s="317"/>
      <c r="R5">
        <v>18000</v>
      </c>
      <c r="S5"/>
      <c r="T5"/>
      <c r="U5">
        <v>1265427.9099999999</v>
      </c>
      <c r="V5" s="321"/>
      <c r="W5" s="321"/>
      <c r="X5" s="321">
        <v>208280.54</v>
      </c>
      <c r="Y5" s="321"/>
      <c r="Z5" s="321">
        <v>10.78</v>
      </c>
      <c r="AA5" s="321">
        <v>453330</v>
      </c>
      <c r="AB5" s="321"/>
      <c r="AC5" s="322">
        <v>518910</v>
      </c>
      <c r="AD5" s="322"/>
      <c r="AE5" s="322"/>
      <c r="AF5" s="322">
        <v>107625.21</v>
      </c>
      <c r="AG5" s="322">
        <v>2499.9899999999998</v>
      </c>
      <c r="AH5" s="322"/>
      <c r="AI5" s="322"/>
      <c r="AJ5" s="62">
        <f t="shared" ref="AJ5:AJ68" si="1">SUM(F5:H5)</f>
        <v>639823.93999999994</v>
      </c>
      <c r="AK5" s="76">
        <f t="shared" ref="AK5:AK68" si="2">SUM(N5:Q5)</f>
        <v>8883</v>
      </c>
      <c r="AL5" s="17">
        <f t="shared" ref="AL5:AL68" si="3">AJ5-AK5</f>
        <v>630940.93999999994</v>
      </c>
      <c r="AM5" s="15">
        <f t="shared" ref="AM5:AM68" si="4">SUM(V5:AB5)</f>
        <v>661621.32000000007</v>
      </c>
      <c r="AN5" s="64">
        <f t="shared" ref="AN5:AN68" si="5">SUM(AC5:AI5)</f>
        <v>629035.19999999995</v>
      </c>
      <c r="AO5" s="19">
        <f t="shared" ref="AO5:AO68" si="6">AM5-AN5</f>
        <v>32586.120000000112</v>
      </c>
    </row>
    <row r="6" spans="1:41" x14ac:dyDescent="0.2">
      <c r="A6" t="s">
        <v>536</v>
      </c>
      <c r="B6" t="s">
        <v>538</v>
      </c>
      <c r="C6" s="60">
        <v>4663</v>
      </c>
      <c r="D6" s="47" t="s">
        <v>1266</v>
      </c>
      <c r="E6" t="s">
        <v>3036</v>
      </c>
      <c r="F6" s="316">
        <v>182681.95</v>
      </c>
      <c r="G6" s="316"/>
      <c r="H6" s="316">
        <v>136388.23000000001</v>
      </c>
      <c r="I6"/>
      <c r="J6">
        <v>1017091.92</v>
      </c>
      <c r="K6">
        <v>770721.57</v>
      </c>
      <c r="L6"/>
      <c r="M6"/>
      <c r="N6" s="317">
        <v>4000</v>
      </c>
      <c r="O6" s="317">
        <v>13820</v>
      </c>
      <c r="P6" s="317">
        <v>0</v>
      </c>
      <c r="Q6" s="317">
        <v>5.91</v>
      </c>
      <c r="R6"/>
      <c r="S6"/>
      <c r="T6"/>
      <c r="U6">
        <v>3482828.65</v>
      </c>
      <c r="V6" s="321"/>
      <c r="W6" s="321"/>
      <c r="X6" s="321">
        <v>122977.27</v>
      </c>
      <c r="Y6" s="321">
        <v>97390</v>
      </c>
      <c r="Z6" s="321">
        <v>12.61</v>
      </c>
      <c r="AA6" s="321">
        <v>479100</v>
      </c>
      <c r="AB6" s="321"/>
      <c r="AC6" s="322">
        <v>538572</v>
      </c>
      <c r="AD6" s="322"/>
      <c r="AE6" s="322"/>
      <c r="AF6" s="322">
        <v>117667.69</v>
      </c>
      <c r="AG6" s="322">
        <v>44767.21</v>
      </c>
      <c r="AH6" s="322"/>
      <c r="AI6" s="322"/>
      <c r="AJ6" s="62">
        <f t="shared" si="1"/>
        <v>319070.18000000005</v>
      </c>
      <c r="AK6" s="76">
        <f t="shared" si="2"/>
        <v>17825.91</v>
      </c>
      <c r="AL6" s="17">
        <f t="shared" si="3"/>
        <v>301244.27000000008</v>
      </c>
      <c r="AM6" s="15">
        <f t="shared" si="4"/>
        <v>699479.88</v>
      </c>
      <c r="AN6" s="64">
        <f t="shared" si="5"/>
        <v>701006.89999999991</v>
      </c>
      <c r="AO6" s="19">
        <f t="shared" si="6"/>
        <v>-1527.0199999999022</v>
      </c>
    </row>
    <row r="7" spans="1:41" x14ac:dyDescent="0.2">
      <c r="A7" t="s">
        <v>536</v>
      </c>
      <c r="B7" t="s">
        <v>538</v>
      </c>
      <c r="C7" s="60">
        <v>4364</v>
      </c>
      <c r="D7" s="47" t="s">
        <v>1267</v>
      </c>
      <c r="E7" t="s">
        <v>3037</v>
      </c>
      <c r="F7" s="316">
        <v>255731.1</v>
      </c>
      <c r="G7" s="316"/>
      <c r="H7" s="316">
        <v>181139.18</v>
      </c>
      <c r="I7"/>
      <c r="J7">
        <v>397145.87</v>
      </c>
      <c r="K7">
        <v>352806.97</v>
      </c>
      <c r="L7"/>
      <c r="M7"/>
      <c r="N7" s="317"/>
      <c r="O7" s="317">
        <v>148066.63</v>
      </c>
      <c r="P7" s="317"/>
      <c r="Q7" s="317"/>
      <c r="R7">
        <v>30000</v>
      </c>
      <c r="S7"/>
      <c r="T7"/>
      <c r="U7">
        <v>3940312</v>
      </c>
      <c r="V7" s="321"/>
      <c r="W7" s="321"/>
      <c r="X7" s="321">
        <v>269069.37</v>
      </c>
      <c r="Y7" s="321"/>
      <c r="Z7" s="321"/>
      <c r="AA7" s="321">
        <v>129980</v>
      </c>
      <c r="AB7" s="321"/>
      <c r="AC7" s="322">
        <v>179366</v>
      </c>
      <c r="AD7" s="322"/>
      <c r="AE7" s="322"/>
      <c r="AF7" s="322">
        <v>129438.76</v>
      </c>
      <c r="AG7" s="322">
        <v>46420.08</v>
      </c>
      <c r="AH7" s="322"/>
      <c r="AI7" s="322"/>
      <c r="AJ7" s="62">
        <f t="shared" si="1"/>
        <v>436870.28</v>
      </c>
      <c r="AK7" s="76">
        <f t="shared" si="2"/>
        <v>148066.63</v>
      </c>
      <c r="AL7" s="17">
        <f t="shared" si="3"/>
        <v>288803.65000000002</v>
      </c>
      <c r="AM7" s="15">
        <f t="shared" si="4"/>
        <v>399049.37</v>
      </c>
      <c r="AN7" s="64">
        <f t="shared" si="5"/>
        <v>355224.84</v>
      </c>
      <c r="AO7" s="19">
        <f t="shared" si="6"/>
        <v>43824.52999999997</v>
      </c>
    </row>
    <row r="8" spans="1:41" x14ac:dyDescent="0.2">
      <c r="A8" t="s">
        <v>536</v>
      </c>
      <c r="B8" t="s">
        <v>538</v>
      </c>
      <c r="C8" s="60">
        <v>4222</v>
      </c>
      <c r="D8" s="47" t="s">
        <v>1268</v>
      </c>
      <c r="E8" t="s">
        <v>3038</v>
      </c>
      <c r="F8" s="316">
        <v>482695.28</v>
      </c>
      <c r="G8" s="316"/>
      <c r="H8" s="316">
        <v>119250.09</v>
      </c>
      <c r="I8"/>
      <c r="J8">
        <v>297960.86</v>
      </c>
      <c r="K8">
        <v>300735.82</v>
      </c>
      <c r="L8"/>
      <c r="M8">
        <v>194900</v>
      </c>
      <c r="N8" s="317"/>
      <c r="O8" s="317">
        <v>27270</v>
      </c>
      <c r="P8" s="317"/>
      <c r="Q8" s="317"/>
      <c r="R8">
        <v>40500</v>
      </c>
      <c r="S8"/>
      <c r="T8"/>
      <c r="U8">
        <v>2735240.51</v>
      </c>
      <c r="V8" s="321"/>
      <c r="W8" s="321"/>
      <c r="X8" s="321">
        <v>167444.97</v>
      </c>
      <c r="Y8" s="321"/>
      <c r="Z8" s="321">
        <v>4.83</v>
      </c>
      <c r="AA8" s="321">
        <v>237710</v>
      </c>
      <c r="AB8" s="321"/>
      <c r="AC8" s="322">
        <v>264673</v>
      </c>
      <c r="AD8" s="322"/>
      <c r="AE8" s="322"/>
      <c r="AF8" s="322">
        <v>106413.92</v>
      </c>
      <c r="AG8" s="322">
        <v>10441</v>
      </c>
      <c r="AH8" s="322"/>
      <c r="AI8" s="322"/>
      <c r="AJ8" s="62">
        <f t="shared" si="1"/>
        <v>601945.37</v>
      </c>
      <c r="AK8" s="76">
        <f t="shared" si="2"/>
        <v>27270</v>
      </c>
      <c r="AL8" s="17">
        <f t="shared" si="3"/>
        <v>574675.37</v>
      </c>
      <c r="AM8" s="15">
        <f t="shared" si="4"/>
        <v>405159.8</v>
      </c>
      <c r="AN8" s="64">
        <f t="shared" si="5"/>
        <v>381527.92</v>
      </c>
      <c r="AO8" s="19">
        <f t="shared" si="6"/>
        <v>23631.880000000005</v>
      </c>
    </row>
    <row r="9" spans="1:41" x14ac:dyDescent="0.2">
      <c r="A9" t="s">
        <v>536</v>
      </c>
      <c r="B9" t="s">
        <v>538</v>
      </c>
      <c r="C9" s="60">
        <v>3681</v>
      </c>
      <c r="D9" s="47" t="s">
        <v>1269</v>
      </c>
      <c r="E9" t="s">
        <v>3039</v>
      </c>
      <c r="F9" s="316">
        <v>104706.34</v>
      </c>
      <c r="G9" s="316"/>
      <c r="H9" s="316">
        <v>66400.37</v>
      </c>
      <c r="I9">
        <v>344</v>
      </c>
      <c r="J9">
        <v>757035.11</v>
      </c>
      <c r="K9">
        <v>1152691.3</v>
      </c>
      <c r="L9"/>
      <c r="M9"/>
      <c r="N9" s="317"/>
      <c r="O9" s="317">
        <v>23650</v>
      </c>
      <c r="P9" s="317"/>
      <c r="Q9" s="317"/>
      <c r="R9">
        <v>24000</v>
      </c>
      <c r="S9"/>
      <c r="T9">
        <v>180423.8</v>
      </c>
      <c r="U9">
        <v>2266802.89</v>
      </c>
      <c r="V9" s="321"/>
      <c r="W9" s="321"/>
      <c r="X9" s="321">
        <v>125729.85</v>
      </c>
      <c r="Y9" s="321"/>
      <c r="Z9" s="321">
        <v>4.1100000000000003</v>
      </c>
      <c r="AA9" s="321">
        <v>202597</v>
      </c>
      <c r="AB9" s="321"/>
      <c r="AC9" s="322">
        <v>229142</v>
      </c>
      <c r="AD9" s="322"/>
      <c r="AE9" s="322"/>
      <c r="AF9" s="322">
        <v>94165.92</v>
      </c>
      <c r="AG9" s="322">
        <v>5499.99</v>
      </c>
      <c r="AH9" s="322"/>
      <c r="AI9" s="322"/>
      <c r="AJ9" s="62">
        <f t="shared" si="1"/>
        <v>171106.71</v>
      </c>
      <c r="AK9" s="76">
        <f t="shared" si="2"/>
        <v>23650</v>
      </c>
      <c r="AL9" s="17">
        <f t="shared" si="3"/>
        <v>147456.71</v>
      </c>
      <c r="AM9" s="15">
        <f t="shared" si="4"/>
        <v>328330.96000000002</v>
      </c>
      <c r="AN9" s="64">
        <f t="shared" si="5"/>
        <v>328807.90999999997</v>
      </c>
      <c r="AO9" s="19">
        <f t="shared" si="6"/>
        <v>-476.94999999995343</v>
      </c>
    </row>
    <row r="10" spans="1:41" x14ac:dyDescent="0.2">
      <c r="A10" t="s">
        <v>536</v>
      </c>
      <c r="B10" t="s">
        <v>538</v>
      </c>
      <c r="C10" s="60">
        <v>2627</v>
      </c>
      <c r="D10" s="47" t="s">
        <v>1270</v>
      </c>
      <c r="E10" t="s">
        <v>3040</v>
      </c>
      <c r="F10" s="316">
        <v>467466.35</v>
      </c>
      <c r="G10" s="316"/>
      <c r="H10" s="316">
        <v>173750.83</v>
      </c>
      <c r="I10"/>
      <c r="J10">
        <v>948539.05</v>
      </c>
      <c r="K10">
        <v>535160.71</v>
      </c>
      <c r="L10"/>
      <c r="M10"/>
      <c r="N10" s="317"/>
      <c r="O10" s="317">
        <v>24738</v>
      </c>
      <c r="P10" s="317"/>
      <c r="Q10" s="317">
        <v>0</v>
      </c>
      <c r="R10">
        <v>115500</v>
      </c>
      <c r="S10"/>
      <c r="T10"/>
      <c r="U10">
        <v>2678016.84</v>
      </c>
      <c r="V10" s="321"/>
      <c r="W10" s="321"/>
      <c r="X10" s="321">
        <v>300542.53000000003</v>
      </c>
      <c r="Y10" s="321"/>
      <c r="Z10" s="321">
        <v>60.49</v>
      </c>
      <c r="AA10" s="321">
        <v>340800</v>
      </c>
      <c r="AB10" s="321"/>
      <c r="AC10" s="322">
        <v>373094</v>
      </c>
      <c r="AD10" s="322"/>
      <c r="AE10" s="322"/>
      <c r="AF10" s="322">
        <v>180476.37</v>
      </c>
      <c r="AG10" s="322">
        <v>67425.149999999994</v>
      </c>
      <c r="AH10" s="322"/>
      <c r="AI10" s="322"/>
      <c r="AJ10" s="62">
        <f t="shared" si="1"/>
        <v>641217.17999999993</v>
      </c>
      <c r="AK10" s="76">
        <f t="shared" si="2"/>
        <v>24738</v>
      </c>
      <c r="AL10" s="17">
        <f t="shared" si="3"/>
        <v>616479.17999999993</v>
      </c>
      <c r="AM10" s="15">
        <f t="shared" si="4"/>
        <v>641403.02</v>
      </c>
      <c r="AN10" s="64">
        <f t="shared" si="5"/>
        <v>620995.52</v>
      </c>
      <c r="AO10" s="19">
        <f t="shared" si="6"/>
        <v>20407.5</v>
      </c>
    </row>
    <row r="11" spans="1:41" x14ac:dyDescent="0.2">
      <c r="A11" t="s">
        <v>536</v>
      </c>
      <c r="B11" t="s">
        <v>538</v>
      </c>
      <c r="C11" s="60">
        <v>2345</v>
      </c>
      <c r="D11" s="47" t="s">
        <v>1271</v>
      </c>
      <c r="E11" t="s">
        <v>3041</v>
      </c>
      <c r="F11" s="316">
        <v>450612.77</v>
      </c>
      <c r="G11" s="316"/>
      <c r="H11" s="316">
        <v>144013.38</v>
      </c>
      <c r="I11"/>
      <c r="J11">
        <v>1867657.01</v>
      </c>
      <c r="K11">
        <v>162702.41</v>
      </c>
      <c r="L11"/>
      <c r="M11"/>
      <c r="N11" s="317"/>
      <c r="O11" s="317">
        <v>23940</v>
      </c>
      <c r="P11" s="317"/>
      <c r="Q11" s="317">
        <v>25804.73</v>
      </c>
      <c r="R11">
        <v>49500</v>
      </c>
      <c r="S11"/>
      <c r="T11"/>
      <c r="U11">
        <v>585220.22</v>
      </c>
      <c r="V11" s="321"/>
      <c r="W11" s="321"/>
      <c r="X11" s="321">
        <v>209004.81</v>
      </c>
      <c r="Y11" s="321"/>
      <c r="Z11" s="321">
        <v>68.239999999999995</v>
      </c>
      <c r="AA11" s="321">
        <v>247240</v>
      </c>
      <c r="AB11" s="321"/>
      <c r="AC11" s="322">
        <v>312963</v>
      </c>
      <c r="AD11" s="322"/>
      <c r="AE11" s="322"/>
      <c r="AF11" s="322">
        <v>103352.85</v>
      </c>
      <c r="AG11" s="322">
        <v>44937.51</v>
      </c>
      <c r="AH11" s="322"/>
      <c r="AI11" s="322"/>
      <c r="AJ11" s="62">
        <f t="shared" si="1"/>
        <v>594626.15</v>
      </c>
      <c r="AK11" s="76">
        <f t="shared" si="2"/>
        <v>49744.729999999996</v>
      </c>
      <c r="AL11" s="17">
        <f t="shared" si="3"/>
        <v>544881.42000000004</v>
      </c>
      <c r="AM11" s="15">
        <f t="shared" si="4"/>
        <v>456313.05</v>
      </c>
      <c r="AN11" s="64">
        <f t="shared" si="5"/>
        <v>461253.36</v>
      </c>
      <c r="AO11" s="19">
        <f t="shared" si="6"/>
        <v>-4940.3099999999977</v>
      </c>
    </row>
    <row r="12" spans="1:41" x14ac:dyDescent="0.2">
      <c r="A12" t="s">
        <v>536</v>
      </c>
      <c r="B12" t="s">
        <v>538</v>
      </c>
      <c r="C12" s="60">
        <v>2209</v>
      </c>
      <c r="D12" s="47" t="s">
        <v>1272</v>
      </c>
      <c r="E12" t="s">
        <v>3042</v>
      </c>
      <c r="F12" s="316">
        <v>466705.95</v>
      </c>
      <c r="G12" s="316"/>
      <c r="H12" s="316">
        <v>165406.24</v>
      </c>
      <c r="I12"/>
      <c r="J12">
        <v>402705.1</v>
      </c>
      <c r="K12">
        <v>903940.39</v>
      </c>
      <c r="L12"/>
      <c r="M12"/>
      <c r="N12" s="317"/>
      <c r="O12" s="317">
        <v>27040</v>
      </c>
      <c r="P12" s="317"/>
      <c r="Q12" s="317"/>
      <c r="R12"/>
      <c r="S12"/>
      <c r="T12"/>
      <c r="U12">
        <v>1804328.64</v>
      </c>
      <c r="V12" s="321"/>
      <c r="W12" s="321"/>
      <c r="X12" s="321">
        <v>157634.69</v>
      </c>
      <c r="Y12" s="321"/>
      <c r="Z12" s="321"/>
      <c r="AA12" s="321">
        <v>379260</v>
      </c>
      <c r="AB12" s="321"/>
      <c r="AC12" s="322">
        <v>413260</v>
      </c>
      <c r="AD12" s="322"/>
      <c r="AE12" s="322"/>
      <c r="AF12" s="322">
        <v>108481.16</v>
      </c>
      <c r="AG12" s="322">
        <v>94967.22</v>
      </c>
      <c r="AH12" s="322"/>
      <c r="AI12" s="322"/>
      <c r="AJ12" s="62">
        <f t="shared" si="1"/>
        <v>632112.18999999994</v>
      </c>
      <c r="AK12" s="76">
        <f t="shared" si="2"/>
        <v>27040</v>
      </c>
      <c r="AL12" s="17">
        <f t="shared" si="3"/>
        <v>605072.18999999994</v>
      </c>
      <c r="AM12" s="15">
        <f t="shared" si="4"/>
        <v>536894.68999999994</v>
      </c>
      <c r="AN12" s="64">
        <f t="shared" si="5"/>
        <v>616708.38</v>
      </c>
      <c r="AO12" s="19">
        <f t="shared" si="6"/>
        <v>-79813.690000000061</v>
      </c>
    </row>
    <row r="13" spans="1:41" x14ac:dyDescent="0.2">
      <c r="A13" t="s">
        <v>536</v>
      </c>
      <c r="B13" t="s">
        <v>538</v>
      </c>
      <c r="C13" s="60">
        <v>2329</v>
      </c>
      <c r="D13" s="47" t="s">
        <v>1273</v>
      </c>
      <c r="E13" t="s">
        <v>3043</v>
      </c>
      <c r="F13" s="316">
        <v>369377.37</v>
      </c>
      <c r="G13" s="316"/>
      <c r="H13" s="316">
        <v>42453.32</v>
      </c>
      <c r="I13"/>
      <c r="J13">
        <v>189513.97</v>
      </c>
      <c r="K13">
        <v>323984.89</v>
      </c>
      <c r="L13"/>
      <c r="M13"/>
      <c r="N13" s="317"/>
      <c r="O13" s="317">
        <v>15040</v>
      </c>
      <c r="P13" s="317"/>
      <c r="Q13" s="317"/>
      <c r="R13">
        <v>34400</v>
      </c>
      <c r="S13"/>
      <c r="T13"/>
      <c r="U13">
        <v>667029.63</v>
      </c>
      <c r="V13" s="321"/>
      <c r="W13" s="321"/>
      <c r="X13" s="321">
        <v>229780.74</v>
      </c>
      <c r="Y13" s="321"/>
      <c r="Z13" s="321"/>
      <c r="AA13" s="321">
        <v>160800</v>
      </c>
      <c r="AB13" s="321"/>
      <c r="AC13" s="322">
        <v>193506</v>
      </c>
      <c r="AD13" s="322"/>
      <c r="AE13" s="322"/>
      <c r="AF13" s="322">
        <v>243567.83</v>
      </c>
      <c r="AG13" s="322">
        <v>22977.17</v>
      </c>
      <c r="AH13" s="322"/>
      <c r="AI13" s="322"/>
      <c r="AJ13" s="62">
        <f t="shared" si="1"/>
        <v>411830.69</v>
      </c>
      <c r="AK13" s="76">
        <f t="shared" si="2"/>
        <v>15040</v>
      </c>
      <c r="AL13" s="17">
        <f t="shared" si="3"/>
        <v>396790.69</v>
      </c>
      <c r="AM13" s="15">
        <f t="shared" si="4"/>
        <v>390580.74</v>
      </c>
      <c r="AN13" s="64">
        <f t="shared" si="5"/>
        <v>460050.99999999994</v>
      </c>
      <c r="AO13" s="19">
        <f t="shared" si="6"/>
        <v>-69470.259999999951</v>
      </c>
    </row>
    <row r="14" spans="1:41" x14ac:dyDescent="0.2">
      <c r="A14" t="s">
        <v>536</v>
      </c>
      <c r="B14" t="s">
        <v>538</v>
      </c>
      <c r="C14" s="60">
        <v>2781</v>
      </c>
      <c r="D14" s="47" t="s">
        <v>1274</v>
      </c>
      <c r="E14" t="s">
        <v>3044</v>
      </c>
      <c r="F14" s="316">
        <v>289880.5</v>
      </c>
      <c r="G14" s="316">
        <v>0</v>
      </c>
      <c r="H14" s="316">
        <v>239587.76</v>
      </c>
      <c r="I14"/>
      <c r="J14">
        <v>3</v>
      </c>
      <c r="K14">
        <v>332353.53000000003</v>
      </c>
      <c r="L14"/>
      <c r="M14"/>
      <c r="N14" s="317"/>
      <c r="O14" s="317">
        <v>23800</v>
      </c>
      <c r="P14" s="317"/>
      <c r="Q14" s="317"/>
      <c r="R14">
        <v>6450</v>
      </c>
      <c r="S14"/>
      <c r="T14"/>
      <c r="U14">
        <v>818351.54</v>
      </c>
      <c r="V14" s="321"/>
      <c r="W14" s="321"/>
      <c r="X14" s="321">
        <v>356693.18</v>
      </c>
      <c r="Y14" s="321"/>
      <c r="Z14" s="321"/>
      <c r="AA14" s="321">
        <v>201180</v>
      </c>
      <c r="AB14" s="321"/>
      <c r="AC14" s="322">
        <v>267679</v>
      </c>
      <c r="AD14" s="322"/>
      <c r="AE14" s="322"/>
      <c r="AF14" s="322">
        <v>157984.43</v>
      </c>
      <c r="AG14" s="322">
        <v>14184.27</v>
      </c>
      <c r="AH14" s="322"/>
      <c r="AI14" s="322">
        <v>20000</v>
      </c>
      <c r="AJ14" s="62">
        <f t="shared" si="1"/>
        <v>529468.26</v>
      </c>
      <c r="AK14" s="76">
        <f t="shared" si="2"/>
        <v>23800</v>
      </c>
      <c r="AL14" s="17">
        <f t="shared" si="3"/>
        <v>505668.26</v>
      </c>
      <c r="AM14" s="15">
        <f t="shared" si="4"/>
        <v>557873.17999999993</v>
      </c>
      <c r="AN14" s="64">
        <f t="shared" si="5"/>
        <v>459847.7</v>
      </c>
      <c r="AO14" s="19">
        <f t="shared" si="6"/>
        <v>98025.479999999923</v>
      </c>
    </row>
    <row r="15" spans="1:41" x14ac:dyDescent="0.2">
      <c r="A15" t="s">
        <v>536</v>
      </c>
      <c r="B15" t="s">
        <v>538</v>
      </c>
      <c r="C15" s="60">
        <v>3427</v>
      </c>
      <c r="D15" s="47" t="s">
        <v>1275</v>
      </c>
      <c r="E15" t="s">
        <v>3045</v>
      </c>
      <c r="F15" s="316">
        <v>218556.38</v>
      </c>
      <c r="G15" s="316"/>
      <c r="H15" s="316">
        <v>62229.84</v>
      </c>
      <c r="I15"/>
      <c r="J15">
        <v>497914.24</v>
      </c>
      <c r="K15">
        <v>-87329.11</v>
      </c>
      <c r="L15"/>
      <c r="M15"/>
      <c r="N15" s="317"/>
      <c r="O15" s="317">
        <v>22720</v>
      </c>
      <c r="P15" s="317">
        <v>0</v>
      </c>
      <c r="Q15" s="317">
        <v>170.99</v>
      </c>
      <c r="R15"/>
      <c r="S15"/>
      <c r="T15"/>
      <c r="U15">
        <v>3873985.05</v>
      </c>
      <c r="V15" s="321"/>
      <c r="W15" s="321"/>
      <c r="X15" s="321">
        <v>443899.81</v>
      </c>
      <c r="Y15" s="321"/>
      <c r="Z15" s="321"/>
      <c r="AA15" s="321">
        <v>298140</v>
      </c>
      <c r="AB15" s="321"/>
      <c r="AC15" s="322">
        <v>316140</v>
      </c>
      <c r="AD15" s="322"/>
      <c r="AE15" s="322"/>
      <c r="AF15" s="322">
        <v>166229.64000000001</v>
      </c>
      <c r="AG15" s="322">
        <v>79692.28</v>
      </c>
      <c r="AH15" s="322"/>
      <c r="AI15" s="322"/>
      <c r="AJ15" s="62">
        <f t="shared" si="1"/>
        <v>280786.21999999997</v>
      </c>
      <c r="AK15" s="76">
        <f t="shared" si="2"/>
        <v>22890.99</v>
      </c>
      <c r="AL15" s="17">
        <f t="shared" si="3"/>
        <v>257895.22999999998</v>
      </c>
      <c r="AM15" s="15">
        <f t="shared" si="4"/>
        <v>742039.81</v>
      </c>
      <c r="AN15" s="64">
        <f t="shared" si="5"/>
        <v>562061.92000000004</v>
      </c>
      <c r="AO15" s="19">
        <f t="shared" si="6"/>
        <v>179977.89</v>
      </c>
    </row>
    <row r="16" spans="1:41" x14ac:dyDescent="0.2">
      <c r="A16" t="s">
        <v>536</v>
      </c>
      <c r="B16" t="s">
        <v>538</v>
      </c>
      <c r="C16" s="60">
        <v>2582</v>
      </c>
      <c r="D16" s="47" t="s">
        <v>1276</v>
      </c>
      <c r="E16" t="s">
        <v>3046</v>
      </c>
      <c r="F16" s="316">
        <v>150324.71</v>
      </c>
      <c r="G16" s="316"/>
      <c r="H16" s="316">
        <v>99045.9</v>
      </c>
      <c r="I16"/>
      <c r="J16">
        <v>1480565.98</v>
      </c>
      <c r="K16">
        <v>164657.93</v>
      </c>
      <c r="L16"/>
      <c r="M16"/>
      <c r="N16" s="317"/>
      <c r="O16" s="317">
        <v>47023</v>
      </c>
      <c r="P16" s="317">
        <v>38858.01</v>
      </c>
      <c r="Q16" s="317"/>
      <c r="R16"/>
      <c r="S16"/>
      <c r="T16"/>
      <c r="U16">
        <v>2037072.22</v>
      </c>
      <c r="V16" s="321"/>
      <c r="W16" s="321"/>
      <c r="X16" s="321">
        <v>71108.75</v>
      </c>
      <c r="Y16" s="321">
        <v>30411</v>
      </c>
      <c r="Z16" s="321"/>
      <c r="AA16" s="321">
        <v>207680</v>
      </c>
      <c r="AB16" s="321"/>
      <c r="AC16" s="322">
        <v>257163</v>
      </c>
      <c r="AD16" s="322"/>
      <c r="AE16" s="322"/>
      <c r="AF16" s="322">
        <v>111008.53</v>
      </c>
      <c r="AG16" s="322">
        <v>39041.54</v>
      </c>
      <c r="AH16" s="322"/>
      <c r="AI16" s="322"/>
      <c r="AJ16" s="62">
        <f t="shared" si="1"/>
        <v>249370.61</v>
      </c>
      <c r="AK16" s="76">
        <f t="shared" si="2"/>
        <v>85881.010000000009</v>
      </c>
      <c r="AL16" s="17">
        <f t="shared" si="3"/>
        <v>163489.59999999998</v>
      </c>
      <c r="AM16" s="15">
        <f t="shared" si="4"/>
        <v>309199.75</v>
      </c>
      <c r="AN16" s="64">
        <f t="shared" si="5"/>
        <v>407213.07</v>
      </c>
      <c r="AO16" s="19">
        <f t="shared" si="6"/>
        <v>-98013.32</v>
      </c>
    </row>
    <row r="17" spans="1:41" x14ac:dyDescent="0.2">
      <c r="A17" t="s">
        <v>536</v>
      </c>
      <c r="B17" t="s">
        <v>538</v>
      </c>
      <c r="C17" s="60">
        <v>1491</v>
      </c>
      <c r="D17" s="47" t="s">
        <v>1277</v>
      </c>
      <c r="E17" t="s">
        <v>3047</v>
      </c>
      <c r="F17" s="316">
        <v>199367.46</v>
      </c>
      <c r="G17" s="316"/>
      <c r="H17" s="316">
        <v>78185.63</v>
      </c>
      <c r="I17"/>
      <c r="J17">
        <v>125137.60000000001</v>
      </c>
      <c r="K17">
        <v>443399.42</v>
      </c>
      <c r="L17"/>
      <c r="M17"/>
      <c r="N17" s="317">
        <v>0</v>
      </c>
      <c r="O17" s="317">
        <v>42253</v>
      </c>
      <c r="P17" s="317"/>
      <c r="Q17" s="317"/>
      <c r="R17"/>
      <c r="S17">
        <v>7161.58</v>
      </c>
      <c r="T17"/>
      <c r="U17">
        <v>2706524.69</v>
      </c>
      <c r="V17" s="321"/>
      <c r="W17" s="321"/>
      <c r="X17" s="321">
        <v>118072.17</v>
      </c>
      <c r="Y17" s="321"/>
      <c r="Z17" s="321">
        <v>7.72</v>
      </c>
      <c r="AA17" s="321">
        <v>317940</v>
      </c>
      <c r="AB17" s="321"/>
      <c r="AC17" s="322">
        <v>318914</v>
      </c>
      <c r="AD17" s="322"/>
      <c r="AE17" s="322"/>
      <c r="AF17" s="322">
        <v>144167.81</v>
      </c>
      <c r="AG17" s="322">
        <v>68944.06</v>
      </c>
      <c r="AH17" s="322"/>
      <c r="AI17" s="322"/>
      <c r="AJ17" s="62">
        <f t="shared" si="1"/>
        <v>277553.08999999997</v>
      </c>
      <c r="AK17" s="76">
        <f t="shared" si="2"/>
        <v>42253</v>
      </c>
      <c r="AL17" s="17">
        <f t="shared" si="3"/>
        <v>235300.08999999997</v>
      </c>
      <c r="AM17" s="15">
        <f t="shared" si="4"/>
        <v>436019.89</v>
      </c>
      <c r="AN17" s="64">
        <f t="shared" si="5"/>
        <v>532025.87</v>
      </c>
      <c r="AO17" s="19">
        <f t="shared" si="6"/>
        <v>-96005.979999999981</v>
      </c>
    </row>
    <row r="18" spans="1:41" x14ac:dyDescent="0.2">
      <c r="A18" t="s">
        <v>536</v>
      </c>
      <c r="B18" t="s">
        <v>538</v>
      </c>
      <c r="C18" s="60">
        <v>2154</v>
      </c>
      <c r="D18" s="47" t="s">
        <v>1278</v>
      </c>
      <c r="E18" t="s">
        <v>3048</v>
      </c>
      <c r="F18" s="316">
        <v>129391.88</v>
      </c>
      <c r="G18" s="316">
        <v>44600</v>
      </c>
      <c r="H18" s="316">
        <v>300967.89</v>
      </c>
      <c r="I18"/>
      <c r="J18">
        <v>1984741.39</v>
      </c>
      <c r="K18">
        <v>272442.13</v>
      </c>
      <c r="L18"/>
      <c r="M18"/>
      <c r="N18" s="317">
        <v>22000</v>
      </c>
      <c r="O18" s="317">
        <v>30630</v>
      </c>
      <c r="P18" s="317"/>
      <c r="Q18" s="317"/>
      <c r="R18">
        <v>21000</v>
      </c>
      <c r="S18"/>
      <c r="T18"/>
      <c r="U18">
        <v>865508.28</v>
      </c>
      <c r="V18" s="321"/>
      <c r="W18" s="321"/>
      <c r="X18" s="321">
        <v>242123.5</v>
      </c>
      <c r="Y18" s="321"/>
      <c r="Z18" s="321">
        <v>4.93</v>
      </c>
      <c r="AA18" s="321">
        <v>257670</v>
      </c>
      <c r="AB18" s="321"/>
      <c r="AC18" s="322">
        <v>321529</v>
      </c>
      <c r="AD18" s="322"/>
      <c r="AE18" s="322"/>
      <c r="AF18" s="322">
        <v>170748.79999999999</v>
      </c>
      <c r="AG18" s="322">
        <v>40749.72</v>
      </c>
      <c r="AH18" s="322"/>
      <c r="AI18" s="322"/>
      <c r="AJ18" s="62">
        <f t="shared" si="1"/>
        <v>474959.77</v>
      </c>
      <c r="AK18" s="76">
        <f t="shared" si="2"/>
        <v>52630</v>
      </c>
      <c r="AL18" s="17">
        <f t="shared" si="3"/>
        <v>422329.77</v>
      </c>
      <c r="AM18" s="15">
        <f t="shared" si="4"/>
        <v>499798.43</v>
      </c>
      <c r="AN18" s="64">
        <f t="shared" si="5"/>
        <v>533027.52</v>
      </c>
      <c r="AO18" s="19">
        <f t="shared" si="6"/>
        <v>-33229.090000000026</v>
      </c>
    </row>
    <row r="19" spans="1:41" x14ac:dyDescent="0.2">
      <c r="A19" t="s">
        <v>536</v>
      </c>
      <c r="B19" t="s">
        <v>538</v>
      </c>
      <c r="C19" s="60">
        <v>3909</v>
      </c>
      <c r="D19" s="47" t="s">
        <v>1279</v>
      </c>
      <c r="E19" t="s">
        <v>3049</v>
      </c>
      <c r="F19" s="316">
        <v>449178.96</v>
      </c>
      <c r="G19" s="316"/>
      <c r="H19" s="316">
        <v>32377.53</v>
      </c>
      <c r="I19"/>
      <c r="J19">
        <v>17147.189999999999</v>
      </c>
      <c r="K19">
        <v>135182.94</v>
      </c>
      <c r="L19"/>
      <c r="M19"/>
      <c r="N19" s="317"/>
      <c r="O19" s="317">
        <v>6905</v>
      </c>
      <c r="P19" s="317"/>
      <c r="Q19" s="317"/>
      <c r="R19">
        <v>90000</v>
      </c>
      <c r="S19">
        <v>10715</v>
      </c>
      <c r="T19"/>
      <c r="U19">
        <v>2831701.19</v>
      </c>
      <c r="V19" s="321"/>
      <c r="W19" s="321"/>
      <c r="X19" s="321">
        <v>443366.11</v>
      </c>
      <c r="Y19" s="321">
        <v>299670</v>
      </c>
      <c r="Z19" s="321"/>
      <c r="AA19" s="321">
        <v>280170</v>
      </c>
      <c r="AB19" s="321"/>
      <c r="AC19" s="322">
        <v>346686</v>
      </c>
      <c r="AD19" s="322"/>
      <c r="AE19" s="322"/>
      <c r="AF19" s="322">
        <v>95155.4</v>
      </c>
      <c r="AG19" s="322">
        <v>92679.09</v>
      </c>
      <c r="AH19" s="322"/>
      <c r="AI19" s="322"/>
      <c r="AJ19" s="62">
        <f t="shared" si="1"/>
        <v>481556.49</v>
      </c>
      <c r="AK19" s="76">
        <f t="shared" si="2"/>
        <v>6905</v>
      </c>
      <c r="AL19" s="17">
        <f t="shared" si="3"/>
        <v>474651.49</v>
      </c>
      <c r="AM19" s="15">
        <f t="shared" si="4"/>
        <v>1023206.11</v>
      </c>
      <c r="AN19" s="64">
        <f t="shared" si="5"/>
        <v>534520.49</v>
      </c>
      <c r="AO19" s="19">
        <f t="shared" si="6"/>
        <v>488685.62</v>
      </c>
    </row>
    <row r="20" spans="1:41" x14ac:dyDescent="0.2">
      <c r="A20" t="s">
        <v>536</v>
      </c>
      <c r="B20" t="s">
        <v>538</v>
      </c>
      <c r="C20" s="60">
        <v>2875</v>
      </c>
      <c r="D20" s="47" t="s">
        <v>1280</v>
      </c>
      <c r="E20" t="s">
        <v>3050</v>
      </c>
      <c r="F20" s="316">
        <v>816771.86</v>
      </c>
      <c r="G20" s="316"/>
      <c r="H20" s="316">
        <v>176348.86</v>
      </c>
      <c r="I20"/>
      <c r="J20">
        <v>2473227.33</v>
      </c>
      <c r="K20">
        <v>536367.71</v>
      </c>
      <c r="L20"/>
      <c r="M20"/>
      <c r="N20" s="317"/>
      <c r="O20" s="317">
        <v>-8349.2000000000007</v>
      </c>
      <c r="P20" s="317"/>
      <c r="Q20" s="317">
        <v>120</v>
      </c>
      <c r="R20">
        <v>78000</v>
      </c>
      <c r="S20"/>
      <c r="T20"/>
      <c r="U20">
        <v>5546813.3099999996</v>
      </c>
      <c r="V20" s="321"/>
      <c r="W20" s="321"/>
      <c r="X20" s="321">
        <v>228040.16</v>
      </c>
      <c r="Y20" s="321">
        <v>285000</v>
      </c>
      <c r="Z20" s="321">
        <v>41.69</v>
      </c>
      <c r="AA20" s="321">
        <v>372870</v>
      </c>
      <c r="AB20" s="321"/>
      <c r="AC20" s="322">
        <v>406713.1</v>
      </c>
      <c r="AD20" s="322"/>
      <c r="AE20" s="322"/>
      <c r="AF20" s="322">
        <v>123466.62</v>
      </c>
      <c r="AG20" s="322">
        <v>66910.8</v>
      </c>
      <c r="AH20" s="322"/>
      <c r="AI20" s="322"/>
      <c r="AJ20" s="62">
        <f t="shared" si="1"/>
        <v>993120.72</v>
      </c>
      <c r="AK20" s="76">
        <f t="shared" si="2"/>
        <v>-8229.2000000000007</v>
      </c>
      <c r="AL20" s="17">
        <f t="shared" si="3"/>
        <v>1001349.9199999999</v>
      </c>
      <c r="AM20" s="15">
        <f t="shared" si="4"/>
        <v>885951.85000000009</v>
      </c>
      <c r="AN20" s="64">
        <f t="shared" si="5"/>
        <v>597090.52</v>
      </c>
      <c r="AO20" s="19">
        <f t="shared" si="6"/>
        <v>288861.33000000007</v>
      </c>
    </row>
    <row r="21" spans="1:41" x14ac:dyDescent="0.2">
      <c r="A21" t="s">
        <v>536</v>
      </c>
      <c r="B21" t="s">
        <v>538</v>
      </c>
      <c r="C21" s="60">
        <v>4102</v>
      </c>
      <c r="D21" s="47" t="s">
        <v>1281</v>
      </c>
      <c r="E21" t="s">
        <v>3051</v>
      </c>
      <c r="F21" s="316">
        <v>746848.77</v>
      </c>
      <c r="G21" s="316"/>
      <c r="H21" s="316">
        <v>71152.789999999994</v>
      </c>
      <c r="I21"/>
      <c r="J21">
        <v>2424828.85</v>
      </c>
      <c r="K21">
        <v>1267300.22</v>
      </c>
      <c r="L21"/>
      <c r="M21"/>
      <c r="N21" s="317">
        <v>6000</v>
      </c>
      <c r="O21" s="317">
        <v>28333</v>
      </c>
      <c r="P21" s="317"/>
      <c r="Q21" s="317"/>
      <c r="R21">
        <v>30000</v>
      </c>
      <c r="S21"/>
      <c r="T21"/>
      <c r="U21">
        <v>1606327.04</v>
      </c>
      <c r="V21" s="321"/>
      <c r="W21" s="321"/>
      <c r="X21" s="321">
        <v>288346.23</v>
      </c>
      <c r="Y21" s="321"/>
      <c r="Z21" s="321"/>
      <c r="AA21" s="321">
        <v>605930</v>
      </c>
      <c r="AB21" s="321"/>
      <c r="AC21" s="322">
        <v>718052</v>
      </c>
      <c r="AD21" s="322"/>
      <c r="AE21" s="322"/>
      <c r="AF21" s="322">
        <v>125553.08</v>
      </c>
      <c r="AG21" s="322">
        <v>93399.54</v>
      </c>
      <c r="AH21" s="322"/>
      <c r="AI21" s="322"/>
      <c r="AJ21" s="62">
        <f t="shared" si="1"/>
        <v>818001.56</v>
      </c>
      <c r="AK21" s="76">
        <f t="shared" si="2"/>
        <v>34333</v>
      </c>
      <c r="AL21" s="17">
        <f t="shared" si="3"/>
        <v>783668.56</v>
      </c>
      <c r="AM21" s="15">
        <f t="shared" si="4"/>
        <v>894276.23</v>
      </c>
      <c r="AN21" s="64">
        <f t="shared" si="5"/>
        <v>937004.62</v>
      </c>
      <c r="AO21" s="19">
        <f t="shared" si="6"/>
        <v>-42728.390000000014</v>
      </c>
    </row>
    <row r="22" spans="1:41" x14ac:dyDescent="0.2">
      <c r="A22" t="s">
        <v>536</v>
      </c>
      <c r="B22" t="s">
        <v>538</v>
      </c>
      <c r="C22" s="60">
        <v>3593</v>
      </c>
      <c r="D22" s="47" t="s">
        <v>1282</v>
      </c>
      <c r="E22" t="s">
        <v>3052</v>
      </c>
      <c r="F22" s="316">
        <v>911516.69</v>
      </c>
      <c r="G22" s="316"/>
      <c r="H22" s="316">
        <v>101749.87</v>
      </c>
      <c r="I22"/>
      <c r="J22">
        <v>1754749.17</v>
      </c>
      <c r="K22">
        <v>484013.97</v>
      </c>
      <c r="L22"/>
      <c r="M22"/>
      <c r="N22" s="317"/>
      <c r="O22" s="317">
        <v>23710</v>
      </c>
      <c r="P22" s="317"/>
      <c r="Q22" s="317">
        <v>0</v>
      </c>
      <c r="R22">
        <v>15000</v>
      </c>
      <c r="S22"/>
      <c r="T22"/>
      <c r="U22">
        <v>1373222.93</v>
      </c>
      <c r="V22" s="321"/>
      <c r="W22" s="321"/>
      <c r="X22" s="321">
        <v>200029.87</v>
      </c>
      <c r="Y22" s="321"/>
      <c r="Z22" s="321">
        <v>13.6</v>
      </c>
      <c r="AA22" s="321">
        <v>215130</v>
      </c>
      <c r="AB22" s="321"/>
      <c r="AC22" s="322">
        <v>248012</v>
      </c>
      <c r="AD22" s="322"/>
      <c r="AE22" s="322"/>
      <c r="AF22" s="322">
        <v>131095.01</v>
      </c>
      <c r="AG22" s="322">
        <v>43374</v>
      </c>
      <c r="AH22" s="322"/>
      <c r="AI22" s="322"/>
      <c r="AJ22" s="62">
        <f t="shared" si="1"/>
        <v>1013266.5599999999</v>
      </c>
      <c r="AK22" s="76">
        <f t="shared" si="2"/>
        <v>23710</v>
      </c>
      <c r="AL22" s="17">
        <f t="shared" si="3"/>
        <v>989556.55999999994</v>
      </c>
      <c r="AM22" s="15">
        <f t="shared" si="4"/>
        <v>415173.47</v>
      </c>
      <c r="AN22" s="64">
        <f t="shared" si="5"/>
        <v>422481.01</v>
      </c>
      <c r="AO22" s="19">
        <f t="shared" si="6"/>
        <v>-7307.5400000000373</v>
      </c>
    </row>
    <row r="23" spans="1:41" x14ac:dyDescent="0.2">
      <c r="A23" t="s">
        <v>536</v>
      </c>
      <c r="B23" t="s">
        <v>538</v>
      </c>
      <c r="C23" s="60">
        <v>2119</v>
      </c>
      <c r="D23" s="47" t="s">
        <v>1283</v>
      </c>
      <c r="E23" t="s">
        <v>3053</v>
      </c>
      <c r="F23" s="316">
        <v>337200.28</v>
      </c>
      <c r="G23" s="316"/>
      <c r="H23" s="316">
        <v>88863.09</v>
      </c>
      <c r="I23"/>
      <c r="J23">
        <v>1886103.97</v>
      </c>
      <c r="K23">
        <v>332269.31</v>
      </c>
      <c r="L23"/>
      <c r="M23"/>
      <c r="N23" s="317"/>
      <c r="O23" s="317">
        <v>830</v>
      </c>
      <c r="P23" s="317"/>
      <c r="Q23" s="317">
        <v>317.75</v>
      </c>
      <c r="R23">
        <v>7200</v>
      </c>
      <c r="S23"/>
      <c r="T23"/>
      <c r="U23">
        <v>466379.49</v>
      </c>
      <c r="V23" s="321"/>
      <c r="W23" s="321"/>
      <c r="X23" s="321">
        <v>175428.44</v>
      </c>
      <c r="Y23" s="321"/>
      <c r="Z23" s="321"/>
      <c r="AA23" s="321">
        <v>220620</v>
      </c>
      <c r="AB23" s="321"/>
      <c r="AC23" s="322">
        <v>265545</v>
      </c>
      <c r="AD23" s="322"/>
      <c r="AE23" s="322"/>
      <c r="AF23" s="322">
        <v>93437.69</v>
      </c>
      <c r="AG23" s="322">
        <v>52426.65</v>
      </c>
      <c r="AH23" s="322"/>
      <c r="AI23" s="322"/>
      <c r="AJ23" s="62">
        <f t="shared" si="1"/>
        <v>426063.37</v>
      </c>
      <c r="AK23" s="76">
        <f t="shared" si="2"/>
        <v>1147.75</v>
      </c>
      <c r="AL23" s="17">
        <f t="shared" si="3"/>
        <v>424915.62</v>
      </c>
      <c r="AM23" s="15">
        <f t="shared" si="4"/>
        <v>396048.44</v>
      </c>
      <c r="AN23" s="64">
        <f t="shared" si="5"/>
        <v>411409.34</v>
      </c>
      <c r="AO23" s="19">
        <f t="shared" si="6"/>
        <v>-15360.900000000023</v>
      </c>
    </row>
    <row r="24" spans="1:41" x14ac:dyDescent="0.2">
      <c r="A24" t="s">
        <v>536</v>
      </c>
      <c r="B24" t="s">
        <v>538</v>
      </c>
      <c r="C24" s="60">
        <v>2646</v>
      </c>
      <c r="D24" s="47" t="s">
        <v>1284</v>
      </c>
      <c r="E24" t="s">
        <v>3054</v>
      </c>
      <c r="F24" s="316">
        <v>100003.77</v>
      </c>
      <c r="G24" s="316"/>
      <c r="H24" s="316">
        <v>151541.73000000001</v>
      </c>
      <c r="I24"/>
      <c r="J24">
        <v>190865.04</v>
      </c>
      <c r="K24">
        <v>351363.91</v>
      </c>
      <c r="L24"/>
      <c r="M24"/>
      <c r="N24" s="317">
        <v>50000</v>
      </c>
      <c r="O24" s="317">
        <v>26480</v>
      </c>
      <c r="P24" s="317"/>
      <c r="Q24" s="317"/>
      <c r="R24">
        <v>1800</v>
      </c>
      <c r="S24"/>
      <c r="T24"/>
      <c r="U24">
        <v>1804328.64</v>
      </c>
      <c r="V24" s="321"/>
      <c r="W24" s="321"/>
      <c r="X24" s="321">
        <v>204735.3</v>
      </c>
      <c r="Y24" s="321"/>
      <c r="Z24" s="321">
        <v>7.6</v>
      </c>
      <c r="AA24" s="321"/>
      <c r="AB24" s="321"/>
      <c r="AC24" s="322">
        <v>33230</v>
      </c>
      <c r="AD24" s="322"/>
      <c r="AE24" s="322"/>
      <c r="AF24" s="322">
        <v>139730.20000000001</v>
      </c>
      <c r="AG24" s="322">
        <v>50853.55</v>
      </c>
      <c r="AH24" s="322"/>
      <c r="AI24" s="322"/>
      <c r="AJ24" s="62">
        <f t="shared" si="1"/>
        <v>251545.5</v>
      </c>
      <c r="AK24" s="76">
        <f t="shared" si="2"/>
        <v>76480</v>
      </c>
      <c r="AL24" s="17">
        <f t="shared" si="3"/>
        <v>175065.5</v>
      </c>
      <c r="AM24" s="15">
        <f t="shared" si="4"/>
        <v>204742.9</v>
      </c>
      <c r="AN24" s="64">
        <f t="shared" si="5"/>
        <v>223813.75</v>
      </c>
      <c r="AO24" s="19">
        <f t="shared" si="6"/>
        <v>-19070.850000000006</v>
      </c>
    </row>
    <row r="25" spans="1:41" x14ac:dyDescent="0.2">
      <c r="A25" t="s">
        <v>536</v>
      </c>
      <c r="B25" t="s">
        <v>538</v>
      </c>
      <c r="C25" s="60">
        <v>6232</v>
      </c>
      <c r="D25" s="47" t="s">
        <v>1285</v>
      </c>
      <c r="E25" t="s">
        <v>3055</v>
      </c>
      <c r="F25" s="316">
        <v>195431.88</v>
      </c>
      <c r="G25" s="316"/>
      <c r="H25" s="316">
        <v>360448.48</v>
      </c>
      <c r="I25"/>
      <c r="J25">
        <v>408294.98</v>
      </c>
      <c r="K25">
        <v>215014.74</v>
      </c>
      <c r="L25"/>
      <c r="M25"/>
      <c r="N25" s="317"/>
      <c r="O25" s="317">
        <v>59012</v>
      </c>
      <c r="P25" s="317">
        <v>0</v>
      </c>
      <c r="Q25" s="317"/>
      <c r="R25">
        <v>26760</v>
      </c>
      <c r="S25"/>
      <c r="T25"/>
      <c r="U25">
        <v>1601555.91</v>
      </c>
      <c r="V25" s="321"/>
      <c r="W25" s="321"/>
      <c r="X25" s="321">
        <v>195747.93</v>
      </c>
      <c r="Y25" s="321">
        <v>21720</v>
      </c>
      <c r="Z25" s="321"/>
      <c r="AA25" s="321">
        <v>365630</v>
      </c>
      <c r="AB25" s="321"/>
      <c r="AC25" s="322">
        <v>429283</v>
      </c>
      <c r="AD25" s="322"/>
      <c r="AE25" s="322"/>
      <c r="AF25" s="322">
        <v>205027.59</v>
      </c>
      <c r="AG25" s="322">
        <v>16776.990000000002</v>
      </c>
      <c r="AH25" s="322"/>
      <c r="AI25" s="322"/>
      <c r="AJ25" s="62">
        <f t="shared" si="1"/>
        <v>555880.36</v>
      </c>
      <c r="AK25" s="76">
        <f t="shared" si="2"/>
        <v>59012</v>
      </c>
      <c r="AL25" s="17">
        <f t="shared" si="3"/>
        <v>496868.36</v>
      </c>
      <c r="AM25" s="15">
        <f t="shared" si="4"/>
        <v>583097.92999999993</v>
      </c>
      <c r="AN25" s="64">
        <f t="shared" si="5"/>
        <v>651087.57999999996</v>
      </c>
      <c r="AO25" s="19">
        <f t="shared" si="6"/>
        <v>-67989.650000000023</v>
      </c>
    </row>
    <row r="26" spans="1:41" x14ac:dyDescent="0.2">
      <c r="A26" t="s">
        <v>536</v>
      </c>
      <c r="B26" t="s">
        <v>538</v>
      </c>
      <c r="C26" s="60">
        <v>5126</v>
      </c>
      <c r="D26" s="47" t="s">
        <v>1286</v>
      </c>
      <c r="E26" t="s">
        <v>3056</v>
      </c>
      <c r="F26" s="316">
        <v>142276.65</v>
      </c>
      <c r="G26" s="316"/>
      <c r="H26" s="316">
        <v>56007.08</v>
      </c>
      <c r="I26"/>
      <c r="J26">
        <v>48034.54</v>
      </c>
      <c r="K26">
        <v>300888.7</v>
      </c>
      <c r="L26"/>
      <c r="M26"/>
      <c r="N26" s="317"/>
      <c r="O26" s="317">
        <v>22266</v>
      </c>
      <c r="P26" s="317"/>
      <c r="Q26" s="317">
        <v>98</v>
      </c>
      <c r="R26">
        <v>48000</v>
      </c>
      <c r="S26"/>
      <c r="T26"/>
      <c r="U26">
        <v>1188537.31</v>
      </c>
      <c r="V26" s="321"/>
      <c r="W26" s="321"/>
      <c r="X26" s="321">
        <v>206479.62</v>
      </c>
      <c r="Y26" s="321"/>
      <c r="Z26" s="321">
        <v>3.73</v>
      </c>
      <c r="AA26" s="321">
        <v>302860</v>
      </c>
      <c r="AB26" s="321"/>
      <c r="AC26" s="322">
        <v>335559</v>
      </c>
      <c r="AD26" s="322"/>
      <c r="AE26" s="322"/>
      <c r="AF26" s="322">
        <v>113790.26</v>
      </c>
      <c r="AG26" s="322">
        <v>34060.339999999997</v>
      </c>
      <c r="AH26" s="322"/>
      <c r="AI26" s="322"/>
      <c r="AJ26" s="62">
        <f t="shared" si="1"/>
        <v>198283.72999999998</v>
      </c>
      <c r="AK26" s="76">
        <f t="shared" si="2"/>
        <v>22364</v>
      </c>
      <c r="AL26" s="17">
        <f t="shared" si="3"/>
        <v>175919.72999999998</v>
      </c>
      <c r="AM26" s="15">
        <f t="shared" si="4"/>
        <v>509343.35</v>
      </c>
      <c r="AN26" s="64">
        <f t="shared" si="5"/>
        <v>483409.6</v>
      </c>
      <c r="AO26" s="19">
        <f t="shared" si="6"/>
        <v>25933.75</v>
      </c>
    </row>
    <row r="27" spans="1:41" x14ac:dyDescent="0.2">
      <c r="A27" t="s">
        <v>536</v>
      </c>
      <c r="B27" t="s">
        <v>538</v>
      </c>
      <c r="C27" s="60">
        <v>2780</v>
      </c>
      <c r="D27" s="47" t="s">
        <v>1287</v>
      </c>
      <c r="E27" t="s">
        <v>3175</v>
      </c>
      <c r="F27" s="316">
        <v>402962.94</v>
      </c>
      <c r="G27" s="316"/>
      <c r="H27" s="316">
        <v>73024</v>
      </c>
      <c r="I27"/>
      <c r="J27">
        <v>687716.56</v>
      </c>
      <c r="K27">
        <v>369985.34</v>
      </c>
      <c r="L27"/>
      <c r="M27"/>
      <c r="N27" s="317"/>
      <c r="O27" s="317">
        <v>6560</v>
      </c>
      <c r="P27" s="317">
        <v>299860</v>
      </c>
      <c r="Q27" s="317">
        <v>415886.05</v>
      </c>
      <c r="R27"/>
      <c r="S27">
        <v>14425.64</v>
      </c>
      <c r="T27"/>
      <c r="U27">
        <v>3378480.39</v>
      </c>
      <c r="V27" s="321"/>
      <c r="W27" s="321"/>
      <c r="X27" s="321">
        <v>97915.64</v>
      </c>
      <c r="Y27" s="321"/>
      <c r="Z27" s="321"/>
      <c r="AA27" s="321">
        <v>118620</v>
      </c>
      <c r="AB27" s="321"/>
      <c r="AC27" s="322">
        <v>165464</v>
      </c>
      <c r="AD27" s="322"/>
      <c r="AE27" s="322"/>
      <c r="AF27" s="322">
        <v>93807.66</v>
      </c>
      <c r="AG27" s="322">
        <v>1676.66</v>
      </c>
      <c r="AH27" s="322"/>
      <c r="AI27" s="322"/>
      <c r="AJ27" s="62">
        <f t="shared" si="1"/>
        <v>475986.94</v>
      </c>
      <c r="AK27" s="76">
        <f t="shared" si="2"/>
        <v>722306.05</v>
      </c>
      <c r="AL27" s="17">
        <f t="shared" si="3"/>
        <v>-246319.11000000004</v>
      </c>
      <c r="AM27" s="15">
        <f t="shared" si="4"/>
        <v>216535.64</v>
      </c>
      <c r="AN27" s="64">
        <f t="shared" si="5"/>
        <v>260948.32</v>
      </c>
      <c r="AO27" s="19">
        <f t="shared" si="6"/>
        <v>-44412.679999999993</v>
      </c>
    </row>
    <row r="28" spans="1:41" x14ac:dyDescent="0.2">
      <c r="A28" t="s">
        <v>536</v>
      </c>
      <c r="B28" t="s">
        <v>538</v>
      </c>
      <c r="C28" s="60">
        <v>2904</v>
      </c>
      <c r="D28" s="47" t="s">
        <v>1288</v>
      </c>
      <c r="E28" t="s">
        <v>3180</v>
      </c>
      <c r="F28" s="316">
        <v>230462.24</v>
      </c>
      <c r="G28" s="316"/>
      <c r="H28" s="316">
        <v>106603.56</v>
      </c>
      <c r="I28"/>
      <c r="J28">
        <v>3451313.22</v>
      </c>
      <c r="K28">
        <v>280175.71999999997</v>
      </c>
      <c r="L28"/>
      <c r="M28"/>
      <c r="N28" s="317"/>
      <c r="O28" s="317">
        <v>42784</v>
      </c>
      <c r="P28" s="317"/>
      <c r="Q28" s="317">
        <v>-43.18</v>
      </c>
      <c r="R28"/>
      <c r="S28"/>
      <c r="T28">
        <v>25000</v>
      </c>
      <c r="U28">
        <v>4652638.84</v>
      </c>
      <c r="V28" s="321"/>
      <c r="W28" s="321"/>
      <c r="X28" s="321">
        <v>122233.43</v>
      </c>
      <c r="Y28" s="321"/>
      <c r="Z28" s="321">
        <v>18.38</v>
      </c>
      <c r="AA28" s="321">
        <v>100800</v>
      </c>
      <c r="AB28" s="321"/>
      <c r="AC28" s="322">
        <v>133295.42000000001</v>
      </c>
      <c r="AD28" s="322"/>
      <c r="AE28" s="322"/>
      <c r="AF28" s="322">
        <v>115892.37</v>
      </c>
      <c r="AG28" s="322">
        <v>59856.88</v>
      </c>
      <c r="AH28" s="322"/>
      <c r="AI28" s="322"/>
      <c r="AJ28" s="62">
        <f t="shared" si="1"/>
        <v>337065.8</v>
      </c>
      <c r="AK28" s="76">
        <f t="shared" si="2"/>
        <v>42740.82</v>
      </c>
      <c r="AL28" s="17">
        <f t="shared" si="3"/>
        <v>294324.98</v>
      </c>
      <c r="AM28" s="15">
        <f t="shared" si="4"/>
        <v>223051.81</v>
      </c>
      <c r="AN28" s="64">
        <f t="shared" si="5"/>
        <v>309044.67</v>
      </c>
      <c r="AO28" s="19">
        <f t="shared" si="6"/>
        <v>-85992.859999999986</v>
      </c>
    </row>
    <row r="29" spans="1:41" x14ac:dyDescent="0.2">
      <c r="A29" t="s">
        <v>541</v>
      </c>
      <c r="B29" t="s">
        <v>542</v>
      </c>
      <c r="C29" s="60">
        <v>3964</v>
      </c>
      <c r="D29" s="47" t="s">
        <v>1289</v>
      </c>
      <c r="E29" t="s">
        <v>3057</v>
      </c>
      <c r="F29" s="316">
        <v>12327.45</v>
      </c>
      <c r="G29" s="316"/>
      <c r="H29" s="316">
        <v>23578.98</v>
      </c>
      <c r="I29"/>
      <c r="J29">
        <v>2152027.4</v>
      </c>
      <c r="K29">
        <v>231885.26</v>
      </c>
      <c r="L29"/>
      <c r="M29"/>
      <c r="N29" s="317"/>
      <c r="O29" s="317"/>
      <c r="P29" s="317"/>
      <c r="Q29" s="317"/>
      <c r="R29"/>
      <c r="S29"/>
      <c r="T29">
        <v>-1255164.97</v>
      </c>
      <c r="U29">
        <v>3908830.71</v>
      </c>
      <c r="V29" s="321"/>
      <c r="W29" s="321"/>
      <c r="X29" s="321">
        <v>35359.760000000002</v>
      </c>
      <c r="Y29" s="321"/>
      <c r="Z29" s="321">
        <v>4.8099999999999996</v>
      </c>
      <c r="AA29" s="321">
        <v>374340</v>
      </c>
      <c r="AB29" s="321">
        <v>122050</v>
      </c>
      <c r="AC29" s="322">
        <v>493866</v>
      </c>
      <c r="AD29" s="322"/>
      <c r="AE29" s="322">
        <v>640</v>
      </c>
      <c r="AF29" s="322">
        <v>198058.05</v>
      </c>
      <c r="AG29" s="322">
        <v>61237.17</v>
      </c>
      <c r="AH29" s="322"/>
      <c r="AI29" s="322">
        <v>10980</v>
      </c>
      <c r="AJ29" s="62">
        <f t="shared" si="1"/>
        <v>35906.43</v>
      </c>
      <c r="AK29" s="76">
        <f t="shared" si="2"/>
        <v>0</v>
      </c>
      <c r="AL29" s="17">
        <f t="shared" si="3"/>
        <v>35906.43</v>
      </c>
      <c r="AM29" s="15">
        <f t="shared" si="4"/>
        <v>531754.57000000007</v>
      </c>
      <c r="AN29" s="64">
        <f t="shared" si="5"/>
        <v>764781.22000000009</v>
      </c>
      <c r="AO29" s="19">
        <f t="shared" si="6"/>
        <v>-233026.65000000002</v>
      </c>
    </row>
    <row r="30" spans="1:41" x14ac:dyDescent="0.2">
      <c r="A30" t="s">
        <v>541</v>
      </c>
      <c r="B30" t="s">
        <v>542</v>
      </c>
      <c r="C30" s="60">
        <v>5112</v>
      </c>
      <c r="D30" s="47" t="s">
        <v>1290</v>
      </c>
      <c r="E30" t="s">
        <v>3058</v>
      </c>
      <c r="F30" s="316">
        <v>196362.61</v>
      </c>
      <c r="G30" s="316"/>
      <c r="H30" s="316">
        <v>150463.65</v>
      </c>
      <c r="I30"/>
      <c r="J30">
        <v>848016</v>
      </c>
      <c r="K30">
        <v>461923</v>
      </c>
      <c r="L30"/>
      <c r="M30"/>
      <c r="N30" s="317"/>
      <c r="O30" s="317"/>
      <c r="P30" s="317"/>
      <c r="Q30" s="317">
        <v>186.81</v>
      </c>
      <c r="R30"/>
      <c r="S30"/>
      <c r="T30">
        <v>-2796905.63</v>
      </c>
      <c r="U30">
        <v>4779390.07</v>
      </c>
      <c r="V30" s="321"/>
      <c r="W30" s="321"/>
      <c r="X30" s="321">
        <v>72661.13</v>
      </c>
      <c r="Y30" s="321"/>
      <c r="Z30" s="321"/>
      <c r="AA30" s="321">
        <v>333060</v>
      </c>
      <c r="AB30" s="321">
        <v>2920</v>
      </c>
      <c r="AC30" s="322">
        <v>396861</v>
      </c>
      <c r="AD30" s="322"/>
      <c r="AE30" s="322">
        <v>1120</v>
      </c>
      <c r="AF30" s="322">
        <v>296325.7</v>
      </c>
      <c r="AG30" s="322">
        <v>38868</v>
      </c>
      <c r="AH30" s="322"/>
      <c r="AI30" s="322"/>
      <c r="AJ30" s="62">
        <f t="shared" si="1"/>
        <v>346826.26</v>
      </c>
      <c r="AK30" s="76">
        <f t="shared" si="2"/>
        <v>186.81</v>
      </c>
      <c r="AL30" s="17">
        <f t="shared" si="3"/>
        <v>346639.45</v>
      </c>
      <c r="AM30" s="15">
        <f t="shared" si="4"/>
        <v>408641.13</v>
      </c>
      <c r="AN30" s="64">
        <f t="shared" si="5"/>
        <v>733174.7</v>
      </c>
      <c r="AO30" s="19">
        <f t="shared" si="6"/>
        <v>-324533.56999999995</v>
      </c>
    </row>
    <row r="31" spans="1:41" x14ac:dyDescent="0.2">
      <c r="A31" t="s">
        <v>541</v>
      </c>
      <c r="B31" t="s">
        <v>542</v>
      </c>
      <c r="C31" s="60">
        <v>2863</v>
      </c>
      <c r="D31" s="47" t="s">
        <v>1291</v>
      </c>
      <c r="E31" t="s">
        <v>3059</v>
      </c>
      <c r="F31" s="316">
        <v>146191.21</v>
      </c>
      <c r="G31" s="316"/>
      <c r="H31" s="316">
        <v>55291.519999999997</v>
      </c>
      <c r="I31"/>
      <c r="J31"/>
      <c r="K31">
        <v>365760.04</v>
      </c>
      <c r="L31"/>
      <c r="M31"/>
      <c r="N31" s="317"/>
      <c r="O31" s="317"/>
      <c r="P31" s="317"/>
      <c r="Q31" s="317"/>
      <c r="R31"/>
      <c r="S31"/>
      <c r="T31"/>
      <c r="U31">
        <v>1728640.99</v>
      </c>
      <c r="V31" s="321"/>
      <c r="W31" s="321"/>
      <c r="X31" s="321">
        <v>115568.43</v>
      </c>
      <c r="Y31" s="321"/>
      <c r="Z31" s="321"/>
      <c r="AA31" s="321">
        <v>360000</v>
      </c>
      <c r="AB31" s="321"/>
      <c r="AC31" s="322">
        <v>390990</v>
      </c>
      <c r="AD31" s="322"/>
      <c r="AE31" s="322"/>
      <c r="AF31" s="322">
        <v>248975.04</v>
      </c>
      <c r="AG31" s="322">
        <v>28366.98</v>
      </c>
      <c r="AH31" s="322"/>
      <c r="AI31" s="322"/>
      <c r="AJ31" s="62">
        <f t="shared" si="1"/>
        <v>201482.72999999998</v>
      </c>
      <c r="AK31" s="76">
        <f t="shared" si="2"/>
        <v>0</v>
      </c>
      <c r="AL31" s="17">
        <f t="shared" si="3"/>
        <v>201482.72999999998</v>
      </c>
      <c r="AM31" s="15">
        <f t="shared" si="4"/>
        <v>475568.43</v>
      </c>
      <c r="AN31" s="64">
        <f t="shared" si="5"/>
        <v>668332.02</v>
      </c>
      <c r="AO31" s="19">
        <f t="shared" si="6"/>
        <v>-192763.59000000003</v>
      </c>
    </row>
    <row r="32" spans="1:41" x14ac:dyDescent="0.2">
      <c r="A32" t="s">
        <v>541</v>
      </c>
      <c r="B32" t="s">
        <v>542</v>
      </c>
      <c r="C32" s="60">
        <v>3378</v>
      </c>
      <c r="D32" s="47" t="s">
        <v>1292</v>
      </c>
      <c r="E32" t="s">
        <v>3060</v>
      </c>
      <c r="F32" s="316">
        <v>86179.22</v>
      </c>
      <c r="G32" s="316"/>
      <c r="H32" s="316">
        <v>73902.62</v>
      </c>
      <c r="I32"/>
      <c r="J32">
        <v>3317949.2</v>
      </c>
      <c r="K32">
        <v>131627.59</v>
      </c>
      <c r="L32"/>
      <c r="M32"/>
      <c r="N32" s="317"/>
      <c r="O32" s="317">
        <v>460.2</v>
      </c>
      <c r="P32" s="317"/>
      <c r="Q32" s="317"/>
      <c r="R32"/>
      <c r="S32"/>
      <c r="T32"/>
      <c r="U32">
        <v>2399403.2599999998</v>
      </c>
      <c r="V32" s="321"/>
      <c r="W32" s="321"/>
      <c r="X32" s="321">
        <v>253960</v>
      </c>
      <c r="Y32" s="321"/>
      <c r="Z32" s="321"/>
      <c r="AA32" s="321"/>
      <c r="AB32" s="321"/>
      <c r="AC32" s="322">
        <v>54941</v>
      </c>
      <c r="AD32" s="322"/>
      <c r="AE32" s="322"/>
      <c r="AF32" s="322">
        <v>146750.07999999999</v>
      </c>
      <c r="AG32" s="322">
        <v>32608.89</v>
      </c>
      <c r="AH32" s="322"/>
      <c r="AI32" s="322">
        <v>440</v>
      </c>
      <c r="AJ32" s="62">
        <f t="shared" si="1"/>
        <v>160081.84</v>
      </c>
      <c r="AK32" s="76">
        <f t="shared" si="2"/>
        <v>460.2</v>
      </c>
      <c r="AL32" s="17">
        <f t="shared" si="3"/>
        <v>159621.63999999998</v>
      </c>
      <c r="AM32" s="15">
        <f t="shared" si="4"/>
        <v>253960</v>
      </c>
      <c r="AN32" s="64">
        <f t="shared" si="5"/>
        <v>234739.96999999997</v>
      </c>
      <c r="AO32" s="19">
        <f t="shared" si="6"/>
        <v>19220.030000000028</v>
      </c>
    </row>
    <row r="33" spans="1:41" x14ac:dyDescent="0.2">
      <c r="A33" t="s">
        <v>541</v>
      </c>
      <c r="B33" t="s">
        <v>542</v>
      </c>
      <c r="C33" s="60">
        <v>3946</v>
      </c>
      <c r="D33" s="47" t="s">
        <v>1293</v>
      </c>
      <c r="E33" t="s">
        <v>3061</v>
      </c>
      <c r="F33" s="316">
        <v>534247.43999999994</v>
      </c>
      <c r="G33" s="316"/>
      <c r="H33" s="316">
        <v>67278.460000000006</v>
      </c>
      <c r="I33"/>
      <c r="J33">
        <v>11211954.74</v>
      </c>
      <c r="K33">
        <v>465588.36</v>
      </c>
      <c r="L33"/>
      <c r="M33"/>
      <c r="N33" s="317"/>
      <c r="O33" s="317"/>
      <c r="P33" s="317"/>
      <c r="Q33" s="317">
        <v>461.02</v>
      </c>
      <c r="R33"/>
      <c r="S33"/>
      <c r="T33">
        <v>12405553.76</v>
      </c>
      <c r="U33"/>
      <c r="V33" s="321"/>
      <c r="W33" s="321"/>
      <c r="X33" s="321">
        <v>210369.36</v>
      </c>
      <c r="Y33" s="321"/>
      <c r="Z33" s="321"/>
      <c r="AA33" s="321">
        <v>213020</v>
      </c>
      <c r="AB33" s="321">
        <v>66000</v>
      </c>
      <c r="AC33" s="322">
        <v>372956</v>
      </c>
      <c r="AD33" s="322"/>
      <c r="AE33" s="322">
        <v>8112</v>
      </c>
      <c r="AF33" s="322">
        <v>189532.61</v>
      </c>
      <c r="AG33" s="322">
        <v>52064.73</v>
      </c>
      <c r="AH33" s="322"/>
      <c r="AI33" s="322">
        <v>10000</v>
      </c>
      <c r="AJ33" s="62">
        <f t="shared" si="1"/>
        <v>601525.89999999991</v>
      </c>
      <c r="AK33" s="76">
        <f t="shared" si="2"/>
        <v>461.02</v>
      </c>
      <c r="AL33" s="17">
        <f t="shared" si="3"/>
        <v>601064.87999999989</v>
      </c>
      <c r="AM33" s="15">
        <f t="shared" si="4"/>
        <v>489389.36</v>
      </c>
      <c r="AN33" s="64">
        <f t="shared" si="5"/>
        <v>632665.34</v>
      </c>
      <c r="AO33" s="19">
        <f t="shared" si="6"/>
        <v>-143275.97999999998</v>
      </c>
    </row>
    <row r="34" spans="1:41" x14ac:dyDescent="0.2">
      <c r="A34" t="s">
        <v>541</v>
      </c>
      <c r="B34" t="s">
        <v>542</v>
      </c>
      <c r="C34" s="60">
        <v>4332</v>
      </c>
      <c r="D34" s="47" t="s">
        <v>1294</v>
      </c>
      <c r="E34" t="s">
        <v>3062</v>
      </c>
      <c r="F34" s="316">
        <v>568906.6</v>
      </c>
      <c r="G34" s="316"/>
      <c r="H34" s="316">
        <v>32611.38</v>
      </c>
      <c r="I34"/>
      <c r="J34">
        <v>841860.51</v>
      </c>
      <c r="K34">
        <v>65635.78</v>
      </c>
      <c r="L34"/>
      <c r="M34"/>
      <c r="N34" s="317"/>
      <c r="O34" s="317"/>
      <c r="P34" s="317"/>
      <c r="Q34" s="317">
        <v>62516.77</v>
      </c>
      <c r="R34"/>
      <c r="S34"/>
      <c r="T34"/>
      <c r="U34">
        <v>2109112.34</v>
      </c>
      <c r="V34" s="321"/>
      <c r="W34" s="321"/>
      <c r="X34" s="321">
        <v>84494.45</v>
      </c>
      <c r="Y34" s="321"/>
      <c r="Z34" s="321"/>
      <c r="AA34" s="321"/>
      <c r="AB34" s="321">
        <v>45030</v>
      </c>
      <c r="AC34" s="322">
        <v>65069</v>
      </c>
      <c r="AD34" s="322"/>
      <c r="AE34" s="322">
        <v>2000</v>
      </c>
      <c r="AF34" s="322">
        <v>149850.73000000001</v>
      </c>
      <c r="AG34" s="322">
        <v>35809.56</v>
      </c>
      <c r="AH34" s="322"/>
      <c r="AI34" s="322"/>
      <c r="AJ34" s="62">
        <f t="shared" si="1"/>
        <v>601517.98</v>
      </c>
      <c r="AK34" s="76">
        <f t="shared" si="2"/>
        <v>62516.77</v>
      </c>
      <c r="AL34" s="17">
        <f t="shared" si="3"/>
        <v>539001.21</v>
      </c>
      <c r="AM34" s="15">
        <f t="shared" si="4"/>
        <v>129524.45</v>
      </c>
      <c r="AN34" s="64">
        <f t="shared" si="5"/>
        <v>252729.29</v>
      </c>
      <c r="AO34" s="19">
        <f t="shared" si="6"/>
        <v>-123204.84000000001</v>
      </c>
    </row>
    <row r="35" spans="1:41" x14ac:dyDescent="0.2">
      <c r="A35" t="s">
        <v>541</v>
      </c>
      <c r="B35" t="s">
        <v>542</v>
      </c>
      <c r="C35" s="60">
        <v>2103</v>
      </c>
      <c r="D35" s="47" t="s">
        <v>1295</v>
      </c>
      <c r="E35" t="s">
        <v>3063</v>
      </c>
      <c r="F35" s="316">
        <v>130541.68</v>
      </c>
      <c r="G35" s="316">
        <v>13000</v>
      </c>
      <c r="H35" s="316">
        <v>24132.45</v>
      </c>
      <c r="I35"/>
      <c r="J35">
        <v>2078001.55</v>
      </c>
      <c r="K35">
        <v>302402.57</v>
      </c>
      <c r="L35"/>
      <c r="M35"/>
      <c r="N35" s="317"/>
      <c r="O35" s="317"/>
      <c r="P35" s="317"/>
      <c r="Q35" s="317"/>
      <c r="R35"/>
      <c r="S35">
        <v>-67697.34</v>
      </c>
      <c r="T35">
        <v>879294.19</v>
      </c>
      <c r="U35">
        <v>2003005.18</v>
      </c>
      <c r="V35" s="321"/>
      <c r="W35" s="321"/>
      <c r="X35" s="321">
        <v>127416.18</v>
      </c>
      <c r="Y35" s="321"/>
      <c r="Z35" s="321"/>
      <c r="AA35" s="321"/>
      <c r="AB35" s="321"/>
      <c r="AC35" s="322">
        <v>148256</v>
      </c>
      <c r="AD35" s="322"/>
      <c r="AE35" s="322">
        <v>5300</v>
      </c>
      <c r="AF35" s="322">
        <v>178638.2</v>
      </c>
      <c r="AG35" s="322">
        <v>52789.760000000002</v>
      </c>
      <c r="AH35" s="322"/>
      <c r="AI35" s="322">
        <v>10000</v>
      </c>
      <c r="AJ35" s="62">
        <f t="shared" si="1"/>
        <v>167674.13</v>
      </c>
      <c r="AK35" s="76">
        <f t="shared" si="2"/>
        <v>0</v>
      </c>
      <c r="AL35" s="17">
        <f t="shared" si="3"/>
        <v>167674.13</v>
      </c>
      <c r="AM35" s="15">
        <f t="shared" si="4"/>
        <v>127416.18</v>
      </c>
      <c r="AN35" s="64">
        <f t="shared" si="5"/>
        <v>394983.96</v>
      </c>
      <c r="AO35" s="19">
        <f t="shared" si="6"/>
        <v>-267567.78000000003</v>
      </c>
    </row>
    <row r="36" spans="1:41" x14ac:dyDescent="0.2">
      <c r="A36" t="s">
        <v>541</v>
      </c>
      <c r="B36" t="s">
        <v>542</v>
      </c>
      <c r="C36" s="60">
        <v>2710</v>
      </c>
      <c r="D36" s="47" t="s">
        <v>1296</v>
      </c>
      <c r="E36" t="s">
        <v>3064</v>
      </c>
      <c r="F36" s="316">
        <v>211536.61</v>
      </c>
      <c r="G36" s="316"/>
      <c r="H36" s="316">
        <v>47107.42</v>
      </c>
      <c r="I36"/>
      <c r="J36">
        <v>1213419.6499999999</v>
      </c>
      <c r="K36">
        <v>145310.04</v>
      </c>
      <c r="L36"/>
      <c r="M36"/>
      <c r="N36" s="317"/>
      <c r="O36" s="317"/>
      <c r="P36" s="317"/>
      <c r="Q36" s="317"/>
      <c r="R36"/>
      <c r="S36"/>
      <c r="T36">
        <v>-290153.67</v>
      </c>
      <c r="U36">
        <v>2067007.72</v>
      </c>
      <c r="V36" s="321"/>
      <c r="W36" s="321"/>
      <c r="X36" s="321">
        <v>57284.639999999999</v>
      </c>
      <c r="Y36" s="321"/>
      <c r="Z36" s="321"/>
      <c r="AA36" s="321"/>
      <c r="AB36" s="321">
        <v>42000</v>
      </c>
      <c r="AC36" s="322">
        <v>82920</v>
      </c>
      <c r="AD36" s="322"/>
      <c r="AE36" s="322"/>
      <c r="AF36" s="322">
        <v>131363.07</v>
      </c>
      <c r="AG36" s="322">
        <v>26247.09</v>
      </c>
      <c r="AH36" s="322"/>
      <c r="AI36" s="322"/>
      <c r="AJ36" s="62">
        <f t="shared" si="1"/>
        <v>258644.02999999997</v>
      </c>
      <c r="AK36" s="76">
        <f t="shared" si="2"/>
        <v>0</v>
      </c>
      <c r="AL36" s="17">
        <f t="shared" si="3"/>
        <v>258644.02999999997</v>
      </c>
      <c r="AM36" s="15">
        <f t="shared" si="4"/>
        <v>99284.64</v>
      </c>
      <c r="AN36" s="64">
        <f t="shared" si="5"/>
        <v>240530.16</v>
      </c>
      <c r="AO36" s="19">
        <f t="shared" si="6"/>
        <v>-141245.52000000002</v>
      </c>
    </row>
    <row r="37" spans="1:41" x14ac:dyDescent="0.2">
      <c r="A37" t="s">
        <v>541</v>
      </c>
      <c r="B37" t="s">
        <v>542</v>
      </c>
      <c r="C37" s="60">
        <v>2476</v>
      </c>
      <c r="D37" s="47" t="s">
        <v>1297</v>
      </c>
      <c r="E37" t="s">
        <v>3065</v>
      </c>
      <c r="F37" s="316">
        <v>97696.55</v>
      </c>
      <c r="G37" s="316"/>
      <c r="H37" s="316">
        <v>301320.02</v>
      </c>
      <c r="I37"/>
      <c r="J37">
        <v>536734.94999999995</v>
      </c>
      <c r="K37">
        <v>890583.21</v>
      </c>
      <c r="L37"/>
      <c r="M37"/>
      <c r="N37" s="317"/>
      <c r="O37" s="317"/>
      <c r="P37" s="317"/>
      <c r="Q37" s="317"/>
      <c r="R37"/>
      <c r="S37"/>
      <c r="T37">
        <v>-737011.12</v>
      </c>
      <c r="U37">
        <v>2721924.84</v>
      </c>
      <c r="V37" s="321"/>
      <c r="W37" s="321"/>
      <c r="X37" s="321">
        <v>146138.18</v>
      </c>
      <c r="Y37" s="321"/>
      <c r="Z37" s="321">
        <v>24.74</v>
      </c>
      <c r="AA37" s="321">
        <v>248094</v>
      </c>
      <c r="AB37" s="321"/>
      <c r="AC37" s="322">
        <v>350804</v>
      </c>
      <c r="AD37" s="322"/>
      <c r="AE37" s="322">
        <v>5176</v>
      </c>
      <c r="AF37" s="322">
        <v>161568.69</v>
      </c>
      <c r="AG37" s="322">
        <v>41451</v>
      </c>
      <c r="AH37" s="322"/>
      <c r="AI37" s="322"/>
      <c r="AJ37" s="62">
        <f t="shared" si="1"/>
        <v>399016.57</v>
      </c>
      <c r="AK37" s="76">
        <f t="shared" si="2"/>
        <v>0</v>
      </c>
      <c r="AL37" s="17">
        <f t="shared" si="3"/>
        <v>399016.57</v>
      </c>
      <c r="AM37" s="15">
        <f t="shared" si="4"/>
        <v>394256.92</v>
      </c>
      <c r="AN37" s="64">
        <f t="shared" si="5"/>
        <v>558999.68999999994</v>
      </c>
      <c r="AO37" s="19">
        <f t="shared" si="6"/>
        <v>-164742.76999999996</v>
      </c>
    </row>
    <row r="38" spans="1:41" x14ac:dyDescent="0.2">
      <c r="A38" t="s">
        <v>545</v>
      </c>
      <c r="B38" t="s">
        <v>546</v>
      </c>
      <c r="C38" s="60">
        <v>3590</v>
      </c>
      <c r="D38" s="47" t="s">
        <v>1298</v>
      </c>
      <c r="E38" s="47" t="s">
        <v>1298</v>
      </c>
      <c r="F38" s="316"/>
      <c r="G38" s="316"/>
      <c r="H38" s="316"/>
      <c r="I38"/>
      <c r="J38"/>
      <c r="K38"/>
      <c r="L38"/>
      <c r="M38"/>
      <c r="N38" s="317"/>
      <c r="O38" s="317"/>
      <c r="P38" s="317"/>
      <c r="Q38" s="317"/>
      <c r="R38"/>
      <c r="S38"/>
      <c r="T38"/>
      <c r="U38"/>
      <c r="V38" s="321"/>
      <c r="W38" s="321"/>
      <c r="X38" s="321"/>
      <c r="Y38" s="321"/>
      <c r="Z38" s="321"/>
      <c r="AA38" s="321"/>
      <c r="AB38" s="321"/>
      <c r="AC38" s="322"/>
      <c r="AD38" s="322"/>
      <c r="AE38" s="322"/>
      <c r="AF38" s="322"/>
      <c r="AG38" s="322"/>
      <c r="AH38" s="322"/>
      <c r="AI38" s="322"/>
      <c r="AJ38" s="62">
        <f t="shared" si="1"/>
        <v>0</v>
      </c>
      <c r="AK38" s="76">
        <f t="shared" si="2"/>
        <v>0</v>
      </c>
      <c r="AL38" s="17">
        <f t="shared" si="3"/>
        <v>0</v>
      </c>
      <c r="AM38" s="15">
        <f t="shared" si="4"/>
        <v>0</v>
      </c>
      <c r="AN38" s="64">
        <f t="shared" si="5"/>
        <v>0</v>
      </c>
      <c r="AO38" s="19">
        <f t="shared" si="6"/>
        <v>0</v>
      </c>
    </row>
    <row r="39" spans="1:41" x14ac:dyDescent="0.2">
      <c r="A39" t="s">
        <v>545</v>
      </c>
      <c r="B39" t="s">
        <v>546</v>
      </c>
      <c r="C39" s="60">
        <v>4275</v>
      </c>
      <c r="D39" s="47" t="s">
        <v>1299</v>
      </c>
      <c r="E39" t="s">
        <v>3066</v>
      </c>
      <c r="F39" s="316">
        <v>692575.93</v>
      </c>
      <c r="G39" s="316"/>
      <c r="H39" s="316">
        <v>237917.78</v>
      </c>
      <c r="I39"/>
      <c r="J39">
        <v>-454584.31</v>
      </c>
      <c r="K39">
        <v>66954.509999999995</v>
      </c>
      <c r="L39"/>
      <c r="M39"/>
      <c r="N39" s="317"/>
      <c r="O39" s="317"/>
      <c r="P39" s="317"/>
      <c r="Q39" s="317"/>
      <c r="R39"/>
      <c r="S39"/>
      <c r="T39"/>
      <c r="U39">
        <v>2737074.7</v>
      </c>
      <c r="V39" s="321"/>
      <c r="W39" s="321"/>
      <c r="X39" s="321">
        <v>335445.65999999997</v>
      </c>
      <c r="Y39" s="321"/>
      <c r="Z39" s="321">
        <v>21.71</v>
      </c>
      <c r="AA39" s="321">
        <v>265110</v>
      </c>
      <c r="AB39" s="321">
        <v>30600</v>
      </c>
      <c r="AC39" s="322">
        <v>294750</v>
      </c>
      <c r="AD39" s="322"/>
      <c r="AE39" s="322"/>
      <c r="AF39" s="322">
        <v>75340.070000000007</v>
      </c>
      <c r="AG39" s="322">
        <v>22891.14</v>
      </c>
      <c r="AH39" s="322"/>
      <c r="AI39" s="322"/>
      <c r="AJ39" s="62">
        <f t="shared" si="1"/>
        <v>930493.71000000008</v>
      </c>
      <c r="AK39" s="76">
        <f t="shared" si="2"/>
        <v>0</v>
      </c>
      <c r="AL39" s="17">
        <f t="shared" si="3"/>
        <v>930493.71000000008</v>
      </c>
      <c r="AM39" s="15">
        <f t="shared" si="4"/>
        <v>631177.37</v>
      </c>
      <c r="AN39" s="64">
        <f t="shared" si="5"/>
        <v>392981.21</v>
      </c>
      <c r="AO39" s="19">
        <f t="shared" si="6"/>
        <v>238196.15999999997</v>
      </c>
    </row>
    <row r="40" spans="1:41" x14ac:dyDescent="0.2">
      <c r="A40" t="s">
        <v>545</v>
      </c>
      <c r="B40" t="s">
        <v>546</v>
      </c>
      <c r="C40" s="60">
        <v>1050</v>
      </c>
      <c r="D40" s="47" t="s">
        <v>1300</v>
      </c>
      <c r="E40" t="s">
        <v>3067</v>
      </c>
      <c r="F40" s="316">
        <v>547916.41</v>
      </c>
      <c r="G40" s="316"/>
      <c r="H40" s="316">
        <v>126958.14</v>
      </c>
      <c r="I40"/>
      <c r="J40">
        <v>95901.02</v>
      </c>
      <c r="K40">
        <v>85024.07</v>
      </c>
      <c r="L40"/>
      <c r="M40"/>
      <c r="N40" s="317"/>
      <c r="O40" s="317">
        <v>6300</v>
      </c>
      <c r="P40" s="317"/>
      <c r="Q40" s="317">
        <v>144.94999999999999</v>
      </c>
      <c r="R40"/>
      <c r="S40"/>
      <c r="T40"/>
      <c r="U40">
        <v>1656318.18</v>
      </c>
      <c r="V40" s="321"/>
      <c r="W40" s="321"/>
      <c r="X40" s="321">
        <v>172647.98</v>
      </c>
      <c r="Y40" s="321">
        <v>2000</v>
      </c>
      <c r="Z40" s="321">
        <v>993.57</v>
      </c>
      <c r="AA40" s="321">
        <v>308570</v>
      </c>
      <c r="AB40" s="321">
        <v>30652</v>
      </c>
      <c r="AC40" s="322">
        <v>338026</v>
      </c>
      <c r="AD40" s="322"/>
      <c r="AE40" s="322">
        <v>26075.8</v>
      </c>
      <c r="AF40" s="322">
        <v>88444.68</v>
      </c>
      <c r="AG40" s="322">
        <v>32457.64</v>
      </c>
      <c r="AH40" s="322"/>
      <c r="AI40" s="322"/>
      <c r="AJ40" s="62">
        <f t="shared" si="1"/>
        <v>674874.55</v>
      </c>
      <c r="AK40" s="76">
        <f t="shared" si="2"/>
        <v>6444.95</v>
      </c>
      <c r="AL40" s="17">
        <f t="shared" si="3"/>
        <v>668429.60000000009</v>
      </c>
      <c r="AM40" s="15">
        <f t="shared" si="4"/>
        <v>514863.55000000005</v>
      </c>
      <c r="AN40" s="64">
        <f t="shared" si="5"/>
        <v>485004.12</v>
      </c>
      <c r="AO40" s="19">
        <f t="shared" si="6"/>
        <v>29859.430000000051</v>
      </c>
    </row>
    <row r="41" spans="1:41" x14ac:dyDescent="0.2">
      <c r="A41" t="s">
        <v>545</v>
      </c>
      <c r="B41" t="s">
        <v>546</v>
      </c>
      <c r="C41" s="60">
        <v>2081</v>
      </c>
      <c r="D41" s="47" t="s">
        <v>1301</v>
      </c>
      <c r="E41" t="s">
        <v>3068</v>
      </c>
      <c r="F41" s="316">
        <v>317235.94</v>
      </c>
      <c r="G41" s="316"/>
      <c r="H41" s="316">
        <v>51713.25</v>
      </c>
      <c r="I41"/>
      <c r="J41">
        <v>88099.03</v>
      </c>
      <c r="K41">
        <v>-75478.759999999995</v>
      </c>
      <c r="L41"/>
      <c r="M41"/>
      <c r="N41" s="317"/>
      <c r="O41" s="317">
        <v>577325</v>
      </c>
      <c r="P41" s="317"/>
      <c r="Q41" s="317">
        <v>176.35</v>
      </c>
      <c r="R41"/>
      <c r="S41"/>
      <c r="T41"/>
      <c r="U41">
        <v>1118559.83</v>
      </c>
      <c r="V41" s="321"/>
      <c r="W41" s="321"/>
      <c r="X41" s="321">
        <v>264974.88</v>
      </c>
      <c r="Y41" s="321"/>
      <c r="Z41" s="321">
        <v>5.21</v>
      </c>
      <c r="AA41" s="321">
        <v>270300</v>
      </c>
      <c r="AB41" s="321">
        <v>8900</v>
      </c>
      <c r="AC41" s="322">
        <v>327730</v>
      </c>
      <c r="AD41" s="322"/>
      <c r="AE41" s="322"/>
      <c r="AF41" s="322">
        <v>66581.399999999994</v>
      </c>
      <c r="AG41" s="322">
        <v>13258.06</v>
      </c>
      <c r="AH41" s="322"/>
      <c r="AI41" s="322"/>
      <c r="AJ41" s="62">
        <f t="shared" si="1"/>
        <v>368949.19</v>
      </c>
      <c r="AK41" s="76">
        <f t="shared" si="2"/>
        <v>577501.35</v>
      </c>
      <c r="AL41" s="17">
        <f t="shared" si="3"/>
        <v>-208552.15999999997</v>
      </c>
      <c r="AM41" s="15">
        <f t="shared" si="4"/>
        <v>544180.09000000008</v>
      </c>
      <c r="AN41" s="64">
        <f t="shared" si="5"/>
        <v>407569.46</v>
      </c>
      <c r="AO41" s="19">
        <f t="shared" si="6"/>
        <v>136610.63000000006</v>
      </c>
    </row>
    <row r="42" spans="1:41" x14ac:dyDescent="0.2">
      <c r="A42" t="s">
        <v>545</v>
      </c>
      <c r="B42" t="s">
        <v>546</v>
      </c>
      <c r="C42" s="60">
        <v>2563</v>
      </c>
      <c r="D42" s="47" t="s">
        <v>1302</v>
      </c>
      <c r="E42" t="s">
        <v>3069</v>
      </c>
      <c r="F42" s="316">
        <v>153974.91</v>
      </c>
      <c r="G42" s="316"/>
      <c r="H42" s="316">
        <v>182215.89</v>
      </c>
      <c r="I42"/>
      <c r="J42">
        <v>-809279.47</v>
      </c>
      <c r="K42">
        <v>-161658.26</v>
      </c>
      <c r="L42"/>
      <c r="M42"/>
      <c r="N42" s="317"/>
      <c r="O42" s="317">
        <v>24940</v>
      </c>
      <c r="P42" s="317"/>
      <c r="Q42" s="317"/>
      <c r="R42"/>
      <c r="S42"/>
      <c r="T42"/>
      <c r="U42">
        <v>1381244.13</v>
      </c>
      <c r="V42" s="321"/>
      <c r="W42" s="321"/>
      <c r="X42" s="321">
        <v>250324.64</v>
      </c>
      <c r="Y42" s="321">
        <v>-25200</v>
      </c>
      <c r="Z42" s="321">
        <v>0.46</v>
      </c>
      <c r="AA42" s="321">
        <v>250450</v>
      </c>
      <c r="AB42" s="321">
        <v>29300</v>
      </c>
      <c r="AC42" s="322">
        <v>307390</v>
      </c>
      <c r="AD42" s="322"/>
      <c r="AE42" s="322"/>
      <c r="AF42" s="322">
        <v>107146.85</v>
      </c>
      <c r="AG42" s="322">
        <v>44812.11</v>
      </c>
      <c r="AH42" s="322"/>
      <c r="AI42" s="322"/>
      <c r="AJ42" s="62">
        <f t="shared" si="1"/>
        <v>336190.80000000005</v>
      </c>
      <c r="AK42" s="76">
        <f t="shared" si="2"/>
        <v>24940</v>
      </c>
      <c r="AL42" s="17">
        <f t="shared" si="3"/>
        <v>311250.80000000005</v>
      </c>
      <c r="AM42" s="15">
        <f t="shared" si="4"/>
        <v>504875.1</v>
      </c>
      <c r="AN42" s="64">
        <f t="shared" si="5"/>
        <v>459348.95999999996</v>
      </c>
      <c r="AO42" s="19">
        <f t="shared" si="6"/>
        <v>45526.140000000014</v>
      </c>
    </row>
    <row r="43" spans="1:41" x14ac:dyDescent="0.2">
      <c r="A43" t="s">
        <v>545</v>
      </c>
      <c r="B43" t="s">
        <v>546</v>
      </c>
      <c r="C43" s="60">
        <v>2302</v>
      </c>
      <c r="D43" s="47" t="s">
        <v>1303</v>
      </c>
      <c r="E43" t="s">
        <v>3070</v>
      </c>
      <c r="F43" s="316">
        <v>496153.29</v>
      </c>
      <c r="G43" s="316"/>
      <c r="H43" s="316">
        <v>128376.5</v>
      </c>
      <c r="I43"/>
      <c r="J43">
        <v>99513.04</v>
      </c>
      <c r="K43">
        <v>-149027.53</v>
      </c>
      <c r="L43"/>
      <c r="M43"/>
      <c r="N43" s="317"/>
      <c r="O43" s="317">
        <v>83280</v>
      </c>
      <c r="P43" s="317"/>
      <c r="Q43" s="317">
        <v>400</v>
      </c>
      <c r="R43"/>
      <c r="S43"/>
      <c r="T43"/>
      <c r="U43">
        <v>1240631.49</v>
      </c>
      <c r="V43" s="321"/>
      <c r="W43" s="321"/>
      <c r="X43" s="321">
        <v>297892.93</v>
      </c>
      <c r="Y43" s="321">
        <v>16718.54</v>
      </c>
      <c r="Z43" s="321">
        <v>52.97</v>
      </c>
      <c r="AA43" s="321">
        <v>367770</v>
      </c>
      <c r="AB43" s="321">
        <v>43500</v>
      </c>
      <c r="AC43" s="322">
        <v>407004</v>
      </c>
      <c r="AD43" s="322"/>
      <c r="AE43" s="322">
        <v>12737.9</v>
      </c>
      <c r="AF43" s="322">
        <v>85466.55</v>
      </c>
      <c r="AG43" s="322">
        <v>51584.69</v>
      </c>
      <c r="AH43" s="322"/>
      <c r="AI43" s="322"/>
      <c r="AJ43" s="62">
        <f t="shared" si="1"/>
        <v>624529.79</v>
      </c>
      <c r="AK43" s="76">
        <f t="shared" si="2"/>
        <v>83680</v>
      </c>
      <c r="AL43" s="17">
        <f t="shared" si="3"/>
        <v>540849.79</v>
      </c>
      <c r="AM43" s="15">
        <f t="shared" si="4"/>
        <v>725934.44</v>
      </c>
      <c r="AN43" s="64">
        <f t="shared" si="5"/>
        <v>556793.14</v>
      </c>
      <c r="AO43" s="19">
        <f t="shared" si="6"/>
        <v>169141.29999999993</v>
      </c>
    </row>
    <row r="44" spans="1:41" x14ac:dyDescent="0.2">
      <c r="A44" t="s">
        <v>545</v>
      </c>
      <c r="B44" t="s">
        <v>546</v>
      </c>
      <c r="C44" s="60">
        <v>2003</v>
      </c>
      <c r="D44" s="47" t="s">
        <v>1304</v>
      </c>
      <c r="E44" t="s">
        <v>3071</v>
      </c>
      <c r="F44" s="316">
        <v>333867.62</v>
      </c>
      <c r="G44" s="316"/>
      <c r="H44" s="316">
        <v>143703.79</v>
      </c>
      <c r="I44"/>
      <c r="J44">
        <v>24972.84</v>
      </c>
      <c r="K44">
        <v>18151.54</v>
      </c>
      <c r="L44"/>
      <c r="M44"/>
      <c r="N44" s="317"/>
      <c r="O44" s="317">
        <v>8750</v>
      </c>
      <c r="P44" s="317"/>
      <c r="Q44" s="317"/>
      <c r="R44"/>
      <c r="S44"/>
      <c r="T44">
        <v>-57300</v>
      </c>
      <c r="U44">
        <v>2770050.54</v>
      </c>
      <c r="V44" s="321"/>
      <c r="W44" s="321"/>
      <c r="X44" s="321">
        <v>167037.39000000001</v>
      </c>
      <c r="Y44" s="321"/>
      <c r="Z44" s="321"/>
      <c r="AA44" s="321"/>
      <c r="AB44" s="321"/>
      <c r="AC44" s="322">
        <v>38236</v>
      </c>
      <c r="AD44" s="322"/>
      <c r="AE44" s="322"/>
      <c r="AF44" s="322">
        <v>59367.66</v>
      </c>
      <c r="AG44" s="322">
        <v>12667.23</v>
      </c>
      <c r="AH44" s="322"/>
      <c r="AI44" s="322"/>
      <c r="AJ44" s="62">
        <f t="shared" si="1"/>
        <v>477571.41000000003</v>
      </c>
      <c r="AK44" s="76">
        <f t="shared" si="2"/>
        <v>8750</v>
      </c>
      <c r="AL44" s="17">
        <f t="shared" si="3"/>
        <v>468821.41000000003</v>
      </c>
      <c r="AM44" s="15">
        <f t="shared" si="4"/>
        <v>167037.39000000001</v>
      </c>
      <c r="AN44" s="64">
        <f t="shared" si="5"/>
        <v>110270.89</v>
      </c>
      <c r="AO44" s="19">
        <f t="shared" si="6"/>
        <v>56766.500000000015</v>
      </c>
    </row>
    <row r="45" spans="1:41" x14ac:dyDescent="0.2">
      <c r="A45" t="s">
        <v>545</v>
      </c>
      <c r="B45" t="s">
        <v>546</v>
      </c>
      <c r="C45" s="60">
        <v>2921</v>
      </c>
      <c r="D45" s="47" t="s">
        <v>1305</v>
      </c>
      <c r="E45" t="s">
        <v>3072</v>
      </c>
      <c r="F45" s="316">
        <v>743978.86</v>
      </c>
      <c r="G45" s="316"/>
      <c r="H45" s="316">
        <v>62430.83</v>
      </c>
      <c r="I45"/>
      <c r="J45">
        <v>38097.31</v>
      </c>
      <c r="K45">
        <v>171911.73</v>
      </c>
      <c r="L45"/>
      <c r="M45"/>
      <c r="N45" s="317"/>
      <c r="O45" s="317">
        <v>8540</v>
      </c>
      <c r="P45" s="317"/>
      <c r="Q45" s="317">
        <v>538.86</v>
      </c>
      <c r="R45"/>
      <c r="S45"/>
      <c r="T45"/>
      <c r="U45">
        <v>2356118.79</v>
      </c>
      <c r="V45" s="321"/>
      <c r="W45" s="321"/>
      <c r="X45" s="321">
        <v>249731.81</v>
      </c>
      <c r="Y45" s="321"/>
      <c r="Z45" s="321">
        <v>10.1</v>
      </c>
      <c r="AA45" s="321">
        <v>263160</v>
      </c>
      <c r="AB45" s="321">
        <v>33550</v>
      </c>
      <c r="AC45" s="322">
        <v>294329</v>
      </c>
      <c r="AD45" s="322"/>
      <c r="AE45" s="322"/>
      <c r="AF45" s="322">
        <v>60197.57</v>
      </c>
      <c r="AG45" s="322">
        <v>7825.31</v>
      </c>
      <c r="AH45" s="322"/>
      <c r="AI45" s="322"/>
      <c r="AJ45" s="62">
        <f t="shared" si="1"/>
        <v>806409.69</v>
      </c>
      <c r="AK45" s="76">
        <f t="shared" si="2"/>
        <v>9078.86</v>
      </c>
      <c r="AL45" s="17">
        <f t="shared" si="3"/>
        <v>797330.83</v>
      </c>
      <c r="AM45" s="15">
        <f t="shared" si="4"/>
        <v>546451.91</v>
      </c>
      <c r="AN45" s="64">
        <f t="shared" si="5"/>
        <v>362351.88</v>
      </c>
      <c r="AO45" s="19">
        <f t="shared" si="6"/>
        <v>184100.03000000003</v>
      </c>
    </row>
    <row r="46" spans="1:41" x14ac:dyDescent="0.2">
      <c r="A46" t="s">
        <v>545</v>
      </c>
      <c r="B46" t="s">
        <v>546</v>
      </c>
      <c r="C46" s="60">
        <v>2021</v>
      </c>
      <c r="D46" s="47" t="s">
        <v>1306</v>
      </c>
      <c r="E46" t="s">
        <v>3073</v>
      </c>
      <c r="F46" s="316">
        <v>366508.54</v>
      </c>
      <c r="G46" s="316"/>
      <c r="H46" s="316">
        <v>73870.73</v>
      </c>
      <c r="I46"/>
      <c r="J46">
        <v>99872.91</v>
      </c>
      <c r="K46">
        <v>193404.58</v>
      </c>
      <c r="L46"/>
      <c r="M46"/>
      <c r="N46" s="317"/>
      <c r="O46" s="317">
        <v>94180</v>
      </c>
      <c r="P46" s="317">
        <v>2759</v>
      </c>
      <c r="Q46" s="317">
        <v>350.05</v>
      </c>
      <c r="R46"/>
      <c r="S46">
        <v>-341908.85</v>
      </c>
      <c r="T46">
        <v>15034.11</v>
      </c>
      <c r="U46">
        <v>1990390.15</v>
      </c>
      <c r="V46" s="321"/>
      <c r="W46" s="321"/>
      <c r="X46" s="321">
        <v>402031.8</v>
      </c>
      <c r="Y46" s="321"/>
      <c r="Z46" s="321"/>
      <c r="AA46" s="321">
        <v>192020</v>
      </c>
      <c r="AB46" s="321">
        <v>33550</v>
      </c>
      <c r="AC46" s="322">
        <v>263180</v>
      </c>
      <c r="AD46" s="322"/>
      <c r="AE46" s="322"/>
      <c r="AF46" s="322">
        <v>126558.7</v>
      </c>
      <c r="AG46" s="322">
        <v>53666.64</v>
      </c>
      <c r="AH46" s="322"/>
      <c r="AI46" s="322"/>
      <c r="AJ46" s="62">
        <f t="shared" si="1"/>
        <v>440379.26999999996</v>
      </c>
      <c r="AK46" s="76">
        <f t="shared" si="2"/>
        <v>97289.05</v>
      </c>
      <c r="AL46" s="17">
        <f t="shared" si="3"/>
        <v>343090.22</v>
      </c>
      <c r="AM46" s="15">
        <f t="shared" si="4"/>
        <v>627601.80000000005</v>
      </c>
      <c r="AN46" s="64">
        <f t="shared" si="5"/>
        <v>443405.34</v>
      </c>
      <c r="AO46" s="19">
        <f t="shared" si="6"/>
        <v>184196.46000000002</v>
      </c>
    </row>
    <row r="47" spans="1:41" x14ac:dyDescent="0.2">
      <c r="A47" t="s">
        <v>545</v>
      </c>
      <c r="B47" t="s">
        <v>546</v>
      </c>
      <c r="C47" s="60">
        <v>1750</v>
      </c>
      <c r="D47" s="47" t="s">
        <v>1307</v>
      </c>
      <c r="E47" t="s">
        <v>3074</v>
      </c>
      <c r="F47" s="316">
        <v>450277.63</v>
      </c>
      <c r="G47" s="316"/>
      <c r="H47" s="316">
        <v>75922.45</v>
      </c>
      <c r="I47"/>
      <c r="J47">
        <v>275449.49</v>
      </c>
      <c r="K47">
        <v>-27524.71</v>
      </c>
      <c r="L47"/>
      <c r="M47"/>
      <c r="N47" s="317">
        <v>100000</v>
      </c>
      <c r="O47" s="317">
        <v>90590</v>
      </c>
      <c r="P47" s="317"/>
      <c r="Q47" s="317">
        <v>320.91000000000003</v>
      </c>
      <c r="R47"/>
      <c r="S47"/>
      <c r="T47">
        <v>-41549.97</v>
      </c>
      <c r="U47">
        <v>498635.02</v>
      </c>
      <c r="V47" s="321"/>
      <c r="W47" s="321"/>
      <c r="X47" s="321">
        <v>275109.17</v>
      </c>
      <c r="Y47" s="321"/>
      <c r="Z47" s="321"/>
      <c r="AA47" s="321">
        <v>151980</v>
      </c>
      <c r="AB47" s="321">
        <v>24600</v>
      </c>
      <c r="AC47" s="322">
        <v>220920</v>
      </c>
      <c r="AD47" s="322"/>
      <c r="AE47" s="322">
        <v>25475.8</v>
      </c>
      <c r="AF47" s="322">
        <v>68038.36</v>
      </c>
      <c r="AG47" s="322">
        <v>10860.11</v>
      </c>
      <c r="AH47" s="322"/>
      <c r="AI47" s="322"/>
      <c r="AJ47" s="62">
        <f t="shared" si="1"/>
        <v>526200.07999999996</v>
      </c>
      <c r="AK47" s="76">
        <f t="shared" si="2"/>
        <v>190910.91</v>
      </c>
      <c r="AL47" s="17">
        <f t="shared" si="3"/>
        <v>335289.16999999993</v>
      </c>
      <c r="AM47" s="15">
        <f t="shared" si="4"/>
        <v>451689.17</v>
      </c>
      <c r="AN47" s="64">
        <f t="shared" si="5"/>
        <v>325294.26999999996</v>
      </c>
      <c r="AO47" s="19">
        <f t="shared" si="6"/>
        <v>126394.90000000002</v>
      </c>
    </row>
    <row r="48" spans="1:41" x14ac:dyDescent="0.2">
      <c r="A48" t="s">
        <v>545</v>
      </c>
      <c r="B48" t="s">
        <v>546</v>
      </c>
      <c r="C48" s="60">
        <v>1875</v>
      </c>
      <c r="D48" s="47" t="s">
        <v>1308</v>
      </c>
      <c r="E48" t="s">
        <v>3075</v>
      </c>
      <c r="F48" s="316">
        <v>88656.8</v>
      </c>
      <c r="G48" s="316"/>
      <c r="H48" s="316">
        <v>163116.19</v>
      </c>
      <c r="I48"/>
      <c r="J48">
        <v>3</v>
      </c>
      <c r="K48">
        <v>9211.26</v>
      </c>
      <c r="L48"/>
      <c r="M48"/>
      <c r="N48" s="317"/>
      <c r="O48" s="317">
        <v>-16360</v>
      </c>
      <c r="P48" s="317"/>
      <c r="Q48" s="317"/>
      <c r="R48"/>
      <c r="S48"/>
      <c r="T48"/>
      <c r="U48">
        <v>452082.82</v>
      </c>
      <c r="V48" s="321"/>
      <c r="W48" s="321"/>
      <c r="X48" s="321">
        <v>179570.54</v>
      </c>
      <c r="Y48" s="321"/>
      <c r="Z48" s="321"/>
      <c r="AA48" s="321">
        <v>202620</v>
      </c>
      <c r="AB48" s="321">
        <v>26400</v>
      </c>
      <c r="AC48" s="322">
        <v>258050</v>
      </c>
      <c r="AD48" s="322"/>
      <c r="AE48" s="322"/>
      <c r="AF48" s="322">
        <v>198161.69</v>
      </c>
      <c r="AG48" s="322">
        <v>8607.9</v>
      </c>
      <c r="AH48" s="322"/>
      <c r="AI48" s="322"/>
      <c r="AJ48" s="62">
        <f t="shared" si="1"/>
        <v>251772.99</v>
      </c>
      <c r="AK48" s="76">
        <f t="shared" si="2"/>
        <v>-16360</v>
      </c>
      <c r="AL48" s="17">
        <f t="shared" si="3"/>
        <v>268132.99</v>
      </c>
      <c r="AM48" s="15">
        <f t="shared" si="4"/>
        <v>408590.54000000004</v>
      </c>
      <c r="AN48" s="64">
        <f t="shared" si="5"/>
        <v>464819.59</v>
      </c>
      <c r="AO48" s="19">
        <f t="shared" si="6"/>
        <v>-56229.049999999988</v>
      </c>
    </row>
    <row r="49" spans="1:41" x14ac:dyDescent="0.2">
      <c r="A49" t="s">
        <v>545</v>
      </c>
      <c r="B49" t="s">
        <v>546</v>
      </c>
      <c r="C49" s="60">
        <v>2733</v>
      </c>
      <c r="D49" s="47" t="s">
        <v>1309</v>
      </c>
      <c r="E49" t="s">
        <v>3076</v>
      </c>
      <c r="F49" s="316">
        <v>520724.59</v>
      </c>
      <c r="G49" s="316"/>
      <c r="H49" s="316">
        <v>37855.379999999997</v>
      </c>
      <c r="I49"/>
      <c r="J49">
        <v>2480838.9900000002</v>
      </c>
      <c r="K49">
        <v>128073.44</v>
      </c>
      <c r="L49"/>
      <c r="M49"/>
      <c r="N49" s="317"/>
      <c r="O49" s="317">
        <v>26830</v>
      </c>
      <c r="P49" s="317"/>
      <c r="Q49" s="317"/>
      <c r="R49"/>
      <c r="S49"/>
      <c r="T49"/>
      <c r="U49">
        <v>5378772.1500000004</v>
      </c>
      <c r="V49" s="321"/>
      <c r="W49" s="321"/>
      <c r="X49" s="321">
        <v>175792.32</v>
      </c>
      <c r="Y49" s="321"/>
      <c r="Z49" s="321">
        <v>818.73</v>
      </c>
      <c r="AA49" s="321">
        <v>294550</v>
      </c>
      <c r="AB49" s="321">
        <v>60600</v>
      </c>
      <c r="AC49" s="322">
        <v>353680</v>
      </c>
      <c r="AD49" s="322"/>
      <c r="AE49" s="322">
        <v>12737.9</v>
      </c>
      <c r="AF49" s="322">
        <v>78071.23</v>
      </c>
      <c r="AG49" s="322">
        <v>53334.69</v>
      </c>
      <c r="AH49" s="322"/>
      <c r="AI49" s="322"/>
      <c r="AJ49" s="62">
        <f t="shared" si="1"/>
        <v>558579.97</v>
      </c>
      <c r="AK49" s="76">
        <f t="shared" si="2"/>
        <v>26830</v>
      </c>
      <c r="AL49" s="17">
        <f t="shared" si="3"/>
        <v>531749.97</v>
      </c>
      <c r="AM49" s="15">
        <f t="shared" si="4"/>
        <v>531761.05000000005</v>
      </c>
      <c r="AN49" s="64">
        <f t="shared" si="5"/>
        <v>497823.82</v>
      </c>
      <c r="AO49" s="19">
        <f t="shared" si="6"/>
        <v>33937.23000000004</v>
      </c>
    </row>
    <row r="50" spans="1:41" x14ac:dyDescent="0.2">
      <c r="A50" t="s">
        <v>545</v>
      </c>
      <c r="B50" t="s">
        <v>546</v>
      </c>
      <c r="C50" s="60">
        <v>2730</v>
      </c>
      <c r="D50" s="47" t="s">
        <v>1310</v>
      </c>
      <c r="E50" t="s">
        <v>3077</v>
      </c>
      <c r="F50" s="316">
        <v>367191.65</v>
      </c>
      <c r="G50" s="316"/>
      <c r="H50" s="316">
        <v>309262.69</v>
      </c>
      <c r="I50"/>
      <c r="J50">
        <v>-189914.19</v>
      </c>
      <c r="K50">
        <v>-339297.13</v>
      </c>
      <c r="L50"/>
      <c r="M50"/>
      <c r="N50" s="317"/>
      <c r="O50" s="317">
        <v>16700</v>
      </c>
      <c r="P50" s="317"/>
      <c r="Q50" s="317"/>
      <c r="R50">
        <v>4586</v>
      </c>
      <c r="S50"/>
      <c r="T50"/>
      <c r="U50">
        <v>1780248.13</v>
      </c>
      <c r="V50" s="321"/>
      <c r="W50" s="321"/>
      <c r="X50" s="321">
        <v>276122.55</v>
      </c>
      <c r="Y50" s="321"/>
      <c r="Z50" s="321">
        <v>2.36</v>
      </c>
      <c r="AA50" s="321">
        <v>351390</v>
      </c>
      <c r="AB50" s="321">
        <v>37800</v>
      </c>
      <c r="AC50" s="322">
        <v>446550</v>
      </c>
      <c r="AD50" s="322"/>
      <c r="AE50" s="322"/>
      <c r="AF50" s="322">
        <v>83650.960000000006</v>
      </c>
      <c r="AG50" s="322">
        <v>43253.26</v>
      </c>
      <c r="AH50" s="322"/>
      <c r="AI50" s="322"/>
      <c r="AJ50" s="62">
        <f t="shared" si="1"/>
        <v>676454.34000000008</v>
      </c>
      <c r="AK50" s="76">
        <f t="shared" si="2"/>
        <v>16700</v>
      </c>
      <c r="AL50" s="17">
        <f t="shared" si="3"/>
        <v>659754.34000000008</v>
      </c>
      <c r="AM50" s="15">
        <f t="shared" si="4"/>
        <v>665314.90999999992</v>
      </c>
      <c r="AN50" s="64">
        <f t="shared" si="5"/>
        <v>573454.22</v>
      </c>
      <c r="AO50" s="19">
        <f t="shared" si="6"/>
        <v>91860.689999999944</v>
      </c>
    </row>
    <row r="51" spans="1:41" x14ac:dyDescent="0.2">
      <c r="A51" t="s">
        <v>545</v>
      </c>
      <c r="B51" t="s">
        <v>546</v>
      </c>
      <c r="C51" s="60">
        <v>2627</v>
      </c>
      <c r="D51" s="47" t="s">
        <v>1311</v>
      </c>
      <c r="E51" t="s">
        <v>3078</v>
      </c>
      <c r="F51" s="316">
        <v>514938.72</v>
      </c>
      <c r="G51" s="316"/>
      <c r="H51" s="316">
        <v>161049.47</v>
      </c>
      <c r="I51"/>
      <c r="J51">
        <v>846846.72</v>
      </c>
      <c r="K51">
        <v>275977.14</v>
      </c>
      <c r="L51"/>
      <c r="M51"/>
      <c r="N51" s="317"/>
      <c r="O51" s="317">
        <v>1000</v>
      </c>
      <c r="P51" s="317">
        <v>57130</v>
      </c>
      <c r="Q51" s="317">
        <v>380</v>
      </c>
      <c r="R51">
        <v>28800</v>
      </c>
      <c r="S51"/>
      <c r="T51">
        <v>197487.27</v>
      </c>
      <c r="U51">
        <v>2690789.95</v>
      </c>
      <c r="V51" s="321"/>
      <c r="W51" s="321"/>
      <c r="X51" s="321">
        <v>320387.71999999997</v>
      </c>
      <c r="Y51" s="321"/>
      <c r="Z51" s="321"/>
      <c r="AA51" s="321">
        <v>295100</v>
      </c>
      <c r="AB51" s="321"/>
      <c r="AC51" s="322">
        <v>355688</v>
      </c>
      <c r="AD51" s="322"/>
      <c r="AE51" s="322"/>
      <c r="AF51" s="322">
        <v>157928.14000000001</v>
      </c>
      <c r="AG51" s="322">
        <v>200</v>
      </c>
      <c r="AH51" s="322"/>
      <c r="AI51" s="322"/>
      <c r="AJ51" s="62">
        <f t="shared" si="1"/>
        <v>675988.19</v>
      </c>
      <c r="AK51" s="76">
        <f t="shared" si="2"/>
        <v>58510</v>
      </c>
      <c r="AL51" s="17">
        <f t="shared" si="3"/>
        <v>617478.18999999994</v>
      </c>
      <c r="AM51" s="15">
        <f t="shared" si="4"/>
        <v>615487.72</v>
      </c>
      <c r="AN51" s="64">
        <f t="shared" si="5"/>
        <v>513816.14</v>
      </c>
      <c r="AO51" s="19">
        <f t="shared" si="6"/>
        <v>101671.57999999996</v>
      </c>
    </row>
    <row r="52" spans="1:41" x14ac:dyDescent="0.2">
      <c r="A52" t="s">
        <v>545</v>
      </c>
      <c r="B52" t="s">
        <v>546</v>
      </c>
      <c r="C52" s="60">
        <v>1841</v>
      </c>
      <c r="D52" s="47" t="s">
        <v>1312</v>
      </c>
      <c r="E52" t="s">
        <v>3079</v>
      </c>
      <c r="F52" s="316">
        <v>827950.3</v>
      </c>
      <c r="G52" s="316">
        <v>10000</v>
      </c>
      <c r="H52" s="316">
        <v>41701.230000000003</v>
      </c>
      <c r="I52"/>
      <c r="J52">
        <v>410909.95</v>
      </c>
      <c r="K52">
        <v>-51389.15</v>
      </c>
      <c r="L52"/>
      <c r="M52"/>
      <c r="N52" s="317"/>
      <c r="O52" s="317"/>
      <c r="P52" s="317"/>
      <c r="Q52" s="317">
        <v>2123</v>
      </c>
      <c r="R52"/>
      <c r="S52"/>
      <c r="T52"/>
      <c r="U52">
        <v>2057308.95</v>
      </c>
      <c r="V52" s="321"/>
      <c r="W52" s="321"/>
      <c r="X52" s="321">
        <v>171431.49</v>
      </c>
      <c r="Y52" s="321"/>
      <c r="Z52" s="321"/>
      <c r="AA52" s="321">
        <v>282810</v>
      </c>
      <c r="AB52" s="321">
        <v>22200</v>
      </c>
      <c r="AC52" s="322">
        <v>312503</v>
      </c>
      <c r="AD52" s="322"/>
      <c r="AE52" s="322"/>
      <c r="AF52" s="322">
        <v>80556.160000000003</v>
      </c>
      <c r="AG52" s="322">
        <v>25014.23</v>
      </c>
      <c r="AH52" s="322"/>
      <c r="AI52" s="322"/>
      <c r="AJ52" s="62">
        <f t="shared" si="1"/>
        <v>879651.53</v>
      </c>
      <c r="AK52" s="76">
        <f t="shared" si="2"/>
        <v>2123</v>
      </c>
      <c r="AL52" s="17">
        <f t="shared" si="3"/>
        <v>877528.53</v>
      </c>
      <c r="AM52" s="15">
        <f t="shared" si="4"/>
        <v>476441.49</v>
      </c>
      <c r="AN52" s="64">
        <f t="shared" si="5"/>
        <v>418073.39</v>
      </c>
      <c r="AO52" s="19">
        <f t="shared" si="6"/>
        <v>58368.099999999977</v>
      </c>
    </row>
    <row r="53" spans="1:41" x14ac:dyDescent="0.2">
      <c r="A53" t="s">
        <v>545</v>
      </c>
      <c r="B53" t="s">
        <v>546</v>
      </c>
      <c r="C53" s="60">
        <v>2414</v>
      </c>
      <c r="D53" s="47" t="s">
        <v>1313</v>
      </c>
      <c r="E53" t="s">
        <v>3080</v>
      </c>
      <c r="F53" s="316">
        <v>104554.77</v>
      </c>
      <c r="G53" s="316"/>
      <c r="H53" s="316">
        <v>54032.54</v>
      </c>
      <c r="I53"/>
      <c r="J53">
        <v>115444.03</v>
      </c>
      <c r="K53">
        <v>146449.13</v>
      </c>
      <c r="L53"/>
      <c r="M53"/>
      <c r="N53" s="317"/>
      <c r="O53" s="317">
        <v>-34800</v>
      </c>
      <c r="P53" s="317"/>
      <c r="Q53" s="317">
        <v>14.39</v>
      </c>
      <c r="R53"/>
      <c r="S53"/>
      <c r="T53"/>
      <c r="U53">
        <v>1988049.06</v>
      </c>
      <c r="V53" s="321"/>
      <c r="W53" s="321"/>
      <c r="X53" s="321">
        <v>142003.17000000001</v>
      </c>
      <c r="Y53" s="321"/>
      <c r="Z53" s="321"/>
      <c r="AA53" s="321">
        <v>278910</v>
      </c>
      <c r="AB53" s="321">
        <v>34800</v>
      </c>
      <c r="AC53" s="322">
        <v>332534</v>
      </c>
      <c r="AD53" s="322"/>
      <c r="AE53" s="322"/>
      <c r="AF53" s="322">
        <v>73277.429999999993</v>
      </c>
      <c r="AG53" s="322">
        <v>12672.45</v>
      </c>
      <c r="AH53" s="322"/>
      <c r="AI53" s="322"/>
      <c r="AJ53" s="62">
        <f t="shared" si="1"/>
        <v>158587.31</v>
      </c>
      <c r="AK53" s="76">
        <f t="shared" si="2"/>
        <v>-34785.61</v>
      </c>
      <c r="AL53" s="17">
        <f t="shared" si="3"/>
        <v>193372.91999999998</v>
      </c>
      <c r="AM53" s="15">
        <f t="shared" si="4"/>
        <v>455713.17000000004</v>
      </c>
      <c r="AN53" s="64">
        <f t="shared" si="5"/>
        <v>418483.88</v>
      </c>
      <c r="AO53" s="19">
        <f t="shared" si="6"/>
        <v>37229.290000000037</v>
      </c>
    </row>
    <row r="54" spans="1:41" x14ac:dyDescent="0.2">
      <c r="A54" t="s">
        <v>545</v>
      </c>
      <c r="B54" t="s">
        <v>546</v>
      </c>
      <c r="C54" s="60">
        <v>1799</v>
      </c>
      <c r="D54" s="47" t="s">
        <v>1314</v>
      </c>
      <c r="E54" t="s">
        <v>3081</v>
      </c>
      <c r="F54" s="316">
        <v>133549.26999999999</v>
      </c>
      <c r="G54" s="316"/>
      <c r="H54" s="316">
        <v>192770.93</v>
      </c>
      <c r="I54"/>
      <c r="J54">
        <v>5684.61</v>
      </c>
      <c r="K54">
        <v>109635.89</v>
      </c>
      <c r="L54"/>
      <c r="M54"/>
      <c r="N54" s="317"/>
      <c r="O54" s="317">
        <v>21590</v>
      </c>
      <c r="P54" s="317"/>
      <c r="Q54" s="317"/>
      <c r="R54"/>
      <c r="S54"/>
      <c r="T54">
        <v>-420933.18</v>
      </c>
      <c r="U54">
        <v>1911374.52</v>
      </c>
      <c r="V54" s="321"/>
      <c r="W54" s="321"/>
      <c r="X54" s="321">
        <v>174237.79</v>
      </c>
      <c r="Y54" s="321"/>
      <c r="Z54" s="321"/>
      <c r="AA54" s="321">
        <v>283600</v>
      </c>
      <c r="AB54" s="321">
        <v>32700</v>
      </c>
      <c r="AC54" s="322">
        <v>374220</v>
      </c>
      <c r="AD54" s="322"/>
      <c r="AE54" s="322"/>
      <c r="AF54" s="322">
        <v>48350.81</v>
      </c>
      <c r="AG54" s="322">
        <v>13652.4</v>
      </c>
      <c r="AH54" s="322"/>
      <c r="AI54" s="322"/>
      <c r="AJ54" s="62">
        <f t="shared" si="1"/>
        <v>326320.19999999995</v>
      </c>
      <c r="AK54" s="76">
        <f t="shared" si="2"/>
        <v>21590</v>
      </c>
      <c r="AL54" s="17">
        <f t="shared" si="3"/>
        <v>304730.19999999995</v>
      </c>
      <c r="AM54" s="15">
        <f t="shared" si="4"/>
        <v>490537.79000000004</v>
      </c>
      <c r="AN54" s="64">
        <f t="shared" si="5"/>
        <v>436223.21</v>
      </c>
      <c r="AO54" s="19">
        <f t="shared" si="6"/>
        <v>54314.580000000016</v>
      </c>
    </row>
    <row r="55" spans="1:41" x14ac:dyDescent="0.2">
      <c r="A55" t="s">
        <v>549</v>
      </c>
      <c r="B55" t="s">
        <v>550</v>
      </c>
      <c r="C55" s="60">
        <v>2442</v>
      </c>
      <c r="D55" s="47" t="s">
        <v>1315</v>
      </c>
      <c r="E55" t="s">
        <v>3082</v>
      </c>
      <c r="F55" s="316">
        <v>389007.41</v>
      </c>
      <c r="G55" s="316"/>
      <c r="H55" s="316">
        <v>53105.96</v>
      </c>
      <c r="I55"/>
      <c r="J55">
        <v>97827.94</v>
      </c>
      <c r="K55">
        <v>136226.74</v>
      </c>
      <c r="L55"/>
      <c r="M55"/>
      <c r="N55" s="317"/>
      <c r="O55" s="317">
        <v>24525</v>
      </c>
      <c r="P55" s="317"/>
      <c r="Q55" s="317">
        <v>468.5</v>
      </c>
      <c r="R55"/>
      <c r="S55"/>
      <c r="T55"/>
      <c r="U55">
        <v>1946410.43</v>
      </c>
      <c r="V55" s="321"/>
      <c r="W55" s="321">
        <v>4.43</v>
      </c>
      <c r="X55" s="321">
        <v>278122.61</v>
      </c>
      <c r="Y55" s="321"/>
      <c r="Z55" s="321"/>
      <c r="AA55" s="321">
        <v>313530</v>
      </c>
      <c r="AB55" s="321">
        <v>3000</v>
      </c>
      <c r="AC55" s="322">
        <v>388200</v>
      </c>
      <c r="AD55" s="322"/>
      <c r="AE55" s="322"/>
      <c r="AF55" s="322">
        <v>99413.19</v>
      </c>
      <c r="AG55" s="322">
        <v>17598.21</v>
      </c>
      <c r="AH55" s="322"/>
      <c r="AI55" s="322"/>
      <c r="AJ55" s="62">
        <f t="shared" si="1"/>
        <v>442113.37</v>
      </c>
      <c r="AK55" s="76">
        <f t="shared" si="2"/>
        <v>24993.5</v>
      </c>
      <c r="AL55" s="17">
        <f t="shared" si="3"/>
        <v>417119.87</v>
      </c>
      <c r="AM55" s="15">
        <f t="shared" si="4"/>
        <v>594657.04</v>
      </c>
      <c r="AN55" s="64">
        <f t="shared" si="5"/>
        <v>505211.4</v>
      </c>
      <c r="AO55" s="19">
        <f t="shared" si="6"/>
        <v>89445.640000000014</v>
      </c>
    </row>
    <row r="56" spans="1:41" x14ac:dyDescent="0.2">
      <c r="A56" t="s">
        <v>549</v>
      </c>
      <c r="B56" t="s">
        <v>550</v>
      </c>
      <c r="C56" s="60">
        <v>1417</v>
      </c>
      <c r="D56" s="47" t="s">
        <v>1316</v>
      </c>
      <c r="E56" t="s">
        <v>3083</v>
      </c>
      <c r="F56" s="316">
        <v>514086.57</v>
      </c>
      <c r="G56" s="316"/>
      <c r="H56" s="316">
        <v>36957.410000000003</v>
      </c>
      <c r="I56"/>
      <c r="J56">
        <v>380608.84</v>
      </c>
      <c r="K56">
        <v>102606.54</v>
      </c>
      <c r="L56"/>
      <c r="M56"/>
      <c r="N56" s="317"/>
      <c r="O56" s="317">
        <v>21450</v>
      </c>
      <c r="P56" s="317"/>
      <c r="Q56" s="317"/>
      <c r="R56"/>
      <c r="S56"/>
      <c r="T56"/>
      <c r="U56">
        <v>1372237.86</v>
      </c>
      <c r="V56" s="321"/>
      <c r="W56" s="321"/>
      <c r="X56" s="321">
        <v>396251.15</v>
      </c>
      <c r="Y56" s="321"/>
      <c r="Z56" s="321"/>
      <c r="AA56" s="321">
        <v>143649</v>
      </c>
      <c r="AB56" s="321">
        <v>3000</v>
      </c>
      <c r="AC56" s="322">
        <v>146649</v>
      </c>
      <c r="AD56" s="322"/>
      <c r="AE56" s="322"/>
      <c r="AF56" s="322">
        <v>82300.87</v>
      </c>
      <c r="AG56" s="322">
        <v>46168.79</v>
      </c>
      <c r="AH56" s="322"/>
      <c r="AI56" s="322"/>
      <c r="AJ56" s="62">
        <f t="shared" si="1"/>
        <v>551043.98</v>
      </c>
      <c r="AK56" s="76">
        <f t="shared" si="2"/>
        <v>21450</v>
      </c>
      <c r="AL56" s="17">
        <f t="shared" si="3"/>
        <v>529593.98</v>
      </c>
      <c r="AM56" s="15">
        <f t="shared" si="4"/>
        <v>542900.15</v>
      </c>
      <c r="AN56" s="64">
        <f t="shared" si="5"/>
        <v>275118.65999999997</v>
      </c>
      <c r="AO56" s="19">
        <f t="shared" si="6"/>
        <v>267781.49000000005</v>
      </c>
    </row>
    <row r="57" spans="1:41" x14ac:dyDescent="0.2">
      <c r="A57" t="s">
        <v>549</v>
      </c>
      <c r="B57" t="s">
        <v>550</v>
      </c>
      <c r="C57" s="60">
        <v>1301</v>
      </c>
      <c r="D57" s="47" t="s">
        <v>1317</v>
      </c>
      <c r="E57" t="s">
        <v>3084</v>
      </c>
      <c r="F57" s="316">
        <v>435821.4</v>
      </c>
      <c r="G57" s="316"/>
      <c r="H57" s="316">
        <v>134990.74</v>
      </c>
      <c r="I57"/>
      <c r="J57">
        <v>19894.84</v>
      </c>
      <c r="K57">
        <v>35085.279999999999</v>
      </c>
      <c r="L57"/>
      <c r="M57"/>
      <c r="N57" s="317">
        <v>3000</v>
      </c>
      <c r="O57" s="317">
        <v>26715</v>
      </c>
      <c r="P57" s="317"/>
      <c r="Q57" s="317">
        <v>227.84</v>
      </c>
      <c r="R57"/>
      <c r="S57"/>
      <c r="T57"/>
      <c r="U57">
        <v>1028783.07</v>
      </c>
      <c r="V57" s="321"/>
      <c r="W57" s="321">
        <v>14.91</v>
      </c>
      <c r="X57" s="321">
        <v>448792.72</v>
      </c>
      <c r="Y57" s="321"/>
      <c r="Z57" s="321"/>
      <c r="AA57" s="321">
        <v>145288</v>
      </c>
      <c r="AB57" s="321">
        <v>1500</v>
      </c>
      <c r="AC57" s="322">
        <v>170158</v>
      </c>
      <c r="AD57" s="322"/>
      <c r="AE57" s="322"/>
      <c r="AF57" s="322">
        <v>93401.43</v>
      </c>
      <c r="AG57" s="322">
        <v>8404.56</v>
      </c>
      <c r="AH57" s="322"/>
      <c r="AI57" s="322"/>
      <c r="AJ57" s="62">
        <f t="shared" si="1"/>
        <v>570812.14</v>
      </c>
      <c r="AK57" s="76">
        <f t="shared" si="2"/>
        <v>29942.84</v>
      </c>
      <c r="AL57" s="17">
        <f t="shared" si="3"/>
        <v>540869.30000000005</v>
      </c>
      <c r="AM57" s="15">
        <f t="shared" si="4"/>
        <v>595595.62999999989</v>
      </c>
      <c r="AN57" s="64">
        <f t="shared" si="5"/>
        <v>271963.99</v>
      </c>
      <c r="AO57" s="19">
        <f t="shared" si="6"/>
        <v>323631.6399999999</v>
      </c>
    </row>
    <row r="58" spans="1:41" x14ac:dyDescent="0.2">
      <c r="A58" t="s">
        <v>549</v>
      </c>
      <c r="B58" t="s">
        <v>550</v>
      </c>
      <c r="C58" s="60">
        <v>2427</v>
      </c>
      <c r="D58" s="47" t="s">
        <v>1318</v>
      </c>
      <c r="E58" t="s">
        <v>3085</v>
      </c>
      <c r="F58" s="316">
        <v>891501.07</v>
      </c>
      <c r="G58" s="316"/>
      <c r="H58" s="316">
        <v>32265.919999999998</v>
      </c>
      <c r="I58"/>
      <c r="J58">
        <v>67029.52</v>
      </c>
      <c r="K58">
        <v>53174.67</v>
      </c>
      <c r="L58"/>
      <c r="M58"/>
      <c r="N58" s="317">
        <v>2000</v>
      </c>
      <c r="O58" s="317">
        <v>31872.68</v>
      </c>
      <c r="P58" s="317"/>
      <c r="Q58" s="317">
        <v>379.62</v>
      </c>
      <c r="R58"/>
      <c r="S58"/>
      <c r="T58"/>
      <c r="U58">
        <v>566631.65</v>
      </c>
      <c r="V58" s="321"/>
      <c r="W58" s="321"/>
      <c r="X58" s="321">
        <v>485249.69</v>
      </c>
      <c r="Y58" s="321"/>
      <c r="Z58" s="321"/>
      <c r="AA58" s="321">
        <v>188407.65</v>
      </c>
      <c r="AB58" s="321">
        <v>3000</v>
      </c>
      <c r="AC58" s="322">
        <v>214777.65</v>
      </c>
      <c r="AD58" s="322"/>
      <c r="AE58" s="322"/>
      <c r="AF58" s="322">
        <v>122087.37</v>
      </c>
      <c r="AG58" s="322">
        <v>6361.38</v>
      </c>
      <c r="AH58" s="322"/>
      <c r="AI58" s="322"/>
      <c r="AJ58" s="62">
        <f t="shared" si="1"/>
        <v>923766.99</v>
      </c>
      <c r="AK58" s="76">
        <f t="shared" si="2"/>
        <v>34252.300000000003</v>
      </c>
      <c r="AL58" s="17">
        <f t="shared" si="3"/>
        <v>889514.69</v>
      </c>
      <c r="AM58" s="15">
        <f t="shared" si="4"/>
        <v>676657.34</v>
      </c>
      <c r="AN58" s="64">
        <f t="shared" si="5"/>
        <v>343226.4</v>
      </c>
      <c r="AO58" s="19">
        <f t="shared" si="6"/>
        <v>333430.93999999994</v>
      </c>
    </row>
    <row r="59" spans="1:41" x14ac:dyDescent="0.2">
      <c r="A59" t="s">
        <v>549</v>
      </c>
      <c r="B59" t="s">
        <v>550</v>
      </c>
      <c r="C59" s="60">
        <v>1385</v>
      </c>
      <c r="D59" s="47" t="s">
        <v>1319</v>
      </c>
      <c r="E59" t="s">
        <v>3086</v>
      </c>
      <c r="F59" s="316">
        <v>125885.47</v>
      </c>
      <c r="G59" s="316"/>
      <c r="H59" s="316">
        <v>11365.7</v>
      </c>
      <c r="I59"/>
      <c r="J59">
        <v>138423.76</v>
      </c>
      <c r="K59">
        <v>63241.64</v>
      </c>
      <c r="L59"/>
      <c r="M59"/>
      <c r="N59" s="317"/>
      <c r="O59" s="317">
        <v>29670</v>
      </c>
      <c r="P59" s="317"/>
      <c r="Q59" s="317">
        <v>385</v>
      </c>
      <c r="R59"/>
      <c r="S59"/>
      <c r="T59"/>
      <c r="U59">
        <v>1787234.17</v>
      </c>
      <c r="V59" s="321"/>
      <c r="W59" s="321"/>
      <c r="X59" s="321">
        <v>176247.39</v>
      </c>
      <c r="Y59" s="321"/>
      <c r="Z59" s="321">
        <v>6.16</v>
      </c>
      <c r="AA59" s="321">
        <v>163170</v>
      </c>
      <c r="AB59" s="321">
        <v>3000</v>
      </c>
      <c r="AC59" s="322">
        <v>190830</v>
      </c>
      <c r="AD59" s="322"/>
      <c r="AE59" s="322"/>
      <c r="AF59" s="322">
        <v>93214.88</v>
      </c>
      <c r="AG59" s="322">
        <v>35275.65</v>
      </c>
      <c r="AH59" s="322"/>
      <c r="AI59" s="322"/>
      <c r="AJ59" s="62">
        <f t="shared" si="1"/>
        <v>137251.17000000001</v>
      </c>
      <c r="AK59" s="76">
        <f t="shared" si="2"/>
        <v>30055</v>
      </c>
      <c r="AL59" s="17">
        <f t="shared" si="3"/>
        <v>107196.17000000001</v>
      </c>
      <c r="AM59" s="15">
        <f t="shared" si="4"/>
        <v>342423.55000000005</v>
      </c>
      <c r="AN59" s="64">
        <f t="shared" si="5"/>
        <v>319320.53000000003</v>
      </c>
      <c r="AO59" s="19">
        <f t="shared" si="6"/>
        <v>23103.020000000019</v>
      </c>
    </row>
    <row r="60" spans="1:41" x14ac:dyDescent="0.2">
      <c r="A60" t="s">
        <v>549</v>
      </c>
      <c r="B60" t="s">
        <v>550</v>
      </c>
      <c r="C60" s="60">
        <v>2740</v>
      </c>
      <c r="D60" s="47" t="s">
        <v>1320</v>
      </c>
      <c r="E60" t="s">
        <v>3087</v>
      </c>
      <c r="F60" s="316">
        <v>75936.240000000005</v>
      </c>
      <c r="G60" s="316"/>
      <c r="H60" s="316">
        <v>70786.45</v>
      </c>
      <c r="I60"/>
      <c r="J60">
        <v>2030374.39</v>
      </c>
      <c r="K60">
        <v>38690.339999999997</v>
      </c>
      <c r="L60"/>
      <c r="M60"/>
      <c r="N60" s="317"/>
      <c r="O60" s="317">
        <v>7050</v>
      </c>
      <c r="P60" s="317"/>
      <c r="Q60" s="317">
        <v>7</v>
      </c>
      <c r="R60"/>
      <c r="S60"/>
      <c r="T60"/>
      <c r="U60">
        <v>3909726.18</v>
      </c>
      <c r="V60" s="321"/>
      <c r="W60" s="321"/>
      <c r="X60" s="321">
        <v>151964.99</v>
      </c>
      <c r="Y60" s="321"/>
      <c r="Z60" s="321">
        <v>8.26</v>
      </c>
      <c r="AA60" s="321">
        <v>323946</v>
      </c>
      <c r="AB60" s="321">
        <v>3000</v>
      </c>
      <c r="AC60" s="322">
        <v>351336</v>
      </c>
      <c r="AD60" s="322"/>
      <c r="AE60" s="322"/>
      <c r="AF60" s="322">
        <v>119409.16</v>
      </c>
      <c r="AG60" s="322">
        <v>39622.78</v>
      </c>
      <c r="AH60" s="322"/>
      <c r="AI60" s="322"/>
      <c r="AJ60" s="62">
        <f t="shared" si="1"/>
        <v>146722.69</v>
      </c>
      <c r="AK60" s="76">
        <f t="shared" si="2"/>
        <v>7057</v>
      </c>
      <c r="AL60" s="17">
        <f t="shared" si="3"/>
        <v>139665.69</v>
      </c>
      <c r="AM60" s="15">
        <f t="shared" si="4"/>
        <v>478919.25</v>
      </c>
      <c r="AN60" s="64">
        <f t="shared" si="5"/>
        <v>510367.94000000006</v>
      </c>
      <c r="AO60" s="19">
        <f t="shared" si="6"/>
        <v>-31448.690000000061</v>
      </c>
    </row>
    <row r="61" spans="1:41" ht="15.75" customHeight="1" x14ac:dyDescent="0.2">
      <c r="A61" t="s">
        <v>549</v>
      </c>
      <c r="B61" t="s">
        <v>550</v>
      </c>
      <c r="C61" s="60">
        <v>4108</v>
      </c>
      <c r="D61" s="47" t="s">
        <v>1321</v>
      </c>
      <c r="E61" t="s">
        <v>3088</v>
      </c>
      <c r="F61" s="316">
        <v>486777.81</v>
      </c>
      <c r="G61" s="316"/>
      <c r="H61" s="316">
        <v>49382.39</v>
      </c>
      <c r="I61"/>
      <c r="J61">
        <v>79589.59</v>
      </c>
      <c r="K61">
        <v>833070.07</v>
      </c>
      <c r="L61"/>
      <c r="M61"/>
      <c r="N61" s="317">
        <v>3000</v>
      </c>
      <c r="O61" s="317">
        <v>37645</v>
      </c>
      <c r="P61" s="317"/>
      <c r="Q61" s="317">
        <v>1214.78</v>
      </c>
      <c r="R61"/>
      <c r="S61"/>
      <c r="T61"/>
      <c r="U61">
        <v>2469567.41</v>
      </c>
      <c r="V61" s="321"/>
      <c r="W61" s="321">
        <v>6.41</v>
      </c>
      <c r="X61" s="321">
        <v>460740.64</v>
      </c>
      <c r="Y61" s="321"/>
      <c r="Z61" s="321"/>
      <c r="AA61" s="321">
        <v>358753.5</v>
      </c>
      <c r="AB61" s="321">
        <v>4000</v>
      </c>
      <c r="AC61" s="322">
        <v>395633.5</v>
      </c>
      <c r="AD61" s="322"/>
      <c r="AE61" s="322"/>
      <c r="AF61" s="322">
        <v>105850.12</v>
      </c>
      <c r="AG61" s="322">
        <v>48228.77</v>
      </c>
      <c r="AH61" s="322"/>
      <c r="AI61" s="322"/>
      <c r="AJ61" s="62">
        <f t="shared" si="1"/>
        <v>536160.19999999995</v>
      </c>
      <c r="AK61" s="76">
        <f t="shared" si="2"/>
        <v>41859.78</v>
      </c>
      <c r="AL61" s="17">
        <f t="shared" si="3"/>
        <v>494300.41999999993</v>
      </c>
      <c r="AM61" s="15">
        <f t="shared" si="4"/>
        <v>823500.55</v>
      </c>
      <c r="AN61" s="64">
        <f t="shared" si="5"/>
        <v>549712.39</v>
      </c>
      <c r="AO61" s="19">
        <f t="shared" si="6"/>
        <v>273788.16000000003</v>
      </c>
    </row>
    <row r="62" spans="1:41" x14ac:dyDescent="0.2">
      <c r="A62" t="s">
        <v>549</v>
      </c>
      <c r="B62" t="s">
        <v>550</v>
      </c>
      <c r="C62" s="60">
        <v>2522</v>
      </c>
      <c r="D62" s="47" t="s">
        <v>1322</v>
      </c>
      <c r="E62" t="s">
        <v>3173</v>
      </c>
      <c r="F62" s="316">
        <v>229084.28</v>
      </c>
      <c r="G62" s="316"/>
      <c r="H62" s="316">
        <v>103004.9</v>
      </c>
      <c r="I62"/>
      <c r="J62">
        <v>340997.67</v>
      </c>
      <c r="K62">
        <v>147351.22</v>
      </c>
      <c r="L62"/>
      <c r="M62"/>
      <c r="N62" s="317">
        <v>3000</v>
      </c>
      <c r="O62" s="317">
        <v>25944.68</v>
      </c>
      <c r="P62" s="317"/>
      <c r="Q62" s="317">
        <v>393.36</v>
      </c>
      <c r="R62"/>
      <c r="S62">
        <v>-204294.74</v>
      </c>
      <c r="T62">
        <v>39216.730000000003</v>
      </c>
      <c r="U62">
        <v>2114448.44</v>
      </c>
      <c r="V62" s="321"/>
      <c r="W62" s="321"/>
      <c r="X62" s="321">
        <v>205929.17</v>
      </c>
      <c r="Y62" s="321"/>
      <c r="Z62" s="321"/>
      <c r="AA62" s="321">
        <v>250110</v>
      </c>
      <c r="AB62" s="321">
        <v>3000</v>
      </c>
      <c r="AC62" s="322">
        <v>283710</v>
      </c>
      <c r="AD62" s="322"/>
      <c r="AE62" s="322"/>
      <c r="AF62" s="322">
        <v>107742.69</v>
      </c>
      <c r="AG62" s="322">
        <v>35947.919999999998</v>
      </c>
      <c r="AH62" s="322"/>
      <c r="AI62" s="322"/>
      <c r="AJ62" s="62">
        <f t="shared" si="1"/>
        <v>332089.18</v>
      </c>
      <c r="AK62" s="76">
        <f t="shared" si="2"/>
        <v>29338.04</v>
      </c>
      <c r="AL62" s="17">
        <f t="shared" si="3"/>
        <v>302751.14</v>
      </c>
      <c r="AM62" s="15">
        <f t="shared" si="4"/>
        <v>459039.17000000004</v>
      </c>
      <c r="AN62" s="64">
        <f t="shared" si="5"/>
        <v>427400.61</v>
      </c>
      <c r="AO62" s="19">
        <f t="shared" si="6"/>
        <v>31638.560000000056</v>
      </c>
    </row>
    <row r="63" spans="1:41" x14ac:dyDescent="0.2">
      <c r="A63" t="s">
        <v>549</v>
      </c>
      <c r="B63" t="s">
        <v>550</v>
      </c>
      <c r="C63" s="60">
        <v>1433</v>
      </c>
      <c r="D63" s="47" t="s">
        <v>1323</v>
      </c>
      <c r="E63" t="s">
        <v>3176</v>
      </c>
      <c r="F63" s="316">
        <v>249320.98</v>
      </c>
      <c r="G63" s="316"/>
      <c r="H63" s="316">
        <v>25028.23</v>
      </c>
      <c r="I63"/>
      <c r="J63">
        <v>1671241.11</v>
      </c>
      <c r="K63">
        <v>37270.71</v>
      </c>
      <c r="L63"/>
      <c r="M63"/>
      <c r="N63" s="317"/>
      <c r="O63" s="317">
        <v>17250</v>
      </c>
      <c r="P63" s="317"/>
      <c r="Q63" s="317">
        <v>325.89999999999998</v>
      </c>
      <c r="R63"/>
      <c r="S63"/>
      <c r="T63"/>
      <c r="U63">
        <v>2791483.6</v>
      </c>
      <c r="V63" s="321"/>
      <c r="W63" s="321"/>
      <c r="X63" s="321">
        <v>230639.06</v>
      </c>
      <c r="Y63" s="321"/>
      <c r="Z63" s="321"/>
      <c r="AA63" s="321">
        <v>386495</v>
      </c>
      <c r="AB63" s="321">
        <v>4500</v>
      </c>
      <c r="AC63" s="322">
        <v>446255</v>
      </c>
      <c r="AD63" s="322"/>
      <c r="AE63" s="322"/>
      <c r="AF63" s="322">
        <v>87913.5</v>
      </c>
      <c r="AG63" s="322">
        <v>29352.23</v>
      </c>
      <c r="AH63" s="322"/>
      <c r="AI63" s="322"/>
      <c r="AJ63" s="62">
        <f t="shared" si="1"/>
        <v>274349.21000000002</v>
      </c>
      <c r="AK63" s="76">
        <f t="shared" si="2"/>
        <v>17575.900000000001</v>
      </c>
      <c r="AL63" s="17">
        <f t="shared" si="3"/>
        <v>256773.31000000003</v>
      </c>
      <c r="AM63" s="15">
        <f t="shared" si="4"/>
        <v>621634.06000000006</v>
      </c>
      <c r="AN63" s="64">
        <f t="shared" si="5"/>
        <v>563520.73</v>
      </c>
      <c r="AO63" s="19">
        <f t="shared" si="6"/>
        <v>58113.330000000075</v>
      </c>
    </row>
    <row r="64" spans="1:41" x14ac:dyDescent="0.2">
      <c r="A64" t="s">
        <v>553</v>
      </c>
      <c r="B64" t="s">
        <v>554</v>
      </c>
      <c r="C64" s="60">
        <v>4846</v>
      </c>
      <c r="D64" s="47" t="s">
        <v>1324</v>
      </c>
      <c r="E64" t="s">
        <v>3089</v>
      </c>
      <c r="F64" s="316">
        <v>868290.55</v>
      </c>
      <c r="G64" s="316"/>
      <c r="H64" s="316">
        <v>292030.24</v>
      </c>
      <c r="I64"/>
      <c r="J64">
        <v>293711.21999999997</v>
      </c>
      <c r="K64">
        <v>12344.06</v>
      </c>
      <c r="L64"/>
      <c r="M64"/>
      <c r="N64" s="317"/>
      <c r="O64" s="317">
        <v>9100</v>
      </c>
      <c r="P64" s="317">
        <v>15825</v>
      </c>
      <c r="Q64" s="317"/>
      <c r="R64"/>
      <c r="S64"/>
      <c r="T64">
        <v>180215.79</v>
      </c>
      <c r="U64">
        <v>1683662.57</v>
      </c>
      <c r="V64" s="321"/>
      <c r="W64" s="321"/>
      <c r="X64" s="321">
        <v>341458.56</v>
      </c>
      <c r="Y64" s="321">
        <v>6375</v>
      </c>
      <c r="Z64" s="321">
        <v>22.43</v>
      </c>
      <c r="AA64" s="321">
        <v>525194.69999999995</v>
      </c>
      <c r="AB64" s="321"/>
      <c r="AC64" s="322">
        <v>570264.69999999995</v>
      </c>
      <c r="AD64" s="322"/>
      <c r="AE64" s="322"/>
      <c r="AF64" s="322">
        <v>80757.5</v>
      </c>
      <c r="AG64" s="322">
        <v>11971.98</v>
      </c>
      <c r="AH64" s="322"/>
      <c r="AI64" s="322"/>
      <c r="AJ64" s="62">
        <f t="shared" si="1"/>
        <v>1160320.79</v>
      </c>
      <c r="AK64" s="76">
        <f t="shared" si="2"/>
        <v>24925</v>
      </c>
      <c r="AL64" s="17">
        <f t="shared" si="3"/>
        <v>1135395.79</v>
      </c>
      <c r="AM64" s="15">
        <f t="shared" si="4"/>
        <v>873050.69</v>
      </c>
      <c r="AN64" s="64">
        <f t="shared" si="5"/>
        <v>662994.17999999993</v>
      </c>
      <c r="AO64" s="19">
        <f t="shared" si="6"/>
        <v>210056.51</v>
      </c>
    </row>
    <row r="65" spans="1:41" x14ac:dyDescent="0.2">
      <c r="A65" t="s">
        <v>553</v>
      </c>
      <c r="B65" t="s">
        <v>554</v>
      </c>
      <c r="C65" s="60">
        <v>2013</v>
      </c>
      <c r="D65" s="47" t="s">
        <v>1325</v>
      </c>
      <c r="E65" t="s">
        <v>3090</v>
      </c>
      <c r="F65" s="316">
        <v>634904.21</v>
      </c>
      <c r="G65" s="316">
        <v>18000</v>
      </c>
      <c r="H65" s="316">
        <v>36324.879999999997</v>
      </c>
      <c r="I65"/>
      <c r="J65">
        <v>20115.689999999999</v>
      </c>
      <c r="K65">
        <v>313492.26</v>
      </c>
      <c r="L65"/>
      <c r="M65"/>
      <c r="N65" s="317"/>
      <c r="O65" s="317">
        <v>45100</v>
      </c>
      <c r="P65" s="317">
        <v>73800</v>
      </c>
      <c r="Q65" s="317">
        <v>163.74</v>
      </c>
      <c r="R65"/>
      <c r="S65">
        <v>-239565.73</v>
      </c>
      <c r="T65"/>
      <c r="U65">
        <v>1188971.67</v>
      </c>
      <c r="V65" s="321"/>
      <c r="W65" s="321"/>
      <c r="X65" s="321">
        <v>118221.32</v>
      </c>
      <c r="Y65" s="321"/>
      <c r="Z65" s="321"/>
      <c r="AA65" s="321">
        <v>159210</v>
      </c>
      <c r="AB65" s="321">
        <v>38800</v>
      </c>
      <c r="AC65" s="322">
        <v>249942</v>
      </c>
      <c r="AD65" s="322"/>
      <c r="AE65" s="322"/>
      <c r="AF65" s="322">
        <v>82060.800000000003</v>
      </c>
      <c r="AG65" s="322">
        <v>28411.16</v>
      </c>
      <c r="AH65" s="322"/>
      <c r="AI65" s="322"/>
      <c r="AJ65" s="62">
        <f t="shared" si="1"/>
        <v>689229.09</v>
      </c>
      <c r="AK65" s="76">
        <f t="shared" si="2"/>
        <v>119063.74</v>
      </c>
      <c r="AL65" s="17">
        <f t="shared" si="3"/>
        <v>570165.35</v>
      </c>
      <c r="AM65" s="15">
        <f t="shared" si="4"/>
        <v>316231.32</v>
      </c>
      <c r="AN65" s="64">
        <f t="shared" si="5"/>
        <v>360413.95999999996</v>
      </c>
      <c r="AO65" s="19">
        <f t="shared" si="6"/>
        <v>-44182.639999999956</v>
      </c>
    </row>
    <row r="66" spans="1:41" x14ac:dyDescent="0.2">
      <c r="A66" t="s">
        <v>553</v>
      </c>
      <c r="B66" t="s">
        <v>554</v>
      </c>
      <c r="C66" s="60">
        <v>1672</v>
      </c>
      <c r="D66" s="47" t="s">
        <v>1326</v>
      </c>
      <c r="E66" t="s">
        <v>3091</v>
      </c>
      <c r="F66" s="316">
        <v>413517.83</v>
      </c>
      <c r="G66" s="316">
        <v>13000</v>
      </c>
      <c r="H66" s="316">
        <v>66891.61</v>
      </c>
      <c r="I66"/>
      <c r="J66">
        <v>497312.19</v>
      </c>
      <c r="K66">
        <v>309592.63</v>
      </c>
      <c r="L66"/>
      <c r="M66"/>
      <c r="N66" s="317"/>
      <c r="O66" s="317">
        <v>14590</v>
      </c>
      <c r="P66" s="317"/>
      <c r="Q66" s="317"/>
      <c r="R66"/>
      <c r="S66"/>
      <c r="T66"/>
      <c r="U66">
        <v>2121250.9300000002</v>
      </c>
      <c r="V66" s="321"/>
      <c r="W66" s="321">
        <v>810.56</v>
      </c>
      <c r="X66" s="321">
        <v>163170.85</v>
      </c>
      <c r="Y66" s="321">
        <v>410</v>
      </c>
      <c r="Z66" s="321"/>
      <c r="AA66" s="321">
        <v>254632.5</v>
      </c>
      <c r="AB66" s="321">
        <v>10500</v>
      </c>
      <c r="AC66" s="322">
        <v>341518.5</v>
      </c>
      <c r="AD66" s="322"/>
      <c r="AE66" s="322"/>
      <c r="AF66" s="322">
        <v>123720.8</v>
      </c>
      <c r="AG66" s="322">
        <v>68741.78</v>
      </c>
      <c r="AH66" s="322"/>
      <c r="AI66" s="322"/>
      <c r="AJ66" s="62">
        <f t="shared" si="1"/>
        <v>493409.44</v>
      </c>
      <c r="AK66" s="76">
        <f t="shared" si="2"/>
        <v>14590</v>
      </c>
      <c r="AL66" s="17">
        <f t="shared" si="3"/>
        <v>478819.44</v>
      </c>
      <c r="AM66" s="15">
        <f t="shared" si="4"/>
        <v>429523.91000000003</v>
      </c>
      <c r="AN66" s="64">
        <f t="shared" si="5"/>
        <v>533981.07999999996</v>
      </c>
      <c r="AO66" s="19">
        <f t="shared" si="6"/>
        <v>-104457.16999999993</v>
      </c>
    </row>
    <row r="67" spans="1:41" x14ac:dyDescent="0.2">
      <c r="A67" t="s">
        <v>553</v>
      </c>
      <c r="B67" t="s">
        <v>554</v>
      </c>
      <c r="C67" s="60">
        <v>4546</v>
      </c>
      <c r="D67" s="47" t="s">
        <v>1327</v>
      </c>
      <c r="E67" t="s">
        <v>3092</v>
      </c>
      <c r="F67" s="316">
        <v>361116.6</v>
      </c>
      <c r="G67" s="316"/>
      <c r="H67" s="316">
        <v>224489.45</v>
      </c>
      <c r="I67"/>
      <c r="J67">
        <v>26900.3</v>
      </c>
      <c r="K67">
        <v>-117709.16</v>
      </c>
      <c r="L67"/>
      <c r="M67"/>
      <c r="N67" s="317"/>
      <c r="O67" s="317">
        <v>22620</v>
      </c>
      <c r="P67" s="317">
        <v>58700</v>
      </c>
      <c r="Q67" s="317"/>
      <c r="R67"/>
      <c r="S67">
        <v>165092.32999999999</v>
      </c>
      <c r="T67"/>
      <c r="U67">
        <v>1374864.38</v>
      </c>
      <c r="V67" s="321"/>
      <c r="W67" s="321">
        <v>28.71</v>
      </c>
      <c r="X67" s="321">
        <v>205747.79</v>
      </c>
      <c r="Y67" s="321"/>
      <c r="Z67" s="321"/>
      <c r="AA67" s="321">
        <v>249112.5</v>
      </c>
      <c r="AB67" s="321">
        <v>80700</v>
      </c>
      <c r="AC67" s="322">
        <v>434872.5</v>
      </c>
      <c r="AD67" s="322"/>
      <c r="AE67" s="322"/>
      <c r="AF67" s="322">
        <v>108100.22</v>
      </c>
      <c r="AG67" s="322">
        <v>32899.65</v>
      </c>
      <c r="AH67" s="322"/>
      <c r="AI67" s="322"/>
      <c r="AJ67" s="62">
        <f t="shared" si="1"/>
        <v>585606.05000000005</v>
      </c>
      <c r="AK67" s="76">
        <f t="shared" si="2"/>
        <v>81320</v>
      </c>
      <c r="AL67" s="17">
        <f t="shared" si="3"/>
        <v>504286.05000000005</v>
      </c>
      <c r="AM67" s="15">
        <f t="shared" si="4"/>
        <v>535589</v>
      </c>
      <c r="AN67" s="64">
        <f t="shared" si="5"/>
        <v>575872.37</v>
      </c>
      <c r="AO67" s="19">
        <f t="shared" si="6"/>
        <v>-40283.369999999995</v>
      </c>
    </row>
    <row r="68" spans="1:41" x14ac:dyDescent="0.2">
      <c r="A68" t="s">
        <v>553</v>
      </c>
      <c r="B68" t="s">
        <v>554</v>
      </c>
      <c r="C68" s="60">
        <v>3867</v>
      </c>
      <c r="D68" s="47" t="s">
        <v>1328</v>
      </c>
      <c r="E68" t="s">
        <v>3093</v>
      </c>
      <c r="F68" s="316">
        <v>694197.87</v>
      </c>
      <c r="G68" s="316"/>
      <c r="H68" s="316">
        <v>45193.599999999999</v>
      </c>
      <c r="I68"/>
      <c r="J68">
        <v>-104422.26</v>
      </c>
      <c r="K68">
        <v>-62788.42</v>
      </c>
      <c r="L68"/>
      <c r="M68"/>
      <c r="N68" s="317"/>
      <c r="O68" s="317">
        <v>64100</v>
      </c>
      <c r="P68" s="317">
        <v>523775</v>
      </c>
      <c r="Q68" s="317"/>
      <c r="R68"/>
      <c r="S68"/>
      <c r="T68">
        <v>1370.51</v>
      </c>
      <c r="U68">
        <v>2680574.06</v>
      </c>
      <c r="V68" s="321"/>
      <c r="W68" s="321"/>
      <c r="X68" s="321">
        <v>386965.56</v>
      </c>
      <c r="Y68" s="321"/>
      <c r="Z68" s="321">
        <v>64.52</v>
      </c>
      <c r="AA68" s="321">
        <v>738549</v>
      </c>
      <c r="AB68" s="321">
        <v>105100</v>
      </c>
      <c r="AC68" s="322">
        <v>940599</v>
      </c>
      <c r="AD68" s="322"/>
      <c r="AE68" s="322"/>
      <c r="AF68" s="322">
        <v>98262.79</v>
      </c>
      <c r="AG68" s="322">
        <v>110861.19</v>
      </c>
      <c r="AH68" s="322"/>
      <c r="AI68" s="322"/>
      <c r="AJ68" s="62">
        <f t="shared" si="1"/>
        <v>739391.47</v>
      </c>
      <c r="AK68" s="76">
        <f t="shared" si="2"/>
        <v>587875</v>
      </c>
      <c r="AL68" s="17">
        <f t="shared" si="3"/>
        <v>151516.46999999997</v>
      </c>
      <c r="AM68" s="15">
        <f t="shared" si="4"/>
        <v>1230679.08</v>
      </c>
      <c r="AN68" s="64">
        <f t="shared" si="5"/>
        <v>1149722.98</v>
      </c>
      <c r="AO68" s="19">
        <f t="shared" si="6"/>
        <v>80956.100000000093</v>
      </c>
    </row>
    <row r="69" spans="1:41" x14ac:dyDescent="0.2">
      <c r="A69" t="s">
        <v>553</v>
      </c>
      <c r="B69" t="s">
        <v>554</v>
      </c>
      <c r="C69" s="60">
        <v>2282</v>
      </c>
      <c r="D69" s="47" t="s">
        <v>1329</v>
      </c>
      <c r="E69" t="s">
        <v>3094</v>
      </c>
      <c r="F69" s="316">
        <v>854014.34</v>
      </c>
      <c r="G69" s="316">
        <v>5000</v>
      </c>
      <c r="H69" s="316">
        <v>200290.89</v>
      </c>
      <c r="I69"/>
      <c r="J69">
        <v>20324.16</v>
      </c>
      <c r="K69">
        <v>120700.29</v>
      </c>
      <c r="L69"/>
      <c r="M69"/>
      <c r="N69" s="317"/>
      <c r="O69" s="317">
        <v>6300</v>
      </c>
      <c r="P69" s="317">
        <v>4020</v>
      </c>
      <c r="Q69" s="317">
        <v>1703</v>
      </c>
      <c r="R69">
        <v>5000</v>
      </c>
      <c r="S69"/>
      <c r="T69"/>
      <c r="U69">
        <v>2191965</v>
      </c>
      <c r="V69" s="321"/>
      <c r="W69" s="321"/>
      <c r="X69" s="321">
        <v>191273.72</v>
      </c>
      <c r="Y69" s="321"/>
      <c r="Z69" s="321"/>
      <c r="AA69" s="321">
        <v>268770</v>
      </c>
      <c r="AB69" s="321"/>
      <c r="AC69" s="322">
        <v>342912</v>
      </c>
      <c r="AD69" s="322">
        <v>1140</v>
      </c>
      <c r="AE69" s="322"/>
      <c r="AF69" s="322">
        <v>84522.42</v>
      </c>
      <c r="AG69" s="322">
        <v>6819.05</v>
      </c>
      <c r="AH69" s="322"/>
      <c r="AI69" s="322"/>
      <c r="AJ69" s="62">
        <f t="shared" ref="AJ69:AJ132" si="7">SUM(F69:H69)</f>
        <v>1059305.23</v>
      </c>
      <c r="AK69" s="76">
        <f t="shared" ref="AK69:AK132" si="8">SUM(N69:Q69)</f>
        <v>12023</v>
      </c>
      <c r="AL69" s="17">
        <f t="shared" ref="AL69:AL132" si="9">AJ69-AK69</f>
        <v>1047282.23</v>
      </c>
      <c r="AM69" s="15">
        <f t="shared" ref="AM69:AM132" si="10">SUM(V69:AB69)</f>
        <v>460043.72</v>
      </c>
      <c r="AN69" s="64">
        <f t="shared" ref="AN69:AN132" si="11">SUM(AC69:AI69)</f>
        <v>435393.47</v>
      </c>
      <c r="AO69" s="19">
        <f t="shared" ref="AO69:AO132" si="12">AM69-AN69</f>
        <v>24650.25</v>
      </c>
    </row>
    <row r="70" spans="1:41" x14ac:dyDescent="0.2">
      <c r="A70" t="s">
        <v>553</v>
      </c>
      <c r="B70" t="s">
        <v>554</v>
      </c>
      <c r="C70" s="60">
        <v>2718</v>
      </c>
      <c r="D70" s="47" t="s">
        <v>1330</v>
      </c>
      <c r="E70" t="s">
        <v>3095</v>
      </c>
      <c r="F70" s="316">
        <v>757523.94</v>
      </c>
      <c r="G70" s="316"/>
      <c r="H70" s="316">
        <v>55967.6</v>
      </c>
      <c r="I70"/>
      <c r="J70">
        <v>27264.76</v>
      </c>
      <c r="K70">
        <v>98600.46</v>
      </c>
      <c r="L70"/>
      <c r="M70"/>
      <c r="N70" s="317"/>
      <c r="O70" s="317">
        <v>6300</v>
      </c>
      <c r="P70" s="317"/>
      <c r="Q70" s="317"/>
      <c r="R70"/>
      <c r="S70"/>
      <c r="T70"/>
      <c r="U70">
        <v>1302561.3500000001</v>
      </c>
      <c r="V70" s="321"/>
      <c r="W70" s="321"/>
      <c r="X70" s="321">
        <v>302420.15000000002</v>
      </c>
      <c r="Y70" s="321"/>
      <c r="Z70" s="321"/>
      <c r="AA70" s="321">
        <v>338005.64</v>
      </c>
      <c r="AB70" s="321"/>
      <c r="AC70" s="322">
        <v>413221.64</v>
      </c>
      <c r="AD70" s="322"/>
      <c r="AE70" s="322">
        <v>660</v>
      </c>
      <c r="AF70" s="322">
        <v>189931.7</v>
      </c>
      <c r="AG70" s="322">
        <v>33812.15</v>
      </c>
      <c r="AH70" s="322"/>
      <c r="AI70" s="322"/>
      <c r="AJ70" s="62">
        <f t="shared" si="7"/>
        <v>813491.53999999992</v>
      </c>
      <c r="AK70" s="76">
        <f t="shared" si="8"/>
        <v>6300</v>
      </c>
      <c r="AL70" s="17">
        <f t="shared" si="9"/>
        <v>807191.53999999992</v>
      </c>
      <c r="AM70" s="15">
        <f t="shared" si="10"/>
        <v>640425.79</v>
      </c>
      <c r="AN70" s="64">
        <f t="shared" si="11"/>
        <v>637625.49000000011</v>
      </c>
      <c r="AO70" s="19">
        <f t="shared" si="12"/>
        <v>2800.2999999999302</v>
      </c>
    </row>
    <row r="71" spans="1:41" x14ac:dyDescent="0.2">
      <c r="A71" t="s">
        <v>553</v>
      </c>
      <c r="B71" t="s">
        <v>554</v>
      </c>
      <c r="C71" s="60">
        <v>4883</v>
      </c>
      <c r="D71" s="47" t="s">
        <v>1331</v>
      </c>
      <c r="E71" t="s">
        <v>3096</v>
      </c>
      <c r="F71" s="316">
        <v>797298.02</v>
      </c>
      <c r="G71" s="316"/>
      <c r="H71" s="316">
        <v>57025.71</v>
      </c>
      <c r="I71"/>
      <c r="J71">
        <v>376975.24</v>
      </c>
      <c r="K71">
        <v>177423.2</v>
      </c>
      <c r="L71"/>
      <c r="M71"/>
      <c r="N71" s="317"/>
      <c r="O71" s="317">
        <v>6300</v>
      </c>
      <c r="P71" s="317">
        <v>450</v>
      </c>
      <c r="Q71" s="317"/>
      <c r="R71"/>
      <c r="S71"/>
      <c r="T71">
        <v>440645.18</v>
      </c>
      <c r="U71">
        <v>1726865.73</v>
      </c>
      <c r="V71" s="321"/>
      <c r="W71" s="321"/>
      <c r="X71" s="321">
        <v>84096.42</v>
      </c>
      <c r="Y71" s="321">
        <v>6000</v>
      </c>
      <c r="Z71" s="321"/>
      <c r="AA71" s="321">
        <v>352707.5</v>
      </c>
      <c r="AB71" s="321">
        <v>60400</v>
      </c>
      <c r="AC71" s="322">
        <v>453777.5</v>
      </c>
      <c r="AD71" s="322"/>
      <c r="AE71" s="322"/>
      <c r="AF71" s="322">
        <v>109044.32</v>
      </c>
      <c r="AG71" s="322">
        <v>21129</v>
      </c>
      <c r="AH71" s="322"/>
      <c r="AI71" s="322"/>
      <c r="AJ71" s="62">
        <f t="shared" si="7"/>
        <v>854323.73</v>
      </c>
      <c r="AK71" s="76">
        <f t="shared" si="8"/>
        <v>6750</v>
      </c>
      <c r="AL71" s="17">
        <f t="shared" si="9"/>
        <v>847573.73</v>
      </c>
      <c r="AM71" s="15">
        <f t="shared" si="10"/>
        <v>503203.92</v>
      </c>
      <c r="AN71" s="64">
        <f t="shared" si="11"/>
        <v>583950.82000000007</v>
      </c>
      <c r="AO71" s="19">
        <f t="shared" si="12"/>
        <v>-80746.900000000081</v>
      </c>
    </row>
    <row r="72" spans="1:41" x14ac:dyDescent="0.2">
      <c r="A72" t="s">
        <v>553</v>
      </c>
      <c r="B72" t="s">
        <v>554</v>
      </c>
      <c r="C72" s="60">
        <v>4275</v>
      </c>
      <c r="D72" s="47" t="s">
        <v>1332</v>
      </c>
      <c r="E72" t="s">
        <v>3097</v>
      </c>
      <c r="F72" s="316">
        <v>571935.12</v>
      </c>
      <c r="G72" s="316"/>
      <c r="H72" s="316">
        <v>124936.34</v>
      </c>
      <c r="I72"/>
      <c r="J72">
        <v>227952.88</v>
      </c>
      <c r="K72">
        <v>124519.82</v>
      </c>
      <c r="L72"/>
      <c r="M72"/>
      <c r="N72" s="317"/>
      <c r="O72" s="317">
        <v>6150</v>
      </c>
      <c r="P72" s="317">
        <v>26100</v>
      </c>
      <c r="Q72" s="317"/>
      <c r="R72"/>
      <c r="S72"/>
      <c r="T72">
        <v>359352.29</v>
      </c>
      <c r="U72">
        <v>1340923.19</v>
      </c>
      <c r="V72" s="321"/>
      <c r="W72" s="321"/>
      <c r="X72" s="321">
        <v>47822.17</v>
      </c>
      <c r="Y72" s="321">
        <v>20250</v>
      </c>
      <c r="Z72" s="321">
        <v>48.79</v>
      </c>
      <c r="AA72" s="321">
        <v>360750</v>
      </c>
      <c r="AB72" s="321">
        <v>66000</v>
      </c>
      <c r="AC72" s="322">
        <v>508260</v>
      </c>
      <c r="AD72" s="322">
        <v>960</v>
      </c>
      <c r="AE72" s="322"/>
      <c r="AF72" s="322">
        <v>117885.02</v>
      </c>
      <c r="AG72" s="322">
        <v>48886.48</v>
      </c>
      <c r="AH72" s="322"/>
      <c r="AI72" s="322"/>
      <c r="AJ72" s="62">
        <f t="shared" si="7"/>
        <v>696871.46</v>
      </c>
      <c r="AK72" s="76">
        <f t="shared" si="8"/>
        <v>32250</v>
      </c>
      <c r="AL72" s="17">
        <f t="shared" si="9"/>
        <v>664621.46</v>
      </c>
      <c r="AM72" s="15">
        <f t="shared" si="10"/>
        <v>494870.95999999996</v>
      </c>
      <c r="AN72" s="64">
        <f t="shared" si="11"/>
        <v>675991.5</v>
      </c>
      <c r="AO72" s="19">
        <f t="shared" si="12"/>
        <v>-181120.54000000004</v>
      </c>
    </row>
    <row r="73" spans="1:41" x14ac:dyDescent="0.2">
      <c r="A73" t="s">
        <v>553</v>
      </c>
      <c r="B73" t="s">
        <v>554</v>
      </c>
      <c r="C73" s="60">
        <v>3121</v>
      </c>
      <c r="D73" s="47" t="s">
        <v>1333</v>
      </c>
      <c r="E73" t="s">
        <v>3098</v>
      </c>
      <c r="F73" s="316">
        <v>652355.05000000005</v>
      </c>
      <c r="G73" s="316"/>
      <c r="H73" s="316">
        <v>143223.70000000001</v>
      </c>
      <c r="I73"/>
      <c r="J73">
        <v>685670.19</v>
      </c>
      <c r="K73">
        <v>169619.73</v>
      </c>
      <c r="L73"/>
      <c r="M73"/>
      <c r="N73" s="317"/>
      <c r="O73" s="317">
        <v>16715.82</v>
      </c>
      <c r="P73" s="317"/>
      <c r="Q73" s="317"/>
      <c r="R73"/>
      <c r="S73"/>
      <c r="T73">
        <v>183693.9</v>
      </c>
      <c r="U73">
        <v>1494202.14</v>
      </c>
      <c r="V73" s="321"/>
      <c r="W73" s="321"/>
      <c r="X73" s="321">
        <v>175431.18</v>
      </c>
      <c r="Y73" s="321"/>
      <c r="Z73" s="321">
        <v>1550.4</v>
      </c>
      <c r="AA73" s="321">
        <v>368769.9</v>
      </c>
      <c r="AB73" s="321">
        <v>49600</v>
      </c>
      <c r="AC73" s="322">
        <v>454575.9</v>
      </c>
      <c r="AD73" s="322"/>
      <c r="AE73" s="322"/>
      <c r="AF73" s="322">
        <v>127529.96</v>
      </c>
      <c r="AG73" s="322">
        <v>60184.29</v>
      </c>
      <c r="AH73" s="322"/>
      <c r="AI73" s="322"/>
      <c r="AJ73" s="62">
        <f t="shared" si="7"/>
        <v>795578.75</v>
      </c>
      <c r="AK73" s="76">
        <f t="shared" si="8"/>
        <v>16715.82</v>
      </c>
      <c r="AL73" s="17">
        <f t="shared" si="9"/>
        <v>778862.93</v>
      </c>
      <c r="AM73" s="15">
        <f t="shared" si="10"/>
        <v>595351.48</v>
      </c>
      <c r="AN73" s="64">
        <f t="shared" si="11"/>
        <v>642290.15</v>
      </c>
      <c r="AO73" s="19">
        <f t="shared" si="12"/>
        <v>-46938.670000000042</v>
      </c>
    </row>
    <row r="74" spans="1:41" x14ac:dyDescent="0.2">
      <c r="A74" t="s">
        <v>553</v>
      </c>
      <c r="B74" t="s">
        <v>554</v>
      </c>
      <c r="C74" s="60">
        <v>1601</v>
      </c>
      <c r="D74" s="47" t="s">
        <v>1334</v>
      </c>
      <c r="E74" t="s">
        <v>3099</v>
      </c>
      <c r="F74" s="316">
        <v>765402.86</v>
      </c>
      <c r="G74" s="316"/>
      <c r="H74" s="316">
        <v>57235.03</v>
      </c>
      <c r="I74"/>
      <c r="J74">
        <v>1985100.98</v>
      </c>
      <c r="K74">
        <v>213033.11</v>
      </c>
      <c r="L74"/>
      <c r="M74"/>
      <c r="N74" s="317"/>
      <c r="O74" s="317">
        <v>6300</v>
      </c>
      <c r="P74" s="317">
        <v>19106.900000000001</v>
      </c>
      <c r="Q74" s="317"/>
      <c r="R74"/>
      <c r="S74"/>
      <c r="T74">
        <v>64865.17</v>
      </c>
      <c r="U74">
        <v>464694.52</v>
      </c>
      <c r="V74" s="321"/>
      <c r="W74" s="321"/>
      <c r="X74" s="321">
        <v>27812.09</v>
      </c>
      <c r="Y74" s="321">
        <v>44293.1</v>
      </c>
      <c r="Z74" s="321">
        <v>23.2</v>
      </c>
      <c r="AA74" s="321">
        <v>313921.5</v>
      </c>
      <c r="AB74" s="321"/>
      <c r="AC74" s="322">
        <v>360683.5</v>
      </c>
      <c r="AD74" s="322"/>
      <c r="AE74" s="322"/>
      <c r="AF74" s="322">
        <v>90325.69</v>
      </c>
      <c r="AG74" s="322">
        <v>51401.33</v>
      </c>
      <c r="AH74" s="322"/>
      <c r="AI74" s="322"/>
      <c r="AJ74" s="62">
        <f t="shared" si="7"/>
        <v>822637.89</v>
      </c>
      <c r="AK74" s="76">
        <f t="shared" si="8"/>
        <v>25406.9</v>
      </c>
      <c r="AL74" s="17">
        <f t="shared" si="9"/>
        <v>797230.99</v>
      </c>
      <c r="AM74" s="15">
        <f t="shared" si="10"/>
        <v>386049.89</v>
      </c>
      <c r="AN74" s="64">
        <f t="shared" si="11"/>
        <v>502410.52</v>
      </c>
      <c r="AO74" s="19">
        <f t="shared" si="12"/>
        <v>-116360.63</v>
      </c>
    </row>
    <row r="75" spans="1:41" x14ac:dyDescent="0.2">
      <c r="A75" t="s">
        <v>553</v>
      </c>
      <c r="B75" t="s">
        <v>554</v>
      </c>
      <c r="C75" s="60">
        <v>4298</v>
      </c>
      <c r="D75" s="47" t="s">
        <v>1335</v>
      </c>
      <c r="E75" t="s">
        <v>3100</v>
      </c>
      <c r="F75" s="316">
        <v>698173.12</v>
      </c>
      <c r="G75" s="316"/>
      <c r="H75" s="316">
        <v>76855.31</v>
      </c>
      <c r="I75"/>
      <c r="J75">
        <v>1184688.75</v>
      </c>
      <c r="K75">
        <v>193847.55</v>
      </c>
      <c r="L75"/>
      <c r="M75"/>
      <c r="N75" s="317"/>
      <c r="O75" s="317">
        <v>11300</v>
      </c>
      <c r="P75" s="317"/>
      <c r="Q75" s="317"/>
      <c r="R75"/>
      <c r="S75"/>
      <c r="T75">
        <v>383146.26</v>
      </c>
      <c r="U75">
        <v>961521.58</v>
      </c>
      <c r="V75" s="321"/>
      <c r="W75" s="321"/>
      <c r="X75" s="321">
        <v>37413.370000000003</v>
      </c>
      <c r="Y75" s="321"/>
      <c r="Z75" s="321">
        <v>53.23</v>
      </c>
      <c r="AA75" s="321">
        <v>308503.5</v>
      </c>
      <c r="AB75" s="321">
        <v>77300</v>
      </c>
      <c r="AC75" s="322">
        <v>483833.5</v>
      </c>
      <c r="AD75" s="322"/>
      <c r="AE75" s="322"/>
      <c r="AF75" s="322">
        <v>70328.27</v>
      </c>
      <c r="AG75" s="322">
        <v>56763.23</v>
      </c>
      <c r="AH75" s="322"/>
      <c r="AI75" s="322"/>
      <c r="AJ75" s="62">
        <f t="shared" si="7"/>
        <v>775028.42999999993</v>
      </c>
      <c r="AK75" s="76">
        <f t="shared" si="8"/>
        <v>11300</v>
      </c>
      <c r="AL75" s="17">
        <f t="shared" si="9"/>
        <v>763728.42999999993</v>
      </c>
      <c r="AM75" s="15">
        <f t="shared" si="10"/>
        <v>423270.1</v>
      </c>
      <c r="AN75" s="64">
        <f t="shared" si="11"/>
        <v>610925</v>
      </c>
      <c r="AO75" s="19">
        <f t="shared" si="12"/>
        <v>-187654.90000000002</v>
      </c>
    </row>
    <row r="76" spans="1:41" x14ac:dyDescent="0.2">
      <c r="A76" t="s">
        <v>553</v>
      </c>
      <c r="B76" t="s">
        <v>554</v>
      </c>
      <c r="C76" s="60">
        <v>4211</v>
      </c>
      <c r="D76" s="47" t="s">
        <v>1336</v>
      </c>
      <c r="E76" t="s">
        <v>3101</v>
      </c>
      <c r="F76" s="316">
        <v>835198.89</v>
      </c>
      <c r="G76" s="316"/>
      <c r="H76" s="316">
        <v>69544.98</v>
      </c>
      <c r="I76"/>
      <c r="J76">
        <v>1518514.07</v>
      </c>
      <c r="K76">
        <v>363986.46</v>
      </c>
      <c r="L76"/>
      <c r="M76"/>
      <c r="N76" s="317"/>
      <c r="O76" s="317">
        <v>55800</v>
      </c>
      <c r="P76" s="317">
        <v>52200</v>
      </c>
      <c r="Q76" s="317"/>
      <c r="R76"/>
      <c r="S76"/>
      <c r="T76"/>
      <c r="U76">
        <v>2317512.06</v>
      </c>
      <c r="V76" s="321"/>
      <c r="W76" s="321"/>
      <c r="X76" s="321">
        <v>224380.09</v>
      </c>
      <c r="Y76" s="321">
        <v>37700</v>
      </c>
      <c r="Z76" s="321">
        <v>35.67</v>
      </c>
      <c r="AA76" s="321">
        <v>236625</v>
      </c>
      <c r="AB76" s="321">
        <v>71300</v>
      </c>
      <c r="AC76" s="322">
        <v>381945</v>
      </c>
      <c r="AD76" s="322"/>
      <c r="AE76" s="322"/>
      <c r="AF76" s="322">
        <v>133214.9</v>
      </c>
      <c r="AG76" s="322">
        <v>28794.84</v>
      </c>
      <c r="AH76" s="322"/>
      <c r="AI76" s="322"/>
      <c r="AJ76" s="62">
        <f t="shared" si="7"/>
        <v>904743.87</v>
      </c>
      <c r="AK76" s="76">
        <f t="shared" si="8"/>
        <v>108000</v>
      </c>
      <c r="AL76" s="17">
        <f t="shared" si="9"/>
        <v>796743.87</v>
      </c>
      <c r="AM76" s="15">
        <f t="shared" si="10"/>
        <v>570040.76</v>
      </c>
      <c r="AN76" s="64">
        <f t="shared" si="11"/>
        <v>543954.74</v>
      </c>
      <c r="AO76" s="19">
        <f t="shared" si="12"/>
        <v>26086.020000000019</v>
      </c>
    </row>
    <row r="77" spans="1:41" x14ac:dyDescent="0.2">
      <c r="A77" t="s">
        <v>553</v>
      </c>
      <c r="B77" t="s">
        <v>554</v>
      </c>
      <c r="C77" s="60">
        <v>3166</v>
      </c>
      <c r="D77" s="47" t="s">
        <v>1337</v>
      </c>
      <c r="E77" t="s">
        <v>3102</v>
      </c>
      <c r="F77" s="316">
        <v>760440.8</v>
      </c>
      <c r="G77" s="316">
        <v>17000</v>
      </c>
      <c r="H77" s="316">
        <v>21676.63</v>
      </c>
      <c r="I77"/>
      <c r="J77">
        <v>491772.5</v>
      </c>
      <c r="K77">
        <v>178047.6</v>
      </c>
      <c r="L77"/>
      <c r="M77"/>
      <c r="N77" s="317"/>
      <c r="O77" s="317">
        <v>8855.4500000000007</v>
      </c>
      <c r="P77" s="317">
        <v>374010</v>
      </c>
      <c r="Q77" s="317">
        <v>166000</v>
      </c>
      <c r="R77"/>
      <c r="S77"/>
      <c r="T77">
        <v>275200</v>
      </c>
      <c r="U77">
        <v>2233839.69</v>
      </c>
      <c r="V77" s="321"/>
      <c r="W77" s="321"/>
      <c r="X77" s="321">
        <v>167464.60999999999</v>
      </c>
      <c r="Y77" s="321"/>
      <c r="Z77" s="321">
        <v>28.85</v>
      </c>
      <c r="AA77" s="321">
        <v>262948.5</v>
      </c>
      <c r="AB77" s="321">
        <v>55600</v>
      </c>
      <c r="AC77" s="322">
        <v>354556.5</v>
      </c>
      <c r="AD77" s="322"/>
      <c r="AE77" s="322"/>
      <c r="AF77" s="322">
        <v>126850.12</v>
      </c>
      <c r="AG77" s="322">
        <v>45956.66</v>
      </c>
      <c r="AH77" s="322"/>
      <c r="AI77" s="322"/>
      <c r="AJ77" s="62">
        <f t="shared" si="7"/>
        <v>799117.43</v>
      </c>
      <c r="AK77" s="76">
        <f t="shared" si="8"/>
        <v>548865.44999999995</v>
      </c>
      <c r="AL77" s="17">
        <f t="shared" si="9"/>
        <v>250251.9800000001</v>
      </c>
      <c r="AM77" s="15">
        <f t="shared" si="10"/>
        <v>486041.95999999996</v>
      </c>
      <c r="AN77" s="64">
        <f t="shared" si="11"/>
        <v>527363.28</v>
      </c>
      <c r="AO77" s="19">
        <f t="shared" si="12"/>
        <v>-41321.320000000065</v>
      </c>
    </row>
    <row r="78" spans="1:41" x14ac:dyDescent="0.2">
      <c r="A78" t="s">
        <v>553</v>
      </c>
      <c r="B78" t="s">
        <v>554</v>
      </c>
      <c r="C78" s="60">
        <v>2186</v>
      </c>
      <c r="D78" s="47" t="s">
        <v>1338</v>
      </c>
      <c r="E78" t="s">
        <v>3174</v>
      </c>
      <c r="F78" s="316">
        <v>642073.59</v>
      </c>
      <c r="G78" s="316">
        <v>18000</v>
      </c>
      <c r="H78" s="316">
        <v>57513.83</v>
      </c>
      <c r="I78"/>
      <c r="J78">
        <v>245666.39</v>
      </c>
      <c r="K78">
        <v>480936.93</v>
      </c>
      <c r="L78"/>
      <c r="M78"/>
      <c r="N78" s="317"/>
      <c r="O78" s="317">
        <v>31350</v>
      </c>
      <c r="P78" s="317"/>
      <c r="Q78" s="317">
        <v>152.59</v>
      </c>
      <c r="R78"/>
      <c r="S78"/>
      <c r="T78"/>
      <c r="U78">
        <v>2560558.21</v>
      </c>
      <c r="V78" s="321"/>
      <c r="W78" s="321"/>
      <c r="X78" s="321">
        <v>161111.59</v>
      </c>
      <c r="Y78" s="321"/>
      <c r="Z78" s="321">
        <v>31.95</v>
      </c>
      <c r="AA78" s="321">
        <v>274972</v>
      </c>
      <c r="AB78" s="321">
        <v>-9600</v>
      </c>
      <c r="AC78" s="322">
        <v>338869</v>
      </c>
      <c r="AD78" s="322"/>
      <c r="AE78" s="322"/>
      <c r="AF78" s="322">
        <v>120946.6</v>
      </c>
      <c r="AG78" s="322">
        <v>29947.69</v>
      </c>
      <c r="AH78" s="322"/>
      <c r="AI78" s="322"/>
      <c r="AJ78" s="62">
        <f t="shared" si="7"/>
        <v>717587.41999999993</v>
      </c>
      <c r="AK78" s="76">
        <f t="shared" si="8"/>
        <v>31502.59</v>
      </c>
      <c r="AL78" s="17">
        <f t="shared" si="9"/>
        <v>686084.83</v>
      </c>
      <c r="AM78" s="15">
        <f t="shared" si="10"/>
        <v>426515.54000000004</v>
      </c>
      <c r="AN78" s="64">
        <f t="shared" si="11"/>
        <v>489763.29</v>
      </c>
      <c r="AO78" s="19">
        <f t="shared" si="12"/>
        <v>-63247.749999999942</v>
      </c>
    </row>
    <row r="79" spans="1:41" x14ac:dyDescent="0.2">
      <c r="A79" t="s">
        <v>557</v>
      </c>
      <c r="B79" t="s">
        <v>558</v>
      </c>
      <c r="C79" s="60">
        <v>3311</v>
      </c>
      <c r="D79" s="47" t="s">
        <v>1339</v>
      </c>
      <c r="E79" t="s">
        <v>3103</v>
      </c>
      <c r="F79" s="316">
        <v>168391.87</v>
      </c>
      <c r="G79" s="316"/>
      <c r="H79" s="316">
        <v>13266.37</v>
      </c>
      <c r="I79"/>
      <c r="J79">
        <v>386390.51</v>
      </c>
      <c r="K79">
        <v>587893.46</v>
      </c>
      <c r="L79"/>
      <c r="M79"/>
      <c r="N79" s="317"/>
      <c r="O79" s="317">
        <v>22377</v>
      </c>
      <c r="P79" s="317"/>
      <c r="Q79" s="317"/>
      <c r="R79"/>
      <c r="S79"/>
      <c r="T79">
        <v>22471.66</v>
      </c>
      <c r="U79">
        <v>1212676.51</v>
      </c>
      <c r="V79" s="321"/>
      <c r="W79" s="321"/>
      <c r="X79" s="321">
        <v>180182.31</v>
      </c>
      <c r="Y79" s="321"/>
      <c r="Z79" s="321"/>
      <c r="AA79" s="321">
        <v>348780</v>
      </c>
      <c r="AB79" s="321">
        <v>54000</v>
      </c>
      <c r="AC79" s="322">
        <v>538644</v>
      </c>
      <c r="AD79" s="322"/>
      <c r="AE79" s="322">
        <v>37411.360000000001</v>
      </c>
      <c r="AF79" s="322">
        <v>83939.64</v>
      </c>
      <c r="AG79" s="322">
        <v>10722.27</v>
      </c>
      <c r="AH79" s="322"/>
      <c r="AI79" s="322">
        <v>1</v>
      </c>
      <c r="AJ79" s="62">
        <f t="shared" si="7"/>
        <v>181658.23999999999</v>
      </c>
      <c r="AK79" s="76">
        <f t="shared" si="8"/>
        <v>22377</v>
      </c>
      <c r="AL79" s="17">
        <f t="shared" si="9"/>
        <v>159281.24</v>
      </c>
      <c r="AM79" s="15">
        <f t="shared" si="10"/>
        <v>582962.31000000006</v>
      </c>
      <c r="AN79" s="64">
        <f t="shared" si="11"/>
        <v>670718.27</v>
      </c>
      <c r="AO79" s="19">
        <f t="shared" si="12"/>
        <v>-87755.959999999963</v>
      </c>
    </row>
    <row r="80" spans="1:41" x14ac:dyDescent="0.2">
      <c r="A80" t="s">
        <v>557</v>
      </c>
      <c r="B80" t="s">
        <v>558</v>
      </c>
      <c r="C80" s="60">
        <v>2139</v>
      </c>
      <c r="D80" s="47" t="s">
        <v>1340</v>
      </c>
      <c r="E80" t="s">
        <v>3104</v>
      </c>
      <c r="F80" s="316">
        <v>151888.15</v>
      </c>
      <c r="G80" s="316"/>
      <c r="H80" s="316">
        <v>67897.539999999994</v>
      </c>
      <c r="I80"/>
      <c r="J80">
        <v>141403.54</v>
      </c>
      <c r="K80">
        <v>77195.37</v>
      </c>
      <c r="L80"/>
      <c r="M80"/>
      <c r="N80" s="317"/>
      <c r="O80" s="317">
        <v>142270</v>
      </c>
      <c r="P80" s="317">
        <v>153100</v>
      </c>
      <c r="Q80" s="317"/>
      <c r="R80"/>
      <c r="S80"/>
      <c r="T80">
        <v>-1162542.96</v>
      </c>
      <c r="U80">
        <v>1431387.54</v>
      </c>
      <c r="V80" s="321"/>
      <c r="W80" s="321"/>
      <c r="X80" s="321">
        <v>118084.05</v>
      </c>
      <c r="Y80" s="321"/>
      <c r="Z80" s="321">
        <v>15.76</v>
      </c>
      <c r="AA80" s="321">
        <v>414750</v>
      </c>
      <c r="AB80" s="321"/>
      <c r="AC80" s="322">
        <v>508550</v>
      </c>
      <c r="AD80" s="322"/>
      <c r="AE80" s="322"/>
      <c r="AF80" s="322">
        <v>108437.71</v>
      </c>
      <c r="AG80" s="322">
        <v>33633.279999999999</v>
      </c>
      <c r="AH80" s="322"/>
      <c r="AI80" s="322"/>
      <c r="AJ80" s="62">
        <f t="shared" si="7"/>
        <v>219785.69</v>
      </c>
      <c r="AK80" s="76">
        <f t="shared" si="8"/>
        <v>295370</v>
      </c>
      <c r="AL80" s="17">
        <f t="shared" si="9"/>
        <v>-75584.31</v>
      </c>
      <c r="AM80" s="15">
        <f t="shared" si="10"/>
        <v>532849.81000000006</v>
      </c>
      <c r="AN80" s="64">
        <f t="shared" si="11"/>
        <v>650620.99</v>
      </c>
      <c r="AO80" s="19">
        <f t="shared" si="12"/>
        <v>-117771.17999999993</v>
      </c>
    </row>
    <row r="81" spans="1:41" x14ac:dyDescent="0.2">
      <c r="A81" t="s">
        <v>557</v>
      </c>
      <c r="B81" t="s">
        <v>558</v>
      </c>
      <c r="C81" s="60">
        <v>4074</v>
      </c>
      <c r="D81" s="47" t="s">
        <v>1341</v>
      </c>
      <c r="E81" t="s">
        <v>3105</v>
      </c>
      <c r="F81" s="316">
        <v>480645.29</v>
      </c>
      <c r="G81" s="316"/>
      <c r="H81" s="316">
        <v>30282.48</v>
      </c>
      <c r="I81"/>
      <c r="J81">
        <v>401134.93</v>
      </c>
      <c r="K81">
        <v>778811.43</v>
      </c>
      <c r="L81"/>
      <c r="M81"/>
      <c r="N81" s="317"/>
      <c r="O81" s="317">
        <v>86443.77</v>
      </c>
      <c r="P81" s="317">
        <v>86300</v>
      </c>
      <c r="Q81" s="317">
        <v>1405.67</v>
      </c>
      <c r="R81"/>
      <c r="S81"/>
      <c r="T81">
        <v>-372161.7</v>
      </c>
      <c r="U81">
        <v>2041384.85</v>
      </c>
      <c r="V81" s="321"/>
      <c r="W81" s="321"/>
      <c r="X81" s="321">
        <v>138408.5</v>
      </c>
      <c r="Y81" s="321"/>
      <c r="Z81" s="321"/>
      <c r="AA81" s="321">
        <v>376440</v>
      </c>
      <c r="AB81" s="321"/>
      <c r="AC81" s="322">
        <v>517909.92</v>
      </c>
      <c r="AD81" s="322"/>
      <c r="AE81" s="322">
        <v>15459</v>
      </c>
      <c r="AF81" s="322">
        <v>90441.29</v>
      </c>
      <c r="AG81" s="322">
        <v>41569.519999999997</v>
      </c>
      <c r="AH81" s="322"/>
      <c r="AI81" s="322"/>
      <c r="AJ81" s="62">
        <f t="shared" si="7"/>
        <v>510927.76999999996</v>
      </c>
      <c r="AK81" s="76">
        <f t="shared" si="8"/>
        <v>174149.44000000003</v>
      </c>
      <c r="AL81" s="17">
        <f t="shared" si="9"/>
        <v>336778.32999999996</v>
      </c>
      <c r="AM81" s="15">
        <f t="shared" si="10"/>
        <v>514848.5</v>
      </c>
      <c r="AN81" s="64">
        <f t="shared" si="11"/>
        <v>665379.73</v>
      </c>
      <c r="AO81" s="19">
        <f t="shared" si="12"/>
        <v>-150531.22999999998</v>
      </c>
    </row>
    <row r="82" spans="1:41" x14ac:dyDescent="0.2">
      <c r="A82" t="s">
        <v>557</v>
      </c>
      <c r="B82" t="s">
        <v>558</v>
      </c>
      <c r="C82" s="60">
        <v>2831</v>
      </c>
      <c r="D82" s="47" t="s">
        <v>1342</v>
      </c>
      <c r="E82" t="s">
        <v>3106</v>
      </c>
      <c r="F82" s="316">
        <v>145944.01</v>
      </c>
      <c r="G82" s="316"/>
      <c r="H82" s="316">
        <v>65666.91</v>
      </c>
      <c r="I82"/>
      <c r="J82">
        <v>425853.57</v>
      </c>
      <c r="K82">
        <v>343604.39</v>
      </c>
      <c r="L82"/>
      <c r="M82"/>
      <c r="N82" s="317"/>
      <c r="O82" s="317">
        <v>39900</v>
      </c>
      <c r="P82" s="317">
        <v>74984.820000000007</v>
      </c>
      <c r="Q82" s="317">
        <v>556.42999999999995</v>
      </c>
      <c r="R82"/>
      <c r="S82"/>
      <c r="T82">
        <v>-308058.27</v>
      </c>
      <c r="U82">
        <v>1171298.0900000001</v>
      </c>
      <c r="V82" s="321"/>
      <c r="W82" s="321"/>
      <c r="X82" s="321">
        <v>137523.57</v>
      </c>
      <c r="Y82" s="321">
        <v>45000</v>
      </c>
      <c r="Z82" s="321"/>
      <c r="AA82" s="321">
        <v>423820</v>
      </c>
      <c r="AB82" s="321">
        <v>54000</v>
      </c>
      <c r="AC82" s="322">
        <v>524470</v>
      </c>
      <c r="AD82" s="322"/>
      <c r="AE82" s="322"/>
      <c r="AF82" s="322">
        <v>115093.94</v>
      </c>
      <c r="AG82" s="322">
        <v>25401.82</v>
      </c>
      <c r="AH82" s="322"/>
      <c r="AI82" s="322"/>
      <c r="AJ82" s="62">
        <f t="shared" si="7"/>
        <v>211610.92</v>
      </c>
      <c r="AK82" s="76">
        <f t="shared" si="8"/>
        <v>115441.25</v>
      </c>
      <c r="AL82" s="17">
        <f t="shared" si="9"/>
        <v>96169.670000000013</v>
      </c>
      <c r="AM82" s="15">
        <f t="shared" si="10"/>
        <v>660343.57000000007</v>
      </c>
      <c r="AN82" s="64">
        <f t="shared" si="11"/>
        <v>664965.75999999989</v>
      </c>
      <c r="AO82" s="19">
        <f t="shared" si="12"/>
        <v>-4622.1899999998277</v>
      </c>
    </row>
    <row r="83" spans="1:41" x14ac:dyDescent="0.2">
      <c r="A83" t="s">
        <v>557</v>
      </c>
      <c r="B83" t="s">
        <v>558</v>
      </c>
      <c r="C83" s="60">
        <v>2983</v>
      </c>
      <c r="D83" s="47" t="s">
        <v>1343</v>
      </c>
      <c r="E83" t="s">
        <v>3107</v>
      </c>
      <c r="F83" s="316">
        <v>859605.81</v>
      </c>
      <c r="G83" s="316"/>
      <c r="H83" s="316">
        <v>15746.81</v>
      </c>
      <c r="I83"/>
      <c r="J83">
        <v>550917.81999999995</v>
      </c>
      <c r="K83">
        <v>205978.39</v>
      </c>
      <c r="L83"/>
      <c r="M83"/>
      <c r="N83" s="317"/>
      <c r="O83" s="317"/>
      <c r="P83" s="317">
        <v>0</v>
      </c>
      <c r="Q83" s="317"/>
      <c r="R83"/>
      <c r="S83"/>
      <c r="T83">
        <v>-13999.01</v>
      </c>
      <c r="U83">
        <v>1745362.84</v>
      </c>
      <c r="V83" s="321"/>
      <c r="W83" s="321"/>
      <c r="X83" s="321">
        <v>110849.62</v>
      </c>
      <c r="Y83" s="321">
        <v>30000</v>
      </c>
      <c r="Z83" s="321"/>
      <c r="AA83" s="321">
        <v>371040</v>
      </c>
      <c r="AB83" s="321">
        <v>53600</v>
      </c>
      <c r="AC83" s="322">
        <v>474753</v>
      </c>
      <c r="AD83" s="322"/>
      <c r="AE83" s="322">
        <v>11676</v>
      </c>
      <c r="AF83" s="322">
        <v>117403.89</v>
      </c>
      <c r="AG83" s="322">
        <v>59325.73</v>
      </c>
      <c r="AH83" s="322"/>
      <c r="AI83" s="322"/>
      <c r="AJ83" s="62">
        <f t="shared" si="7"/>
        <v>875352.62000000011</v>
      </c>
      <c r="AK83" s="76">
        <f t="shared" si="8"/>
        <v>0</v>
      </c>
      <c r="AL83" s="17">
        <f t="shared" si="9"/>
        <v>875352.62000000011</v>
      </c>
      <c r="AM83" s="15">
        <f t="shared" si="10"/>
        <v>565489.62</v>
      </c>
      <c r="AN83" s="64">
        <f t="shared" si="11"/>
        <v>663158.62</v>
      </c>
      <c r="AO83" s="19">
        <f t="shared" si="12"/>
        <v>-97669</v>
      </c>
    </row>
    <row r="84" spans="1:41" x14ac:dyDescent="0.2">
      <c r="A84" t="s">
        <v>557</v>
      </c>
      <c r="B84" t="s">
        <v>558</v>
      </c>
      <c r="C84" s="60">
        <v>1867</v>
      </c>
      <c r="D84" s="47" t="s">
        <v>1344</v>
      </c>
      <c r="E84" t="s">
        <v>3108</v>
      </c>
      <c r="F84" s="316">
        <v>198255.95</v>
      </c>
      <c r="G84" s="316"/>
      <c r="H84" s="316">
        <v>44424.97</v>
      </c>
      <c r="I84"/>
      <c r="J84">
        <v>973850.96</v>
      </c>
      <c r="K84">
        <v>419772.73</v>
      </c>
      <c r="L84"/>
      <c r="M84"/>
      <c r="N84" s="317"/>
      <c r="O84" s="317">
        <v>26995</v>
      </c>
      <c r="P84" s="317"/>
      <c r="Q84" s="317">
        <v>80</v>
      </c>
      <c r="R84"/>
      <c r="S84"/>
      <c r="T84">
        <v>-155564.79</v>
      </c>
      <c r="U84">
        <v>1929262.58</v>
      </c>
      <c r="V84" s="321"/>
      <c r="W84" s="321"/>
      <c r="X84" s="321">
        <v>186691.08</v>
      </c>
      <c r="Y84" s="321">
        <v>20300</v>
      </c>
      <c r="Z84" s="321"/>
      <c r="AA84" s="321">
        <v>389580</v>
      </c>
      <c r="AB84" s="321"/>
      <c r="AC84" s="322">
        <v>490182</v>
      </c>
      <c r="AD84" s="322"/>
      <c r="AE84" s="322">
        <v>488</v>
      </c>
      <c r="AF84" s="322">
        <v>132552.01999999999</v>
      </c>
      <c r="AG84" s="322">
        <v>43786.6</v>
      </c>
      <c r="AH84" s="322"/>
      <c r="AI84" s="322">
        <v>240</v>
      </c>
      <c r="AJ84" s="62">
        <f t="shared" si="7"/>
        <v>242680.92</v>
      </c>
      <c r="AK84" s="76">
        <f t="shared" si="8"/>
        <v>27075</v>
      </c>
      <c r="AL84" s="17">
        <f t="shared" si="9"/>
        <v>215605.92</v>
      </c>
      <c r="AM84" s="15">
        <f t="shared" si="10"/>
        <v>596571.07999999996</v>
      </c>
      <c r="AN84" s="64">
        <f t="shared" si="11"/>
        <v>667248.62</v>
      </c>
      <c r="AO84" s="19">
        <f t="shared" si="12"/>
        <v>-70677.540000000037</v>
      </c>
    </row>
    <row r="85" spans="1:41" x14ac:dyDescent="0.2">
      <c r="A85" t="s">
        <v>557</v>
      </c>
      <c r="B85" t="s">
        <v>558</v>
      </c>
      <c r="C85" s="60">
        <v>2692</v>
      </c>
      <c r="D85" s="47" t="s">
        <v>1345</v>
      </c>
      <c r="E85" t="s">
        <v>3109</v>
      </c>
      <c r="F85" s="316">
        <v>554277.87</v>
      </c>
      <c r="G85" s="316">
        <v>10882</v>
      </c>
      <c r="H85" s="316">
        <v>52545.29</v>
      </c>
      <c r="I85"/>
      <c r="J85">
        <v>261767.28</v>
      </c>
      <c r="K85">
        <v>203538.98</v>
      </c>
      <c r="L85"/>
      <c r="M85"/>
      <c r="N85" s="317"/>
      <c r="O85" s="317">
        <v>14800</v>
      </c>
      <c r="P85" s="317">
        <v>56602</v>
      </c>
      <c r="Q85" s="317">
        <v>572</v>
      </c>
      <c r="R85"/>
      <c r="S85"/>
      <c r="T85">
        <v>-933505.83</v>
      </c>
      <c r="U85">
        <v>1851699.47</v>
      </c>
      <c r="V85" s="321"/>
      <c r="W85" s="321"/>
      <c r="X85" s="321">
        <v>327172.12</v>
      </c>
      <c r="Y85" s="321"/>
      <c r="Z85" s="321"/>
      <c r="AA85" s="321">
        <v>286020</v>
      </c>
      <c r="AB85" s="321">
        <v>44400</v>
      </c>
      <c r="AC85" s="322">
        <v>446060</v>
      </c>
      <c r="AD85" s="322"/>
      <c r="AE85" s="322">
        <v>4800</v>
      </c>
      <c r="AF85" s="322">
        <v>54411.88</v>
      </c>
      <c r="AG85" s="322">
        <v>48374.46</v>
      </c>
      <c r="AH85" s="322"/>
      <c r="AI85" s="322"/>
      <c r="AJ85" s="62">
        <f t="shared" si="7"/>
        <v>617705.16</v>
      </c>
      <c r="AK85" s="76">
        <f t="shared" si="8"/>
        <v>71974</v>
      </c>
      <c r="AL85" s="17">
        <f t="shared" si="9"/>
        <v>545731.16</v>
      </c>
      <c r="AM85" s="15">
        <f t="shared" si="10"/>
        <v>657592.12</v>
      </c>
      <c r="AN85" s="64">
        <f t="shared" si="11"/>
        <v>553646.34</v>
      </c>
      <c r="AO85" s="19">
        <f t="shared" si="12"/>
        <v>103945.78000000003</v>
      </c>
    </row>
    <row r="86" spans="1:41" x14ac:dyDescent="0.2">
      <c r="A86" t="s">
        <v>557</v>
      </c>
      <c r="B86" t="s">
        <v>558</v>
      </c>
      <c r="C86" s="60">
        <v>1950</v>
      </c>
      <c r="D86" s="47" t="s">
        <v>1346</v>
      </c>
      <c r="E86" t="s">
        <v>3110</v>
      </c>
      <c r="F86" s="316">
        <v>92779.05</v>
      </c>
      <c r="G86" s="316">
        <v>13540</v>
      </c>
      <c r="H86" s="316">
        <v>54712.81</v>
      </c>
      <c r="I86"/>
      <c r="J86">
        <v>548258.36</v>
      </c>
      <c r="K86">
        <v>239292.43</v>
      </c>
      <c r="L86"/>
      <c r="M86"/>
      <c r="N86" s="317"/>
      <c r="O86" s="317">
        <v>-29400</v>
      </c>
      <c r="P86" s="317"/>
      <c r="Q86" s="317"/>
      <c r="R86"/>
      <c r="S86"/>
      <c r="T86">
        <v>-185357.02</v>
      </c>
      <c r="U86">
        <v>1211766.1200000001</v>
      </c>
      <c r="V86" s="321"/>
      <c r="W86" s="321"/>
      <c r="X86" s="321">
        <v>23024.03</v>
      </c>
      <c r="Y86" s="321"/>
      <c r="Z86" s="321"/>
      <c r="AA86" s="321">
        <v>237640</v>
      </c>
      <c r="AB86" s="321">
        <v>103694.42</v>
      </c>
      <c r="AC86" s="322">
        <v>320569</v>
      </c>
      <c r="AD86" s="322"/>
      <c r="AE86" s="322">
        <v>2500</v>
      </c>
      <c r="AF86" s="322">
        <v>61497.66</v>
      </c>
      <c r="AG86" s="322">
        <v>10754.11</v>
      </c>
      <c r="AH86" s="322"/>
      <c r="AI86" s="322"/>
      <c r="AJ86" s="62">
        <f t="shared" si="7"/>
        <v>161031.85999999999</v>
      </c>
      <c r="AK86" s="76">
        <f t="shared" si="8"/>
        <v>-29400</v>
      </c>
      <c r="AL86" s="17">
        <f t="shared" si="9"/>
        <v>190431.86</v>
      </c>
      <c r="AM86" s="15">
        <f t="shared" si="10"/>
        <v>364358.45</v>
      </c>
      <c r="AN86" s="64">
        <f t="shared" si="11"/>
        <v>395320.77</v>
      </c>
      <c r="AO86" s="19">
        <f t="shared" si="12"/>
        <v>-30962.320000000007</v>
      </c>
    </row>
    <row r="87" spans="1:41" x14ac:dyDescent="0.2">
      <c r="A87" t="s">
        <v>557</v>
      </c>
      <c r="B87" t="s">
        <v>558</v>
      </c>
      <c r="C87" s="60">
        <v>2898</v>
      </c>
      <c r="D87" s="47" t="s">
        <v>1347</v>
      </c>
      <c r="E87" t="s">
        <v>3111</v>
      </c>
      <c r="F87" s="316">
        <v>593816.88</v>
      </c>
      <c r="G87" s="316"/>
      <c r="H87" s="316">
        <v>68872</v>
      </c>
      <c r="I87"/>
      <c r="J87">
        <v>11613.56</v>
      </c>
      <c r="K87">
        <v>480740.18</v>
      </c>
      <c r="L87"/>
      <c r="M87"/>
      <c r="N87" s="317"/>
      <c r="O87" s="317">
        <v>350</v>
      </c>
      <c r="P87" s="317">
        <v>50000</v>
      </c>
      <c r="Q87" s="317"/>
      <c r="R87"/>
      <c r="S87"/>
      <c r="T87">
        <v>197592.44</v>
      </c>
      <c r="U87">
        <v>858319.49</v>
      </c>
      <c r="V87" s="321"/>
      <c r="W87" s="321"/>
      <c r="X87" s="321">
        <v>281716.84999999998</v>
      </c>
      <c r="Y87" s="321"/>
      <c r="Z87" s="321"/>
      <c r="AA87" s="321">
        <v>510960</v>
      </c>
      <c r="AB87" s="321">
        <v>65700</v>
      </c>
      <c r="AC87" s="322">
        <v>647930</v>
      </c>
      <c r="AD87" s="322"/>
      <c r="AE87" s="322"/>
      <c r="AF87" s="322">
        <v>126758.38</v>
      </c>
      <c r="AG87" s="322">
        <v>33618.78</v>
      </c>
      <c r="AH87" s="322"/>
      <c r="AI87" s="322"/>
      <c r="AJ87" s="62">
        <f t="shared" si="7"/>
        <v>662688.88</v>
      </c>
      <c r="AK87" s="76">
        <f t="shared" si="8"/>
        <v>50350</v>
      </c>
      <c r="AL87" s="17">
        <f t="shared" si="9"/>
        <v>612338.88</v>
      </c>
      <c r="AM87" s="15">
        <f t="shared" si="10"/>
        <v>858376.85</v>
      </c>
      <c r="AN87" s="64">
        <f t="shared" si="11"/>
        <v>808307.16</v>
      </c>
      <c r="AO87" s="19">
        <f t="shared" si="12"/>
        <v>50069.689999999944</v>
      </c>
    </row>
    <row r="88" spans="1:41" x14ac:dyDescent="0.2">
      <c r="A88" t="s">
        <v>557</v>
      </c>
      <c r="B88" t="s">
        <v>558</v>
      </c>
      <c r="C88" s="60">
        <v>1653</v>
      </c>
      <c r="D88" s="47" t="s">
        <v>1348</v>
      </c>
      <c r="E88" t="s">
        <v>3181</v>
      </c>
      <c r="F88" s="316">
        <v>243051.16</v>
      </c>
      <c r="G88" s="316"/>
      <c r="H88" s="316">
        <v>8628.9699999999993</v>
      </c>
      <c r="I88"/>
      <c r="J88">
        <v>504755.53</v>
      </c>
      <c r="K88">
        <v>99429.93</v>
      </c>
      <c r="L88"/>
      <c r="M88"/>
      <c r="N88" s="317"/>
      <c r="O88" s="317">
        <v>43241.85</v>
      </c>
      <c r="P88" s="317"/>
      <c r="Q88" s="317"/>
      <c r="R88"/>
      <c r="S88"/>
      <c r="T88">
        <v>-693413.42</v>
      </c>
      <c r="U88">
        <v>1583723.57</v>
      </c>
      <c r="V88" s="321"/>
      <c r="W88" s="321"/>
      <c r="X88" s="321">
        <v>162605.31</v>
      </c>
      <c r="Y88" s="321"/>
      <c r="Z88" s="321">
        <v>3.81</v>
      </c>
      <c r="AA88" s="321">
        <v>369690</v>
      </c>
      <c r="AB88" s="321">
        <v>42800</v>
      </c>
      <c r="AC88" s="322">
        <v>479200</v>
      </c>
      <c r="AD88" s="322"/>
      <c r="AE88" s="322">
        <v>800</v>
      </c>
      <c r="AF88" s="322">
        <v>71963.77</v>
      </c>
      <c r="AG88" s="322">
        <v>53827.32</v>
      </c>
      <c r="AH88" s="322"/>
      <c r="AI88" s="322"/>
      <c r="AJ88" s="62">
        <f t="shared" si="7"/>
        <v>251680.13</v>
      </c>
      <c r="AK88" s="76">
        <f t="shared" si="8"/>
        <v>43241.85</v>
      </c>
      <c r="AL88" s="17">
        <f t="shared" si="9"/>
        <v>208438.28</v>
      </c>
      <c r="AM88" s="15">
        <f t="shared" si="10"/>
        <v>575099.12</v>
      </c>
      <c r="AN88" s="64">
        <f t="shared" si="11"/>
        <v>605791.09</v>
      </c>
      <c r="AO88" s="19">
        <f t="shared" si="12"/>
        <v>-30691.969999999972</v>
      </c>
    </row>
    <row r="89" spans="1:41" x14ac:dyDescent="0.2">
      <c r="A89" t="s">
        <v>561</v>
      </c>
      <c r="B89" t="s">
        <v>562</v>
      </c>
      <c r="C89" s="60">
        <v>3711</v>
      </c>
      <c r="D89" s="47" t="s">
        <v>1349</v>
      </c>
      <c r="E89" t="s">
        <v>3112</v>
      </c>
      <c r="F89" s="316">
        <v>113520.16</v>
      </c>
      <c r="G89" s="316"/>
      <c r="H89" s="316">
        <v>10392.08</v>
      </c>
      <c r="I89"/>
      <c r="J89">
        <v>71372.63</v>
      </c>
      <c r="K89">
        <v>68881.210000000006</v>
      </c>
      <c r="L89"/>
      <c r="M89"/>
      <c r="N89" s="317"/>
      <c r="O89" s="317">
        <v>7050</v>
      </c>
      <c r="P89" s="317"/>
      <c r="Q89" s="317"/>
      <c r="R89"/>
      <c r="S89"/>
      <c r="T89">
        <v>1590</v>
      </c>
      <c r="U89">
        <v>378255.7</v>
      </c>
      <c r="V89" s="321"/>
      <c r="W89" s="321"/>
      <c r="X89" s="321">
        <v>118066.83</v>
      </c>
      <c r="Y89" s="321"/>
      <c r="Z89" s="321">
        <v>201.25</v>
      </c>
      <c r="AA89" s="321"/>
      <c r="AB89" s="321">
        <v>34000</v>
      </c>
      <c r="AC89" s="322">
        <v>59080</v>
      </c>
      <c r="AD89" s="322"/>
      <c r="AE89" s="322"/>
      <c r="AF89" s="322">
        <v>80912.78</v>
      </c>
      <c r="AG89" s="322">
        <v>30586.34</v>
      </c>
      <c r="AH89" s="322"/>
      <c r="AI89" s="322"/>
      <c r="AJ89" s="62">
        <f t="shared" si="7"/>
        <v>123912.24</v>
      </c>
      <c r="AK89" s="76">
        <f t="shared" si="8"/>
        <v>7050</v>
      </c>
      <c r="AL89" s="17">
        <f t="shared" si="9"/>
        <v>116862.24</v>
      </c>
      <c r="AM89" s="15">
        <f t="shared" si="10"/>
        <v>152268.08000000002</v>
      </c>
      <c r="AN89" s="64">
        <f t="shared" si="11"/>
        <v>170579.12</v>
      </c>
      <c r="AO89" s="19">
        <f t="shared" si="12"/>
        <v>-18311.039999999979</v>
      </c>
    </row>
    <row r="90" spans="1:41" x14ac:dyDescent="0.2">
      <c r="A90" t="s">
        <v>561</v>
      </c>
      <c r="B90" t="s">
        <v>562</v>
      </c>
      <c r="C90" s="60">
        <v>1437</v>
      </c>
      <c r="D90" s="47" t="s">
        <v>1350</v>
      </c>
      <c r="E90" t="s">
        <v>3113</v>
      </c>
      <c r="F90" s="316">
        <v>247793.53</v>
      </c>
      <c r="G90" s="316"/>
      <c r="H90" s="316">
        <v>8932.68</v>
      </c>
      <c r="I90"/>
      <c r="J90">
        <v>93908.56</v>
      </c>
      <c r="K90">
        <v>-1339.05</v>
      </c>
      <c r="L90"/>
      <c r="M90"/>
      <c r="N90" s="317">
        <v>6000</v>
      </c>
      <c r="O90" s="317">
        <v>0</v>
      </c>
      <c r="P90" s="317"/>
      <c r="Q90" s="317"/>
      <c r="R90"/>
      <c r="S90"/>
      <c r="T90"/>
      <c r="U90">
        <v>646850.12</v>
      </c>
      <c r="V90" s="321"/>
      <c r="W90" s="321"/>
      <c r="X90" s="321">
        <v>96258.57</v>
      </c>
      <c r="Y90" s="321"/>
      <c r="Z90" s="321">
        <v>342.24</v>
      </c>
      <c r="AA90" s="321">
        <v>353922</v>
      </c>
      <c r="AB90" s="321">
        <v>18000</v>
      </c>
      <c r="AC90" s="322">
        <v>396007</v>
      </c>
      <c r="AD90" s="322"/>
      <c r="AE90" s="322"/>
      <c r="AF90" s="322">
        <v>77253.149999999994</v>
      </c>
      <c r="AG90" s="322">
        <v>16540.95</v>
      </c>
      <c r="AH90" s="322"/>
      <c r="AI90" s="322"/>
      <c r="AJ90" s="62">
        <f t="shared" si="7"/>
        <v>256726.21</v>
      </c>
      <c r="AK90" s="76">
        <f t="shared" si="8"/>
        <v>6000</v>
      </c>
      <c r="AL90" s="17">
        <f t="shared" si="9"/>
        <v>250726.21</v>
      </c>
      <c r="AM90" s="15">
        <f t="shared" si="10"/>
        <v>468522.81</v>
      </c>
      <c r="AN90" s="64">
        <f t="shared" si="11"/>
        <v>489801.10000000003</v>
      </c>
      <c r="AO90" s="19">
        <f t="shared" si="12"/>
        <v>-21278.290000000037</v>
      </c>
    </row>
    <row r="91" spans="1:41" x14ac:dyDescent="0.2">
      <c r="A91" t="s">
        <v>561</v>
      </c>
      <c r="B91" t="s">
        <v>562</v>
      </c>
      <c r="C91" s="60">
        <v>3388</v>
      </c>
      <c r="D91" s="47" t="s">
        <v>1351</v>
      </c>
      <c r="E91" t="s">
        <v>3114</v>
      </c>
      <c r="F91" s="316">
        <v>310678.46999999997</v>
      </c>
      <c r="G91" s="316"/>
      <c r="H91" s="316">
        <v>64409.77</v>
      </c>
      <c r="I91"/>
      <c r="J91">
        <v>2700686.2</v>
      </c>
      <c r="K91">
        <v>168198.22</v>
      </c>
      <c r="L91"/>
      <c r="M91"/>
      <c r="N91" s="317">
        <v>5500</v>
      </c>
      <c r="O91" s="317">
        <v>19100</v>
      </c>
      <c r="P91" s="317"/>
      <c r="Q91" s="317"/>
      <c r="R91"/>
      <c r="S91"/>
      <c r="T91"/>
      <c r="U91">
        <v>3382854.97</v>
      </c>
      <c r="V91" s="321"/>
      <c r="W91" s="321"/>
      <c r="X91" s="321">
        <v>132791.64000000001</v>
      </c>
      <c r="Y91" s="321"/>
      <c r="Z91" s="321">
        <v>397.23</v>
      </c>
      <c r="AA91" s="321">
        <v>445420</v>
      </c>
      <c r="AB91" s="321">
        <v>222262</v>
      </c>
      <c r="AC91" s="322">
        <v>522976</v>
      </c>
      <c r="AD91" s="322"/>
      <c r="AE91" s="322"/>
      <c r="AF91" s="322">
        <v>174389.07</v>
      </c>
      <c r="AG91" s="322">
        <v>69323.56</v>
      </c>
      <c r="AH91" s="322"/>
      <c r="AI91" s="322"/>
      <c r="AJ91" s="62">
        <f t="shared" si="7"/>
        <v>375088.24</v>
      </c>
      <c r="AK91" s="76">
        <f t="shared" si="8"/>
        <v>24600</v>
      </c>
      <c r="AL91" s="17">
        <f t="shared" si="9"/>
        <v>350488.24</v>
      </c>
      <c r="AM91" s="15">
        <f t="shared" si="10"/>
        <v>800870.87</v>
      </c>
      <c r="AN91" s="64">
        <f t="shared" si="11"/>
        <v>766688.63000000012</v>
      </c>
      <c r="AO91" s="19">
        <f t="shared" si="12"/>
        <v>34182.239999999874</v>
      </c>
    </row>
    <row r="92" spans="1:41" x14ac:dyDescent="0.2">
      <c r="A92" t="s">
        <v>561</v>
      </c>
      <c r="B92" t="s">
        <v>562</v>
      </c>
      <c r="C92" s="60">
        <v>2340</v>
      </c>
      <c r="D92" s="47" t="s">
        <v>1352</v>
      </c>
      <c r="E92" t="s">
        <v>3115</v>
      </c>
      <c r="F92" s="316">
        <v>258217.06</v>
      </c>
      <c r="G92" s="316"/>
      <c r="H92" s="316">
        <v>150620.53</v>
      </c>
      <c r="I92"/>
      <c r="J92">
        <v>407423.5</v>
      </c>
      <c r="K92">
        <v>93493.07</v>
      </c>
      <c r="L92"/>
      <c r="M92"/>
      <c r="N92" s="317">
        <v>5600</v>
      </c>
      <c r="O92" s="317">
        <v>5600</v>
      </c>
      <c r="P92" s="317"/>
      <c r="Q92" s="317"/>
      <c r="R92"/>
      <c r="S92"/>
      <c r="T92"/>
      <c r="U92">
        <v>1045747.78</v>
      </c>
      <c r="V92" s="321"/>
      <c r="W92" s="321"/>
      <c r="X92" s="321">
        <v>128808.55</v>
      </c>
      <c r="Y92" s="321"/>
      <c r="Z92" s="321">
        <v>295.25</v>
      </c>
      <c r="AA92" s="321">
        <v>325980</v>
      </c>
      <c r="AB92" s="321">
        <v>17200</v>
      </c>
      <c r="AC92" s="322">
        <v>355980</v>
      </c>
      <c r="AD92" s="322"/>
      <c r="AE92" s="322"/>
      <c r="AF92" s="322">
        <v>83957.08</v>
      </c>
      <c r="AG92" s="322">
        <v>35121.97</v>
      </c>
      <c r="AH92" s="322"/>
      <c r="AI92" s="322"/>
      <c r="AJ92" s="62">
        <f t="shared" si="7"/>
        <v>408837.58999999997</v>
      </c>
      <c r="AK92" s="76">
        <f t="shared" si="8"/>
        <v>11200</v>
      </c>
      <c r="AL92" s="17">
        <f t="shared" si="9"/>
        <v>397637.58999999997</v>
      </c>
      <c r="AM92" s="15">
        <f t="shared" si="10"/>
        <v>472283.8</v>
      </c>
      <c r="AN92" s="64">
        <f t="shared" si="11"/>
        <v>475059.05000000005</v>
      </c>
      <c r="AO92" s="19">
        <f t="shared" si="12"/>
        <v>-2775.2500000000582</v>
      </c>
    </row>
    <row r="93" spans="1:41" x14ac:dyDescent="0.2">
      <c r="A93" t="s">
        <v>561</v>
      </c>
      <c r="B93" t="s">
        <v>562</v>
      </c>
      <c r="C93" s="60">
        <v>2160</v>
      </c>
      <c r="D93" s="47" t="s">
        <v>1353</v>
      </c>
      <c r="E93" t="s">
        <v>3116</v>
      </c>
      <c r="F93" s="316">
        <v>177892.65</v>
      </c>
      <c r="G93" s="316"/>
      <c r="H93" s="316">
        <v>40031.839999999997</v>
      </c>
      <c r="I93"/>
      <c r="J93">
        <v>33655.71</v>
      </c>
      <c r="K93">
        <v>144358.07</v>
      </c>
      <c r="L93"/>
      <c r="M93"/>
      <c r="N93" s="317"/>
      <c r="O93" s="317"/>
      <c r="P93" s="317"/>
      <c r="Q93" s="317"/>
      <c r="R93"/>
      <c r="S93">
        <v>256891.42</v>
      </c>
      <c r="T93"/>
      <c r="U93">
        <v>320699.84999999998</v>
      </c>
      <c r="V93" s="321"/>
      <c r="W93" s="321"/>
      <c r="X93" s="321">
        <v>201137.76</v>
      </c>
      <c r="Y93" s="321"/>
      <c r="Z93" s="321"/>
      <c r="AA93" s="321">
        <v>291591.5</v>
      </c>
      <c r="AB93" s="321">
        <v>152000</v>
      </c>
      <c r="AC93" s="322">
        <v>385851.5</v>
      </c>
      <c r="AD93" s="322"/>
      <c r="AE93" s="322"/>
      <c r="AF93" s="322">
        <v>108774.43</v>
      </c>
      <c r="AG93" s="322">
        <v>11403.68</v>
      </c>
      <c r="AH93" s="322"/>
      <c r="AI93" s="322"/>
      <c r="AJ93" s="62">
        <f t="shared" si="7"/>
        <v>217924.49</v>
      </c>
      <c r="AK93" s="76">
        <f t="shared" si="8"/>
        <v>0</v>
      </c>
      <c r="AL93" s="17">
        <f t="shared" si="9"/>
        <v>217924.49</v>
      </c>
      <c r="AM93" s="15">
        <f t="shared" si="10"/>
        <v>644729.26</v>
      </c>
      <c r="AN93" s="64">
        <f t="shared" si="11"/>
        <v>506029.61</v>
      </c>
      <c r="AO93" s="19">
        <f t="shared" si="12"/>
        <v>138699.65000000002</v>
      </c>
    </row>
    <row r="94" spans="1:41" x14ac:dyDescent="0.2">
      <c r="A94" t="s">
        <v>561</v>
      </c>
      <c r="B94" t="s">
        <v>562</v>
      </c>
      <c r="C94" s="60">
        <v>1723</v>
      </c>
      <c r="D94" s="47" t="s">
        <v>1354</v>
      </c>
      <c r="E94" t="s">
        <v>3117</v>
      </c>
      <c r="F94" s="316">
        <v>312938</v>
      </c>
      <c r="G94" s="316"/>
      <c r="H94" s="316">
        <v>17590.669999999998</v>
      </c>
      <c r="I94"/>
      <c r="J94">
        <v>579252.46</v>
      </c>
      <c r="K94">
        <v>48924.86</v>
      </c>
      <c r="L94"/>
      <c r="M94"/>
      <c r="N94" s="317"/>
      <c r="O94" s="317"/>
      <c r="P94" s="317"/>
      <c r="Q94" s="317"/>
      <c r="R94"/>
      <c r="S94"/>
      <c r="T94">
        <v>94569.16</v>
      </c>
      <c r="U94">
        <v>1001354.77</v>
      </c>
      <c r="V94" s="321">
        <v>8</v>
      </c>
      <c r="W94" s="321"/>
      <c r="X94" s="321">
        <v>75000</v>
      </c>
      <c r="Y94" s="321"/>
      <c r="Z94" s="321"/>
      <c r="AA94" s="321">
        <v>221340</v>
      </c>
      <c r="AB94" s="321">
        <v>53300</v>
      </c>
      <c r="AC94" s="322">
        <v>252720</v>
      </c>
      <c r="AD94" s="322"/>
      <c r="AE94" s="322"/>
      <c r="AF94" s="322">
        <v>166638.89000000001</v>
      </c>
      <c r="AG94" s="322">
        <v>28880.53</v>
      </c>
      <c r="AH94" s="322"/>
      <c r="AI94" s="322"/>
      <c r="AJ94" s="62">
        <f t="shared" si="7"/>
        <v>330528.67</v>
      </c>
      <c r="AK94" s="76">
        <f t="shared" si="8"/>
        <v>0</v>
      </c>
      <c r="AL94" s="17">
        <f t="shared" si="9"/>
        <v>330528.67</v>
      </c>
      <c r="AM94" s="15">
        <f t="shared" si="10"/>
        <v>349648</v>
      </c>
      <c r="AN94" s="64">
        <f t="shared" si="11"/>
        <v>448239.42000000004</v>
      </c>
      <c r="AO94" s="19">
        <f t="shared" si="12"/>
        <v>-98591.420000000042</v>
      </c>
    </row>
    <row r="95" spans="1:41" x14ac:dyDescent="0.2">
      <c r="A95" t="s">
        <v>561</v>
      </c>
      <c r="B95" t="s">
        <v>562</v>
      </c>
      <c r="C95" s="60">
        <v>2675</v>
      </c>
      <c r="D95" s="47" t="s">
        <v>1355</v>
      </c>
      <c r="E95" t="s">
        <v>3118</v>
      </c>
      <c r="F95" s="316">
        <v>610072.17000000004</v>
      </c>
      <c r="G95" s="316"/>
      <c r="H95" s="316">
        <v>173374.52</v>
      </c>
      <c r="I95"/>
      <c r="J95">
        <v>-32394.28</v>
      </c>
      <c r="K95">
        <v>514557.3</v>
      </c>
      <c r="L95"/>
      <c r="M95"/>
      <c r="N95" s="317">
        <v>6000</v>
      </c>
      <c r="O95" s="317">
        <v>3300</v>
      </c>
      <c r="P95" s="317"/>
      <c r="Q95" s="317">
        <v>1072.43</v>
      </c>
      <c r="R95"/>
      <c r="S95"/>
      <c r="T95">
        <v>38</v>
      </c>
      <c r="U95">
        <v>573056.03</v>
      </c>
      <c r="V95" s="321"/>
      <c r="W95" s="321"/>
      <c r="X95" s="321">
        <v>144613.88</v>
      </c>
      <c r="Y95" s="321"/>
      <c r="Z95" s="321"/>
      <c r="AA95" s="321">
        <v>438615</v>
      </c>
      <c r="AB95" s="321">
        <v>388760.49</v>
      </c>
      <c r="AC95" s="322">
        <v>488562</v>
      </c>
      <c r="AD95" s="322"/>
      <c r="AE95" s="322"/>
      <c r="AF95" s="322">
        <v>180588.93</v>
      </c>
      <c r="AG95" s="322">
        <v>29106.86</v>
      </c>
      <c r="AH95" s="322"/>
      <c r="AI95" s="322"/>
      <c r="AJ95" s="62">
        <f t="shared" si="7"/>
        <v>783446.69000000006</v>
      </c>
      <c r="AK95" s="76">
        <f t="shared" si="8"/>
        <v>10372.43</v>
      </c>
      <c r="AL95" s="17">
        <f t="shared" si="9"/>
        <v>773074.26</v>
      </c>
      <c r="AM95" s="15">
        <f t="shared" si="10"/>
        <v>971989.37</v>
      </c>
      <c r="AN95" s="64">
        <f t="shared" si="11"/>
        <v>698257.78999999992</v>
      </c>
      <c r="AO95" s="19">
        <f t="shared" si="12"/>
        <v>273731.58000000007</v>
      </c>
    </row>
    <row r="96" spans="1:41" x14ac:dyDescent="0.2">
      <c r="A96" t="s">
        <v>561</v>
      </c>
      <c r="B96" t="s">
        <v>562</v>
      </c>
      <c r="C96" s="60">
        <v>1715</v>
      </c>
      <c r="D96" s="47" t="s">
        <v>1356</v>
      </c>
      <c r="E96" t="s">
        <v>3119</v>
      </c>
      <c r="F96" s="316">
        <v>199130.61</v>
      </c>
      <c r="G96" s="316"/>
      <c r="H96" s="316">
        <v>170638.6</v>
      </c>
      <c r="I96"/>
      <c r="J96">
        <v>1478743.24</v>
      </c>
      <c r="K96">
        <v>75090.899999999994</v>
      </c>
      <c r="L96"/>
      <c r="M96"/>
      <c r="N96" s="317">
        <v>6000</v>
      </c>
      <c r="O96" s="317">
        <v>3300</v>
      </c>
      <c r="P96" s="317"/>
      <c r="Q96" s="317">
        <v>1032.68</v>
      </c>
      <c r="R96"/>
      <c r="S96"/>
      <c r="T96"/>
      <c r="U96">
        <v>1997218.5</v>
      </c>
      <c r="V96" s="321"/>
      <c r="W96" s="321"/>
      <c r="X96" s="321">
        <v>159865.1</v>
      </c>
      <c r="Y96" s="321"/>
      <c r="Z96" s="321">
        <v>208.82</v>
      </c>
      <c r="AA96" s="321">
        <v>299220</v>
      </c>
      <c r="AB96" s="321">
        <v>219282</v>
      </c>
      <c r="AC96" s="322">
        <v>357336</v>
      </c>
      <c r="AD96" s="322"/>
      <c r="AE96" s="322"/>
      <c r="AF96" s="322">
        <v>160489.63</v>
      </c>
      <c r="AG96" s="322">
        <v>46826.74</v>
      </c>
      <c r="AH96" s="322"/>
      <c r="AI96" s="322"/>
      <c r="AJ96" s="62">
        <f t="shared" si="7"/>
        <v>369769.20999999996</v>
      </c>
      <c r="AK96" s="76">
        <f t="shared" si="8"/>
        <v>10332.68</v>
      </c>
      <c r="AL96" s="17">
        <f t="shared" si="9"/>
        <v>359436.52999999997</v>
      </c>
      <c r="AM96" s="15">
        <f t="shared" si="10"/>
        <v>678575.92</v>
      </c>
      <c r="AN96" s="64">
        <f t="shared" si="11"/>
        <v>564652.37</v>
      </c>
      <c r="AO96" s="19">
        <f t="shared" si="12"/>
        <v>113923.55000000005</v>
      </c>
    </row>
    <row r="97" spans="1:41" x14ac:dyDescent="0.2">
      <c r="A97" t="s">
        <v>561</v>
      </c>
      <c r="B97" t="s">
        <v>562</v>
      </c>
      <c r="C97" s="60">
        <v>3187</v>
      </c>
      <c r="D97" s="47" t="s">
        <v>1357</v>
      </c>
      <c r="E97" t="s">
        <v>3120</v>
      </c>
      <c r="F97" s="316">
        <v>402737</v>
      </c>
      <c r="G97" s="316">
        <v>128140</v>
      </c>
      <c r="H97" s="316">
        <v>60270.34</v>
      </c>
      <c r="I97"/>
      <c r="J97">
        <v>180275.35</v>
      </c>
      <c r="K97">
        <v>145600.4</v>
      </c>
      <c r="L97"/>
      <c r="M97"/>
      <c r="N97" s="317">
        <v>6000</v>
      </c>
      <c r="O97" s="317">
        <v>3300</v>
      </c>
      <c r="P97" s="317"/>
      <c r="Q97" s="317"/>
      <c r="R97"/>
      <c r="S97"/>
      <c r="T97"/>
      <c r="U97">
        <v>569833.9</v>
      </c>
      <c r="V97" s="321"/>
      <c r="W97" s="321"/>
      <c r="X97" s="321">
        <v>119128.18</v>
      </c>
      <c r="Y97" s="321"/>
      <c r="Z97" s="321">
        <v>392.35</v>
      </c>
      <c r="AA97" s="321"/>
      <c r="AB97" s="321">
        <v>218912</v>
      </c>
      <c r="AC97" s="322">
        <v>75992</v>
      </c>
      <c r="AD97" s="322"/>
      <c r="AE97" s="322"/>
      <c r="AF97" s="322">
        <v>33406.910000000003</v>
      </c>
      <c r="AG97" s="322">
        <v>19764.14</v>
      </c>
      <c r="AH97" s="322"/>
      <c r="AI97" s="322">
        <v>7980</v>
      </c>
      <c r="AJ97" s="62">
        <f t="shared" si="7"/>
        <v>591147.34</v>
      </c>
      <c r="AK97" s="76">
        <f t="shared" si="8"/>
        <v>9300</v>
      </c>
      <c r="AL97" s="17">
        <f t="shared" si="9"/>
        <v>581847.34</v>
      </c>
      <c r="AM97" s="15">
        <f t="shared" si="10"/>
        <v>338432.53</v>
      </c>
      <c r="AN97" s="64">
        <f t="shared" si="11"/>
        <v>137143.04999999999</v>
      </c>
      <c r="AO97" s="19">
        <f t="shared" si="12"/>
        <v>201289.48000000004</v>
      </c>
    </row>
    <row r="98" spans="1:41" x14ac:dyDescent="0.2">
      <c r="A98" t="s">
        <v>561</v>
      </c>
      <c r="B98" t="s">
        <v>562</v>
      </c>
      <c r="C98" s="60">
        <v>2867</v>
      </c>
      <c r="D98" s="47" t="s">
        <v>1358</v>
      </c>
      <c r="E98" t="s">
        <v>3121</v>
      </c>
      <c r="F98" s="316">
        <v>423239.02</v>
      </c>
      <c r="G98" s="316"/>
      <c r="H98" s="316">
        <v>8674.2099999999991</v>
      </c>
      <c r="I98"/>
      <c r="J98">
        <v>10623.01</v>
      </c>
      <c r="K98">
        <v>292563.73</v>
      </c>
      <c r="L98"/>
      <c r="M98"/>
      <c r="N98" s="317">
        <v>6000</v>
      </c>
      <c r="O98" s="317">
        <v>7622.45</v>
      </c>
      <c r="P98" s="317"/>
      <c r="Q98" s="317">
        <v>184.5</v>
      </c>
      <c r="R98"/>
      <c r="S98"/>
      <c r="T98"/>
      <c r="U98">
        <v>528870.26</v>
      </c>
      <c r="V98" s="321"/>
      <c r="W98" s="321"/>
      <c r="X98" s="321">
        <v>130498.12</v>
      </c>
      <c r="Y98" s="321"/>
      <c r="Z98" s="321">
        <v>8</v>
      </c>
      <c r="AA98" s="321">
        <v>212030</v>
      </c>
      <c r="AB98" s="321">
        <v>62400</v>
      </c>
      <c r="AC98" s="322">
        <v>275670</v>
      </c>
      <c r="AD98" s="322"/>
      <c r="AE98" s="322"/>
      <c r="AF98" s="322">
        <v>146027.28</v>
      </c>
      <c r="AG98" s="322">
        <v>28129.99</v>
      </c>
      <c r="AH98" s="322"/>
      <c r="AI98" s="322"/>
      <c r="AJ98" s="62">
        <f t="shared" si="7"/>
        <v>431913.23000000004</v>
      </c>
      <c r="AK98" s="76">
        <f t="shared" si="8"/>
        <v>13806.95</v>
      </c>
      <c r="AL98" s="17">
        <f t="shared" si="9"/>
        <v>418106.28</v>
      </c>
      <c r="AM98" s="15">
        <f t="shared" si="10"/>
        <v>404936.12</v>
      </c>
      <c r="AN98" s="64">
        <f t="shared" si="11"/>
        <v>449827.27</v>
      </c>
      <c r="AO98" s="19">
        <f t="shared" si="12"/>
        <v>-44891.150000000023</v>
      </c>
    </row>
    <row r="99" spans="1:41" x14ac:dyDescent="0.2">
      <c r="A99" t="s">
        <v>561</v>
      </c>
      <c r="B99" t="s">
        <v>562</v>
      </c>
      <c r="C99" s="60">
        <v>3076</v>
      </c>
      <c r="D99" s="47" t="s">
        <v>1359</v>
      </c>
      <c r="E99" t="s">
        <v>3122</v>
      </c>
      <c r="F99" s="316">
        <v>372532.41</v>
      </c>
      <c r="G99" s="316">
        <v>20160</v>
      </c>
      <c r="H99" s="316">
        <v>265479.82</v>
      </c>
      <c r="I99"/>
      <c r="J99">
        <v>13937.53</v>
      </c>
      <c r="K99">
        <v>167485.70000000001</v>
      </c>
      <c r="L99"/>
      <c r="M99"/>
      <c r="N99" s="317">
        <v>0</v>
      </c>
      <c r="O99" s="317">
        <v>6300</v>
      </c>
      <c r="P99" s="317"/>
      <c r="Q99" s="317">
        <v>2293.54</v>
      </c>
      <c r="R99"/>
      <c r="S99"/>
      <c r="T99"/>
      <c r="U99">
        <v>713142.2</v>
      </c>
      <c r="V99" s="321">
        <v>8</v>
      </c>
      <c r="W99" s="321"/>
      <c r="X99" s="321">
        <v>127105.42</v>
      </c>
      <c r="Y99" s="321"/>
      <c r="Z99" s="321">
        <v>489.13</v>
      </c>
      <c r="AA99" s="321">
        <v>399309</v>
      </c>
      <c r="AB99" s="321">
        <v>208636</v>
      </c>
      <c r="AC99" s="322">
        <v>478558</v>
      </c>
      <c r="AD99" s="322"/>
      <c r="AE99" s="322"/>
      <c r="AF99" s="322">
        <v>148310.94</v>
      </c>
      <c r="AG99" s="322">
        <v>19280.580000000002</v>
      </c>
      <c r="AH99" s="322"/>
      <c r="AI99" s="322"/>
      <c r="AJ99" s="62">
        <f t="shared" si="7"/>
        <v>658172.23</v>
      </c>
      <c r="AK99" s="76">
        <f t="shared" si="8"/>
        <v>8593.5400000000009</v>
      </c>
      <c r="AL99" s="17">
        <f t="shared" si="9"/>
        <v>649578.68999999994</v>
      </c>
      <c r="AM99" s="15">
        <f t="shared" si="10"/>
        <v>735547.55</v>
      </c>
      <c r="AN99" s="64">
        <f t="shared" si="11"/>
        <v>646149.5199999999</v>
      </c>
      <c r="AO99" s="19">
        <f t="shared" si="12"/>
        <v>89398.030000000144</v>
      </c>
    </row>
    <row r="100" spans="1:41" x14ac:dyDescent="0.2">
      <c r="A100" t="s">
        <v>561</v>
      </c>
      <c r="B100" t="s">
        <v>562</v>
      </c>
      <c r="C100" s="60">
        <v>2086</v>
      </c>
      <c r="D100" s="47" t="s">
        <v>1360</v>
      </c>
      <c r="E100" t="s">
        <v>3123</v>
      </c>
      <c r="F100" s="316">
        <v>161890.01</v>
      </c>
      <c r="G100" s="316"/>
      <c r="H100" s="316">
        <v>149602.44</v>
      </c>
      <c r="I100"/>
      <c r="J100">
        <v>267109.46999999997</v>
      </c>
      <c r="K100">
        <v>217058.91</v>
      </c>
      <c r="L100"/>
      <c r="M100"/>
      <c r="N100" s="317">
        <v>6000</v>
      </c>
      <c r="O100" s="317">
        <v>6600</v>
      </c>
      <c r="P100" s="317"/>
      <c r="Q100" s="317"/>
      <c r="R100"/>
      <c r="S100"/>
      <c r="T100">
        <v>22425.75</v>
      </c>
      <c r="U100">
        <v>673323.61</v>
      </c>
      <c r="V100" s="321"/>
      <c r="W100" s="321"/>
      <c r="X100" s="321">
        <v>82650</v>
      </c>
      <c r="Y100" s="321"/>
      <c r="Z100" s="321">
        <v>191.6</v>
      </c>
      <c r="AA100" s="321">
        <v>172160</v>
      </c>
      <c r="AB100" s="321">
        <v>48500</v>
      </c>
      <c r="AC100" s="322">
        <v>233979</v>
      </c>
      <c r="AD100" s="322"/>
      <c r="AE100" s="322"/>
      <c r="AF100" s="322">
        <v>89175.97</v>
      </c>
      <c r="AG100" s="322">
        <v>47222.46</v>
      </c>
      <c r="AH100" s="322"/>
      <c r="AI100" s="322"/>
      <c r="AJ100" s="62">
        <f t="shared" si="7"/>
        <v>311492.45</v>
      </c>
      <c r="AK100" s="76">
        <f t="shared" si="8"/>
        <v>12600</v>
      </c>
      <c r="AL100" s="17">
        <f t="shared" si="9"/>
        <v>298892.45</v>
      </c>
      <c r="AM100" s="15">
        <f t="shared" si="10"/>
        <v>303501.59999999998</v>
      </c>
      <c r="AN100" s="64">
        <f t="shared" si="11"/>
        <v>370377.43</v>
      </c>
      <c r="AO100" s="19">
        <f t="shared" si="12"/>
        <v>-66875.830000000016</v>
      </c>
    </row>
    <row r="101" spans="1:41" x14ac:dyDescent="0.2">
      <c r="A101" t="s">
        <v>561</v>
      </c>
      <c r="B101" t="s">
        <v>562</v>
      </c>
      <c r="C101" s="60">
        <v>1893</v>
      </c>
      <c r="D101" s="47" t="s">
        <v>1361</v>
      </c>
      <c r="E101" t="s">
        <v>3124</v>
      </c>
      <c r="F101" s="316">
        <v>357296.41</v>
      </c>
      <c r="G101" s="316"/>
      <c r="H101" s="316">
        <v>36829.89</v>
      </c>
      <c r="I101"/>
      <c r="J101">
        <v>3</v>
      </c>
      <c r="K101">
        <v>132966.9</v>
      </c>
      <c r="L101"/>
      <c r="M101"/>
      <c r="N101" s="317">
        <v>5000</v>
      </c>
      <c r="O101" s="317">
        <v>6300</v>
      </c>
      <c r="P101" s="317"/>
      <c r="Q101" s="317"/>
      <c r="R101"/>
      <c r="S101"/>
      <c r="T101">
        <v>-174950</v>
      </c>
      <c r="U101">
        <v>1404582.07</v>
      </c>
      <c r="V101" s="321"/>
      <c r="W101" s="321"/>
      <c r="X101" s="321">
        <v>104260.94</v>
      </c>
      <c r="Y101" s="321"/>
      <c r="Z101" s="321">
        <v>444.31</v>
      </c>
      <c r="AA101" s="321">
        <v>202320</v>
      </c>
      <c r="AB101" s="321">
        <v>55000</v>
      </c>
      <c r="AC101" s="322">
        <v>229920</v>
      </c>
      <c r="AD101" s="322"/>
      <c r="AE101" s="322"/>
      <c r="AF101" s="322">
        <v>224512.16</v>
      </c>
      <c r="AG101" s="322">
        <v>19092.919999999998</v>
      </c>
      <c r="AH101" s="322"/>
      <c r="AI101" s="322"/>
      <c r="AJ101" s="62">
        <f t="shared" si="7"/>
        <v>394126.3</v>
      </c>
      <c r="AK101" s="76">
        <f t="shared" si="8"/>
        <v>11300</v>
      </c>
      <c r="AL101" s="17">
        <f t="shared" si="9"/>
        <v>382826.3</v>
      </c>
      <c r="AM101" s="15">
        <f t="shared" si="10"/>
        <v>362025.25</v>
      </c>
      <c r="AN101" s="64">
        <f t="shared" si="11"/>
        <v>473525.08</v>
      </c>
      <c r="AO101" s="19">
        <f t="shared" si="12"/>
        <v>-111499.83000000002</v>
      </c>
    </row>
    <row r="102" spans="1:41" x14ac:dyDescent="0.2">
      <c r="A102" t="s">
        <v>561</v>
      </c>
      <c r="B102" t="s">
        <v>562</v>
      </c>
      <c r="C102" s="60">
        <v>2677</v>
      </c>
      <c r="D102" s="47" t="s">
        <v>1362</v>
      </c>
      <c r="E102" t="s">
        <v>3125</v>
      </c>
      <c r="F102" s="316">
        <v>204713.71</v>
      </c>
      <c r="G102" s="316"/>
      <c r="H102" s="316">
        <v>842377.12</v>
      </c>
      <c r="I102"/>
      <c r="J102">
        <v>237892.53</v>
      </c>
      <c r="K102">
        <v>140219.79999999999</v>
      </c>
      <c r="L102"/>
      <c r="M102"/>
      <c r="N102" s="317"/>
      <c r="O102" s="317">
        <v>4130</v>
      </c>
      <c r="P102" s="317"/>
      <c r="Q102" s="317"/>
      <c r="R102"/>
      <c r="S102"/>
      <c r="T102">
        <v>221454.25</v>
      </c>
      <c r="U102">
        <v>819557.49</v>
      </c>
      <c r="V102" s="321"/>
      <c r="W102" s="321"/>
      <c r="X102" s="321">
        <v>185776.5</v>
      </c>
      <c r="Y102" s="321"/>
      <c r="Z102" s="321"/>
      <c r="AA102" s="321">
        <v>416700</v>
      </c>
      <c r="AB102" s="321">
        <v>63000</v>
      </c>
      <c r="AC102" s="322">
        <v>471450</v>
      </c>
      <c r="AD102" s="322"/>
      <c r="AE102" s="322"/>
      <c r="AF102" s="322">
        <v>140148.67000000001</v>
      </c>
      <c r="AG102" s="322">
        <v>19272.330000000002</v>
      </c>
      <c r="AH102" s="322"/>
      <c r="AI102" s="322"/>
      <c r="AJ102" s="62">
        <f t="shared" si="7"/>
        <v>1047090.83</v>
      </c>
      <c r="AK102" s="76">
        <f t="shared" si="8"/>
        <v>4130</v>
      </c>
      <c r="AL102" s="17">
        <f t="shared" si="9"/>
        <v>1042960.83</v>
      </c>
      <c r="AM102" s="15">
        <f t="shared" si="10"/>
        <v>665476.5</v>
      </c>
      <c r="AN102" s="64">
        <f t="shared" si="11"/>
        <v>630871</v>
      </c>
      <c r="AO102" s="19">
        <f t="shared" si="12"/>
        <v>34605.5</v>
      </c>
    </row>
    <row r="103" spans="1:41" x14ac:dyDescent="0.2">
      <c r="A103" t="s">
        <v>561</v>
      </c>
      <c r="B103" t="s">
        <v>562</v>
      </c>
      <c r="C103" s="60">
        <v>2827</v>
      </c>
      <c r="D103" s="47" t="s">
        <v>1363</v>
      </c>
      <c r="E103" t="s">
        <v>3128</v>
      </c>
      <c r="F103" s="316">
        <v>167649.75</v>
      </c>
      <c r="G103" s="316"/>
      <c r="H103" s="316">
        <v>90714.28</v>
      </c>
      <c r="I103"/>
      <c r="J103">
        <v>42099.37</v>
      </c>
      <c r="K103">
        <v>-136912.29999999999</v>
      </c>
      <c r="L103"/>
      <c r="M103"/>
      <c r="N103" s="317">
        <v>6000</v>
      </c>
      <c r="O103" s="317">
        <v>15540</v>
      </c>
      <c r="P103" s="317"/>
      <c r="Q103" s="317"/>
      <c r="R103"/>
      <c r="S103"/>
      <c r="T103"/>
      <c r="U103">
        <v>474645.55</v>
      </c>
      <c r="V103" s="321"/>
      <c r="W103" s="321"/>
      <c r="X103" s="321">
        <v>101397.97</v>
      </c>
      <c r="Y103" s="321"/>
      <c r="Z103" s="321">
        <v>253.23</v>
      </c>
      <c r="AA103" s="321">
        <v>458556</v>
      </c>
      <c r="AB103" s="321">
        <v>26800</v>
      </c>
      <c r="AC103" s="322">
        <v>486276</v>
      </c>
      <c r="AD103" s="322"/>
      <c r="AE103" s="322"/>
      <c r="AF103" s="322">
        <v>74598.289999999994</v>
      </c>
      <c r="AG103" s="322">
        <v>49443.6</v>
      </c>
      <c r="AH103" s="322"/>
      <c r="AI103" s="322"/>
      <c r="AJ103" s="62">
        <f t="shared" si="7"/>
        <v>258364.03</v>
      </c>
      <c r="AK103" s="76">
        <f t="shared" si="8"/>
        <v>21540</v>
      </c>
      <c r="AL103" s="17">
        <f t="shared" si="9"/>
        <v>236824.03</v>
      </c>
      <c r="AM103" s="15">
        <f t="shared" si="10"/>
        <v>587007.19999999995</v>
      </c>
      <c r="AN103" s="64">
        <f t="shared" si="11"/>
        <v>610317.89</v>
      </c>
      <c r="AO103" s="19">
        <f t="shared" si="12"/>
        <v>-23310.690000000061</v>
      </c>
    </row>
    <row r="104" spans="1:41" x14ac:dyDescent="0.2">
      <c r="A104" t="s">
        <v>561</v>
      </c>
      <c r="B104" t="s">
        <v>562</v>
      </c>
      <c r="C104" s="60">
        <v>3372</v>
      </c>
      <c r="D104" s="47" t="s">
        <v>1364</v>
      </c>
      <c r="E104" t="s">
        <v>3129</v>
      </c>
      <c r="F104" s="316">
        <v>322071.3</v>
      </c>
      <c r="G104" s="316">
        <v>15000</v>
      </c>
      <c r="H104" s="316">
        <v>328615.01</v>
      </c>
      <c r="I104"/>
      <c r="J104">
        <v>-1125.97</v>
      </c>
      <c r="K104">
        <v>199826.75</v>
      </c>
      <c r="L104"/>
      <c r="M104"/>
      <c r="N104" s="317">
        <v>0</v>
      </c>
      <c r="O104" s="317">
        <v>3840</v>
      </c>
      <c r="P104" s="317"/>
      <c r="Q104" s="317"/>
      <c r="R104"/>
      <c r="S104"/>
      <c r="T104"/>
      <c r="U104">
        <v>1172968.6100000001</v>
      </c>
      <c r="V104" s="321"/>
      <c r="W104" s="321"/>
      <c r="X104" s="321">
        <v>68993.83</v>
      </c>
      <c r="Y104" s="321"/>
      <c r="Z104" s="321"/>
      <c r="AA104" s="321">
        <v>351707</v>
      </c>
      <c r="AB104" s="321">
        <v>225663</v>
      </c>
      <c r="AC104" s="322">
        <v>411757</v>
      </c>
      <c r="AD104" s="322"/>
      <c r="AE104" s="322"/>
      <c r="AF104" s="322">
        <v>70588.429999999993</v>
      </c>
      <c r="AG104" s="322">
        <v>50175.96</v>
      </c>
      <c r="AH104" s="322"/>
      <c r="AI104" s="322"/>
      <c r="AJ104" s="62">
        <f t="shared" si="7"/>
        <v>665686.31000000006</v>
      </c>
      <c r="AK104" s="76">
        <f t="shared" si="8"/>
        <v>3840</v>
      </c>
      <c r="AL104" s="17">
        <f t="shared" si="9"/>
        <v>661846.31000000006</v>
      </c>
      <c r="AM104" s="15">
        <f t="shared" si="10"/>
        <v>646363.83000000007</v>
      </c>
      <c r="AN104" s="64">
        <f t="shared" si="11"/>
        <v>532521.39</v>
      </c>
      <c r="AO104" s="19">
        <f t="shared" si="12"/>
        <v>113842.44000000006</v>
      </c>
    </row>
    <row r="105" spans="1:41" x14ac:dyDescent="0.2">
      <c r="A105" t="s">
        <v>561</v>
      </c>
      <c r="B105" t="s">
        <v>562</v>
      </c>
      <c r="C105" s="60">
        <v>1747</v>
      </c>
      <c r="D105" s="47" t="s">
        <v>1365</v>
      </c>
      <c r="E105" t="s">
        <v>3177</v>
      </c>
      <c r="F105" s="316">
        <v>496622.84</v>
      </c>
      <c r="G105" s="316"/>
      <c r="H105" s="316">
        <v>-44066.080000000002</v>
      </c>
      <c r="I105"/>
      <c r="J105">
        <v>203520.61</v>
      </c>
      <c r="K105">
        <v>124107.34</v>
      </c>
      <c r="L105"/>
      <c r="M105"/>
      <c r="N105" s="317">
        <v>-45300</v>
      </c>
      <c r="O105" s="317">
        <v>3450</v>
      </c>
      <c r="P105" s="317"/>
      <c r="Q105" s="317"/>
      <c r="R105"/>
      <c r="S105"/>
      <c r="T105"/>
      <c r="U105">
        <v>764463.81</v>
      </c>
      <c r="V105" s="321"/>
      <c r="W105" s="321"/>
      <c r="X105" s="321">
        <v>265000</v>
      </c>
      <c r="Y105" s="321">
        <v>1</v>
      </c>
      <c r="Z105" s="321">
        <v>263.66000000000003</v>
      </c>
      <c r="AA105" s="321">
        <v>493530</v>
      </c>
      <c r="AB105" s="321">
        <v>26000</v>
      </c>
      <c r="AC105" s="322">
        <v>515229</v>
      </c>
      <c r="AD105" s="322"/>
      <c r="AE105" s="322"/>
      <c r="AF105" s="322">
        <v>89546.4</v>
      </c>
      <c r="AG105" s="322">
        <v>45054.77</v>
      </c>
      <c r="AH105" s="322"/>
      <c r="AI105" s="322"/>
      <c r="AJ105" s="62">
        <f t="shared" si="7"/>
        <v>452556.76</v>
      </c>
      <c r="AK105" s="76">
        <f t="shared" si="8"/>
        <v>-41850</v>
      </c>
      <c r="AL105" s="17">
        <f t="shared" si="9"/>
        <v>494406.76</v>
      </c>
      <c r="AM105" s="15">
        <f t="shared" si="10"/>
        <v>784794.65999999992</v>
      </c>
      <c r="AN105" s="64">
        <f t="shared" si="11"/>
        <v>649830.17000000004</v>
      </c>
      <c r="AO105" s="19">
        <f t="shared" si="12"/>
        <v>134964.48999999987</v>
      </c>
    </row>
    <row r="106" spans="1:41" x14ac:dyDescent="0.2">
      <c r="A106" t="s">
        <v>561</v>
      </c>
      <c r="B106" t="s">
        <v>562</v>
      </c>
      <c r="C106" s="60">
        <v>2607</v>
      </c>
      <c r="D106" s="47" t="s">
        <v>1366</v>
      </c>
      <c r="E106" t="s">
        <v>3178</v>
      </c>
      <c r="F106" s="316">
        <v>112206.44</v>
      </c>
      <c r="G106" s="316"/>
      <c r="H106" s="316">
        <v>17292.41</v>
      </c>
      <c r="I106"/>
      <c r="J106">
        <v>1056136.76</v>
      </c>
      <c r="K106">
        <v>192406.08</v>
      </c>
      <c r="L106"/>
      <c r="M106"/>
      <c r="N106" s="317">
        <v>6000</v>
      </c>
      <c r="O106" s="317">
        <v>3300</v>
      </c>
      <c r="P106" s="317"/>
      <c r="Q106" s="317">
        <v>2590</v>
      </c>
      <c r="R106"/>
      <c r="S106"/>
      <c r="T106">
        <v>67523.62</v>
      </c>
      <c r="U106">
        <v>1440238.21</v>
      </c>
      <c r="V106" s="321"/>
      <c r="W106" s="321"/>
      <c r="X106" s="321">
        <v>91784</v>
      </c>
      <c r="Y106" s="321"/>
      <c r="Z106" s="321">
        <v>171.28</v>
      </c>
      <c r="AA106" s="321">
        <v>406440</v>
      </c>
      <c r="AB106" s="321">
        <v>23200</v>
      </c>
      <c r="AC106" s="322">
        <v>460140</v>
      </c>
      <c r="AD106" s="322"/>
      <c r="AE106" s="322"/>
      <c r="AF106" s="322">
        <v>55497.23</v>
      </c>
      <c r="AG106" s="322">
        <v>69851.62</v>
      </c>
      <c r="AH106" s="322"/>
      <c r="AI106" s="322">
        <v>135.75</v>
      </c>
      <c r="AJ106" s="62">
        <f t="shared" si="7"/>
        <v>129498.85</v>
      </c>
      <c r="AK106" s="76">
        <f t="shared" si="8"/>
        <v>11890</v>
      </c>
      <c r="AL106" s="17">
        <f t="shared" si="9"/>
        <v>117608.85</v>
      </c>
      <c r="AM106" s="15">
        <f t="shared" si="10"/>
        <v>521595.28</v>
      </c>
      <c r="AN106" s="64">
        <f t="shared" si="11"/>
        <v>585624.6</v>
      </c>
      <c r="AO106" s="19">
        <f t="shared" si="12"/>
        <v>-64029.319999999949</v>
      </c>
    </row>
    <row r="107" spans="1:41" x14ac:dyDescent="0.2">
      <c r="A107" t="s">
        <v>561</v>
      </c>
      <c r="B107" t="s">
        <v>562</v>
      </c>
      <c r="C107" s="60">
        <v>2124</v>
      </c>
      <c r="D107" s="47" t="s">
        <v>1367</v>
      </c>
      <c r="E107" t="s">
        <v>3183</v>
      </c>
      <c r="F107" s="316">
        <v>965398.68</v>
      </c>
      <c r="G107" s="316"/>
      <c r="H107" s="316">
        <v>42217.36</v>
      </c>
      <c r="I107"/>
      <c r="J107">
        <v>1929658.53</v>
      </c>
      <c r="K107">
        <v>125772.27</v>
      </c>
      <c r="L107"/>
      <c r="M107"/>
      <c r="N107" s="317">
        <v>5600</v>
      </c>
      <c r="O107" s="317">
        <v>6300</v>
      </c>
      <c r="P107" s="317"/>
      <c r="Q107" s="317"/>
      <c r="R107"/>
      <c r="S107">
        <v>-64698.9</v>
      </c>
      <c r="T107">
        <v>200</v>
      </c>
      <c r="U107">
        <v>2616413.23</v>
      </c>
      <c r="V107" s="321"/>
      <c r="W107" s="321"/>
      <c r="X107" s="321">
        <v>126803.88</v>
      </c>
      <c r="Y107" s="321"/>
      <c r="Z107" s="321"/>
      <c r="AA107" s="321">
        <v>278580</v>
      </c>
      <c r="AB107" s="321">
        <v>199748</v>
      </c>
      <c r="AC107" s="322">
        <v>303343</v>
      </c>
      <c r="AD107" s="322"/>
      <c r="AE107" s="322"/>
      <c r="AF107" s="322">
        <v>63282.84</v>
      </c>
      <c r="AG107" s="322">
        <v>49871.67</v>
      </c>
      <c r="AH107" s="322"/>
      <c r="AI107" s="322"/>
      <c r="AJ107" s="62">
        <f t="shared" si="7"/>
        <v>1007616.04</v>
      </c>
      <c r="AK107" s="76">
        <f t="shared" si="8"/>
        <v>11900</v>
      </c>
      <c r="AL107" s="17">
        <f t="shared" si="9"/>
        <v>995716.04</v>
      </c>
      <c r="AM107" s="15">
        <f t="shared" si="10"/>
        <v>605131.88</v>
      </c>
      <c r="AN107" s="64">
        <f t="shared" si="11"/>
        <v>416497.50999999995</v>
      </c>
      <c r="AO107" s="19">
        <f t="shared" si="12"/>
        <v>188634.37000000005</v>
      </c>
    </row>
    <row r="108" spans="1:41" x14ac:dyDescent="0.2">
      <c r="A108" t="s">
        <v>565</v>
      </c>
      <c r="B108" t="s">
        <v>566</v>
      </c>
      <c r="C108" s="60">
        <v>2908</v>
      </c>
      <c r="D108" s="47" t="s">
        <v>1368</v>
      </c>
      <c r="E108" t="s">
        <v>3131</v>
      </c>
      <c r="F108" s="316">
        <v>361560.7</v>
      </c>
      <c r="G108" s="316"/>
      <c r="H108" s="316">
        <v>33093.449999999997</v>
      </c>
      <c r="I108"/>
      <c r="J108">
        <v>19627.3</v>
      </c>
      <c r="K108">
        <v>126383.17</v>
      </c>
      <c r="L108"/>
      <c r="M108"/>
      <c r="N108" s="317"/>
      <c r="O108" s="317">
        <v>7000</v>
      </c>
      <c r="P108" s="317"/>
      <c r="Q108" s="317">
        <v>492.52</v>
      </c>
      <c r="R108"/>
      <c r="S108"/>
      <c r="T108"/>
      <c r="U108">
        <v>2310952.34</v>
      </c>
      <c r="V108" s="321"/>
      <c r="W108" s="321"/>
      <c r="X108" s="321">
        <v>312954.78000000003</v>
      </c>
      <c r="Y108" s="321"/>
      <c r="Z108" s="321"/>
      <c r="AA108" s="321">
        <v>294750</v>
      </c>
      <c r="AB108" s="321"/>
      <c r="AC108" s="322">
        <v>387188</v>
      </c>
      <c r="AD108" s="322"/>
      <c r="AE108" s="322"/>
      <c r="AF108" s="322">
        <v>130833.05</v>
      </c>
      <c r="AG108" s="322">
        <v>29318.04</v>
      </c>
      <c r="AH108" s="322"/>
      <c r="AI108" s="322"/>
      <c r="AJ108" s="62">
        <f t="shared" si="7"/>
        <v>394654.15</v>
      </c>
      <c r="AK108" s="76">
        <f t="shared" si="8"/>
        <v>7492.52</v>
      </c>
      <c r="AL108" s="17">
        <f t="shared" si="9"/>
        <v>387161.63</v>
      </c>
      <c r="AM108" s="15">
        <f t="shared" si="10"/>
        <v>607704.78</v>
      </c>
      <c r="AN108" s="64">
        <f t="shared" si="11"/>
        <v>547339.09</v>
      </c>
      <c r="AO108" s="19">
        <f t="shared" si="12"/>
        <v>60365.690000000061</v>
      </c>
    </row>
    <row r="109" spans="1:41" x14ac:dyDescent="0.2">
      <c r="A109" t="s">
        <v>565</v>
      </c>
      <c r="B109" t="s">
        <v>566</v>
      </c>
      <c r="C109" s="60">
        <v>2944</v>
      </c>
      <c r="D109" s="47" t="s">
        <v>1369</v>
      </c>
      <c r="E109" t="s">
        <v>3132</v>
      </c>
      <c r="F109" s="316">
        <v>640444.16000000003</v>
      </c>
      <c r="G109" s="316"/>
      <c r="H109" s="316">
        <v>22350.560000000001</v>
      </c>
      <c r="I109"/>
      <c r="J109">
        <v>1401353.26</v>
      </c>
      <c r="K109">
        <v>82678.95</v>
      </c>
      <c r="L109"/>
      <c r="M109"/>
      <c r="N109" s="317"/>
      <c r="O109" s="317">
        <v>21400</v>
      </c>
      <c r="P109" s="317"/>
      <c r="Q109" s="317"/>
      <c r="R109"/>
      <c r="S109"/>
      <c r="T109"/>
      <c r="U109">
        <v>1228203.58</v>
      </c>
      <c r="V109" s="321"/>
      <c r="W109" s="321"/>
      <c r="X109" s="321">
        <v>251034.07</v>
      </c>
      <c r="Y109" s="321"/>
      <c r="Z109" s="321">
        <v>5.17</v>
      </c>
      <c r="AA109" s="321">
        <v>248460</v>
      </c>
      <c r="AB109" s="321">
        <v>33600</v>
      </c>
      <c r="AC109" s="322">
        <v>325987</v>
      </c>
      <c r="AD109" s="322"/>
      <c r="AE109" s="322">
        <v>732</v>
      </c>
      <c r="AF109" s="322">
        <v>113562.95</v>
      </c>
      <c r="AG109" s="322">
        <v>36838.85</v>
      </c>
      <c r="AH109" s="322"/>
      <c r="AI109" s="322"/>
      <c r="AJ109" s="62">
        <f t="shared" si="7"/>
        <v>662794.72000000009</v>
      </c>
      <c r="AK109" s="76">
        <f t="shared" si="8"/>
        <v>21400</v>
      </c>
      <c r="AL109" s="17">
        <f t="shared" si="9"/>
        <v>641394.72000000009</v>
      </c>
      <c r="AM109" s="15">
        <f t="shared" si="10"/>
        <v>533099.24</v>
      </c>
      <c r="AN109" s="64">
        <f t="shared" si="11"/>
        <v>477120.8</v>
      </c>
      <c r="AO109" s="19">
        <f t="shared" si="12"/>
        <v>55978.44</v>
      </c>
    </row>
    <row r="110" spans="1:41" x14ac:dyDescent="0.2">
      <c r="A110" t="s">
        <v>565</v>
      </c>
      <c r="B110" t="s">
        <v>566</v>
      </c>
      <c r="C110" s="60">
        <v>4209</v>
      </c>
      <c r="D110" s="47" t="s">
        <v>1370</v>
      </c>
      <c r="E110" t="s">
        <v>3133</v>
      </c>
      <c r="F110" s="316">
        <v>354579.08</v>
      </c>
      <c r="G110" s="316"/>
      <c r="H110" s="316">
        <v>63625.8</v>
      </c>
      <c r="I110"/>
      <c r="J110">
        <v>1364816.85</v>
      </c>
      <c r="K110">
        <v>117485.85</v>
      </c>
      <c r="L110"/>
      <c r="M110"/>
      <c r="N110" s="317"/>
      <c r="O110" s="317">
        <v>13000</v>
      </c>
      <c r="P110" s="317"/>
      <c r="Q110" s="317"/>
      <c r="R110"/>
      <c r="S110"/>
      <c r="T110"/>
      <c r="U110">
        <v>1322855.6000000001</v>
      </c>
      <c r="V110" s="321"/>
      <c r="W110" s="321"/>
      <c r="X110" s="321">
        <v>271499.38</v>
      </c>
      <c r="Y110" s="321"/>
      <c r="Z110" s="321">
        <v>5.87</v>
      </c>
      <c r="AA110" s="321">
        <v>289800</v>
      </c>
      <c r="AB110" s="321">
        <v>52000</v>
      </c>
      <c r="AC110" s="322">
        <v>385410</v>
      </c>
      <c r="AD110" s="322"/>
      <c r="AE110" s="322">
        <v>820</v>
      </c>
      <c r="AF110" s="322">
        <v>213570.39</v>
      </c>
      <c r="AG110" s="322">
        <v>35819.949999999997</v>
      </c>
      <c r="AH110" s="322">
        <v>19890</v>
      </c>
      <c r="AI110" s="322"/>
      <c r="AJ110" s="62">
        <f t="shared" si="7"/>
        <v>418204.88</v>
      </c>
      <c r="AK110" s="76">
        <f t="shared" si="8"/>
        <v>13000</v>
      </c>
      <c r="AL110" s="17">
        <f t="shared" si="9"/>
        <v>405204.88</v>
      </c>
      <c r="AM110" s="15">
        <f t="shared" si="10"/>
        <v>613305.25</v>
      </c>
      <c r="AN110" s="64">
        <f t="shared" si="11"/>
        <v>655510.34</v>
      </c>
      <c r="AO110" s="19">
        <f t="shared" si="12"/>
        <v>-42205.089999999967</v>
      </c>
    </row>
    <row r="111" spans="1:41" x14ac:dyDescent="0.2">
      <c r="A111" t="s">
        <v>565</v>
      </c>
      <c r="B111" t="s">
        <v>566</v>
      </c>
      <c r="C111" s="60">
        <v>4669</v>
      </c>
      <c r="D111" s="47" t="s">
        <v>1371</v>
      </c>
      <c r="E111" t="s">
        <v>3134</v>
      </c>
      <c r="F111" s="316">
        <v>409969.42</v>
      </c>
      <c r="G111" s="316"/>
      <c r="H111" s="316">
        <v>139043.94</v>
      </c>
      <c r="I111"/>
      <c r="J111">
        <v>1345770.76</v>
      </c>
      <c r="K111">
        <v>414340.52</v>
      </c>
      <c r="L111"/>
      <c r="M111"/>
      <c r="N111" s="317"/>
      <c r="O111" s="317">
        <v>9250</v>
      </c>
      <c r="P111" s="317"/>
      <c r="Q111" s="317"/>
      <c r="R111"/>
      <c r="S111"/>
      <c r="T111"/>
      <c r="U111">
        <v>2235714.37</v>
      </c>
      <c r="V111" s="321"/>
      <c r="W111" s="321"/>
      <c r="X111" s="321">
        <v>274300.36</v>
      </c>
      <c r="Y111" s="321">
        <v>15000</v>
      </c>
      <c r="Z111" s="321">
        <v>14.03</v>
      </c>
      <c r="AA111" s="321">
        <v>331317</v>
      </c>
      <c r="AB111" s="321">
        <v>52400</v>
      </c>
      <c r="AC111" s="322">
        <v>385137</v>
      </c>
      <c r="AD111" s="322"/>
      <c r="AE111" s="322"/>
      <c r="AF111" s="322">
        <v>220061.15</v>
      </c>
      <c r="AG111" s="322">
        <v>97998.91</v>
      </c>
      <c r="AH111" s="322">
        <v>1</v>
      </c>
      <c r="AI111" s="322"/>
      <c r="AJ111" s="62">
        <f t="shared" si="7"/>
        <v>549013.36</v>
      </c>
      <c r="AK111" s="76">
        <f t="shared" si="8"/>
        <v>9250</v>
      </c>
      <c r="AL111" s="17">
        <f t="shared" si="9"/>
        <v>539763.36</v>
      </c>
      <c r="AM111" s="15">
        <f t="shared" si="10"/>
        <v>673031.39</v>
      </c>
      <c r="AN111" s="64">
        <f t="shared" si="11"/>
        <v>703198.06</v>
      </c>
      <c r="AO111" s="19">
        <f t="shared" si="12"/>
        <v>-30166.670000000042</v>
      </c>
    </row>
    <row r="112" spans="1:41" x14ac:dyDescent="0.2">
      <c r="A112" t="s">
        <v>565</v>
      </c>
      <c r="B112" t="s">
        <v>566</v>
      </c>
      <c r="C112" s="60">
        <v>2279</v>
      </c>
      <c r="D112" s="47" t="s">
        <v>1372</v>
      </c>
      <c r="E112" t="s">
        <v>3135</v>
      </c>
      <c r="F112" s="316">
        <v>356541.87</v>
      </c>
      <c r="G112" s="316"/>
      <c r="H112" s="316">
        <v>91147.87</v>
      </c>
      <c r="I112"/>
      <c r="J112">
        <v>184383.41</v>
      </c>
      <c r="K112">
        <v>236053.46</v>
      </c>
      <c r="L112"/>
      <c r="M112"/>
      <c r="N112" s="317">
        <v>37200</v>
      </c>
      <c r="O112" s="317">
        <v>11200</v>
      </c>
      <c r="P112" s="317"/>
      <c r="Q112" s="317">
        <v>551.4</v>
      </c>
      <c r="R112"/>
      <c r="S112">
        <v>32424</v>
      </c>
      <c r="T112"/>
      <c r="U112">
        <v>1762414.5</v>
      </c>
      <c r="V112" s="321"/>
      <c r="W112" s="321"/>
      <c r="X112" s="321">
        <v>251537.16</v>
      </c>
      <c r="Y112" s="321"/>
      <c r="Z112" s="321">
        <v>0.14000000000000001</v>
      </c>
      <c r="AA112" s="321">
        <v>212182.8</v>
      </c>
      <c r="AB112" s="321">
        <v>32800</v>
      </c>
      <c r="AC112" s="322">
        <v>305852.79999999999</v>
      </c>
      <c r="AD112" s="322"/>
      <c r="AE112" s="322">
        <v>808</v>
      </c>
      <c r="AF112" s="322">
        <v>115861.13</v>
      </c>
      <c r="AG112" s="322">
        <v>56438.14</v>
      </c>
      <c r="AH112" s="322"/>
      <c r="AI112" s="322"/>
      <c r="AJ112" s="62">
        <f t="shared" si="7"/>
        <v>447689.74</v>
      </c>
      <c r="AK112" s="76">
        <f t="shared" si="8"/>
        <v>48951.4</v>
      </c>
      <c r="AL112" s="17">
        <f t="shared" si="9"/>
        <v>398738.33999999997</v>
      </c>
      <c r="AM112" s="15">
        <f t="shared" si="10"/>
        <v>496520.1</v>
      </c>
      <c r="AN112" s="64">
        <f t="shared" si="11"/>
        <v>478960.07</v>
      </c>
      <c r="AO112" s="19">
        <f t="shared" si="12"/>
        <v>17560.02999999997</v>
      </c>
    </row>
    <row r="113" spans="1:41" x14ac:dyDescent="0.2">
      <c r="A113" t="s">
        <v>565</v>
      </c>
      <c r="B113" t="s">
        <v>566</v>
      </c>
      <c r="C113" s="60">
        <v>723</v>
      </c>
      <c r="D113" s="47" t="s">
        <v>1373</v>
      </c>
      <c r="E113" t="s">
        <v>3136</v>
      </c>
      <c r="F113" s="316">
        <v>312617.31</v>
      </c>
      <c r="G113" s="316"/>
      <c r="H113" s="316">
        <v>22782.28</v>
      </c>
      <c r="I113"/>
      <c r="J113">
        <v>2059732.54</v>
      </c>
      <c r="K113">
        <v>214633.03</v>
      </c>
      <c r="L113">
        <v>1</v>
      </c>
      <c r="M113"/>
      <c r="N113" s="317"/>
      <c r="O113" s="317">
        <v>7000</v>
      </c>
      <c r="P113" s="317"/>
      <c r="Q113" s="317">
        <v>1086</v>
      </c>
      <c r="R113"/>
      <c r="S113"/>
      <c r="T113">
        <v>-3330.5</v>
      </c>
      <c r="U113">
        <v>513834.47</v>
      </c>
      <c r="V113" s="321"/>
      <c r="W113" s="321"/>
      <c r="X113" s="321">
        <v>264252.63</v>
      </c>
      <c r="Y113" s="321"/>
      <c r="Z113" s="321"/>
      <c r="AA113" s="321">
        <v>221280</v>
      </c>
      <c r="AB113" s="321"/>
      <c r="AC113" s="322">
        <v>286782</v>
      </c>
      <c r="AD113" s="322"/>
      <c r="AE113" s="322"/>
      <c r="AF113" s="322">
        <v>63050.83</v>
      </c>
      <c r="AG113" s="322">
        <v>44958.77</v>
      </c>
      <c r="AH113" s="322"/>
      <c r="AI113" s="322"/>
      <c r="AJ113" s="62">
        <f t="shared" si="7"/>
        <v>335399.58999999997</v>
      </c>
      <c r="AK113" s="76">
        <f t="shared" si="8"/>
        <v>8086</v>
      </c>
      <c r="AL113" s="17">
        <f t="shared" si="9"/>
        <v>327313.58999999997</v>
      </c>
      <c r="AM113" s="15">
        <f t="shared" si="10"/>
        <v>485532.63</v>
      </c>
      <c r="AN113" s="64">
        <f t="shared" si="11"/>
        <v>394791.60000000003</v>
      </c>
      <c r="AO113" s="19">
        <f t="shared" si="12"/>
        <v>90741.02999999997</v>
      </c>
    </row>
    <row r="114" spans="1:41" x14ac:dyDescent="0.2">
      <c r="A114" t="s">
        <v>565</v>
      </c>
      <c r="B114" t="s">
        <v>566</v>
      </c>
      <c r="C114" s="60">
        <v>3567</v>
      </c>
      <c r="D114" s="47" t="s">
        <v>1374</v>
      </c>
      <c r="E114" t="s">
        <v>3137</v>
      </c>
      <c r="F114" s="316">
        <v>179370.08</v>
      </c>
      <c r="G114" s="316"/>
      <c r="H114" s="316">
        <v>149631.57</v>
      </c>
      <c r="I114"/>
      <c r="J114">
        <v>639379.97</v>
      </c>
      <c r="K114">
        <v>183311.49</v>
      </c>
      <c r="L114"/>
      <c r="M114"/>
      <c r="N114" s="317"/>
      <c r="O114" s="317">
        <v>16350</v>
      </c>
      <c r="P114" s="317"/>
      <c r="Q114" s="317"/>
      <c r="R114"/>
      <c r="S114"/>
      <c r="T114">
        <v>977</v>
      </c>
      <c r="U114">
        <v>3774792.24</v>
      </c>
      <c r="V114" s="321"/>
      <c r="W114" s="321"/>
      <c r="X114" s="321">
        <v>314017.45</v>
      </c>
      <c r="Y114" s="321"/>
      <c r="Z114" s="321">
        <v>7.92</v>
      </c>
      <c r="AA114" s="321">
        <v>355260.6</v>
      </c>
      <c r="AB114" s="321">
        <v>14600</v>
      </c>
      <c r="AC114" s="322">
        <v>459090.6</v>
      </c>
      <c r="AD114" s="322"/>
      <c r="AE114" s="322"/>
      <c r="AF114" s="322">
        <v>127642.61</v>
      </c>
      <c r="AG114" s="322">
        <v>51126.05</v>
      </c>
      <c r="AH114" s="322">
        <v>2</v>
      </c>
      <c r="AI114" s="322"/>
      <c r="AJ114" s="62">
        <f t="shared" si="7"/>
        <v>329001.65000000002</v>
      </c>
      <c r="AK114" s="76">
        <f t="shared" si="8"/>
        <v>16350</v>
      </c>
      <c r="AL114" s="17">
        <f t="shared" si="9"/>
        <v>312651.65000000002</v>
      </c>
      <c r="AM114" s="15">
        <f t="shared" si="10"/>
        <v>683885.97</v>
      </c>
      <c r="AN114" s="64">
        <f t="shared" si="11"/>
        <v>637861.26</v>
      </c>
      <c r="AO114" s="19">
        <f t="shared" si="12"/>
        <v>46024.709999999963</v>
      </c>
    </row>
    <row r="115" spans="1:41" x14ac:dyDescent="0.2">
      <c r="A115" t="s">
        <v>565</v>
      </c>
      <c r="B115" t="s">
        <v>566</v>
      </c>
      <c r="C115" s="60">
        <v>2416</v>
      </c>
      <c r="D115" s="47" t="s">
        <v>1375</v>
      </c>
      <c r="E115" t="s">
        <v>3138</v>
      </c>
      <c r="F115" s="316">
        <v>445050.68</v>
      </c>
      <c r="G115" s="316"/>
      <c r="H115" s="316">
        <v>66700.5</v>
      </c>
      <c r="I115"/>
      <c r="J115">
        <v>299444.53999999998</v>
      </c>
      <c r="K115">
        <v>421203.67</v>
      </c>
      <c r="L115"/>
      <c r="M115"/>
      <c r="N115" s="317"/>
      <c r="O115" s="317">
        <v>0</v>
      </c>
      <c r="P115" s="317"/>
      <c r="Q115" s="317"/>
      <c r="R115"/>
      <c r="S115"/>
      <c r="T115"/>
      <c r="U115">
        <v>1908283.93</v>
      </c>
      <c r="V115" s="321"/>
      <c r="W115" s="321"/>
      <c r="X115" s="321">
        <v>260850.79</v>
      </c>
      <c r="Y115" s="321"/>
      <c r="Z115" s="321"/>
      <c r="AA115" s="321">
        <v>302970</v>
      </c>
      <c r="AB115" s="321"/>
      <c r="AC115" s="322">
        <v>336481</v>
      </c>
      <c r="AD115" s="322"/>
      <c r="AE115" s="322"/>
      <c r="AF115" s="322">
        <v>121381.53</v>
      </c>
      <c r="AG115" s="322">
        <v>61036.14</v>
      </c>
      <c r="AH115" s="322"/>
      <c r="AI115" s="322"/>
      <c r="AJ115" s="62">
        <f t="shared" si="7"/>
        <v>511751.18</v>
      </c>
      <c r="AK115" s="76">
        <f t="shared" si="8"/>
        <v>0</v>
      </c>
      <c r="AL115" s="17">
        <f t="shared" si="9"/>
        <v>511751.18</v>
      </c>
      <c r="AM115" s="15">
        <f t="shared" si="10"/>
        <v>563820.79</v>
      </c>
      <c r="AN115" s="64">
        <f t="shared" si="11"/>
        <v>518898.67000000004</v>
      </c>
      <c r="AO115" s="19">
        <f t="shared" si="12"/>
        <v>44922.119999999995</v>
      </c>
    </row>
    <row r="116" spans="1:41" x14ac:dyDescent="0.2">
      <c r="A116" t="s">
        <v>565</v>
      </c>
      <c r="B116" t="s">
        <v>566</v>
      </c>
      <c r="C116" s="60">
        <v>1268</v>
      </c>
      <c r="D116" s="47" t="s">
        <v>1376</v>
      </c>
      <c r="E116" t="s">
        <v>3139</v>
      </c>
      <c r="F116" s="316">
        <v>479694.16</v>
      </c>
      <c r="G116" s="316"/>
      <c r="H116" s="316">
        <v>52572.93</v>
      </c>
      <c r="I116"/>
      <c r="J116">
        <v>1044212.16</v>
      </c>
      <c r="K116">
        <v>282470.34999999998</v>
      </c>
      <c r="L116"/>
      <c r="M116"/>
      <c r="N116" s="317"/>
      <c r="O116" s="317">
        <v>17474.04</v>
      </c>
      <c r="P116" s="317"/>
      <c r="Q116" s="317"/>
      <c r="R116"/>
      <c r="S116"/>
      <c r="T116"/>
      <c r="U116">
        <v>1980426.11</v>
      </c>
      <c r="V116" s="321"/>
      <c r="W116" s="321"/>
      <c r="X116" s="321">
        <v>224078.65</v>
      </c>
      <c r="Y116" s="321"/>
      <c r="Z116" s="321">
        <v>5.0599999999999996</v>
      </c>
      <c r="AA116" s="321">
        <v>242286.9</v>
      </c>
      <c r="AB116" s="321">
        <v>47550</v>
      </c>
      <c r="AC116" s="322">
        <v>306566.90000000002</v>
      </c>
      <c r="AD116" s="322"/>
      <c r="AE116" s="322"/>
      <c r="AF116" s="322">
        <v>111138.61</v>
      </c>
      <c r="AG116" s="322">
        <v>52458.13</v>
      </c>
      <c r="AH116" s="322">
        <v>9</v>
      </c>
      <c r="AI116" s="322"/>
      <c r="AJ116" s="62">
        <f t="shared" si="7"/>
        <v>532267.09</v>
      </c>
      <c r="AK116" s="76">
        <f t="shared" si="8"/>
        <v>17474.04</v>
      </c>
      <c r="AL116" s="17">
        <f t="shared" si="9"/>
        <v>514793.05</v>
      </c>
      <c r="AM116" s="15">
        <f t="shared" si="10"/>
        <v>513920.61</v>
      </c>
      <c r="AN116" s="64">
        <f t="shared" si="11"/>
        <v>470172.64</v>
      </c>
      <c r="AO116" s="19">
        <f t="shared" si="12"/>
        <v>43747.969999999972</v>
      </c>
    </row>
    <row r="117" spans="1:41" x14ac:dyDescent="0.2">
      <c r="A117" t="s">
        <v>565</v>
      </c>
      <c r="B117" t="s">
        <v>566</v>
      </c>
      <c r="C117" s="60">
        <v>3345</v>
      </c>
      <c r="D117" s="47" t="s">
        <v>1377</v>
      </c>
      <c r="E117" t="s">
        <v>3140</v>
      </c>
      <c r="F117" s="316">
        <v>306276.89</v>
      </c>
      <c r="G117" s="316"/>
      <c r="H117" s="316">
        <v>23944.799999999999</v>
      </c>
      <c r="I117"/>
      <c r="J117">
        <v>233047.07</v>
      </c>
      <c r="K117">
        <v>326481.53000000003</v>
      </c>
      <c r="L117"/>
      <c r="M117"/>
      <c r="N117" s="317"/>
      <c r="O117" s="317">
        <v>24100</v>
      </c>
      <c r="P117" s="317"/>
      <c r="Q117" s="317"/>
      <c r="R117"/>
      <c r="S117"/>
      <c r="T117">
        <v>776</v>
      </c>
      <c r="U117">
        <v>2133398.12</v>
      </c>
      <c r="V117" s="321"/>
      <c r="W117" s="321"/>
      <c r="X117" s="321">
        <v>258302.59</v>
      </c>
      <c r="Y117" s="321"/>
      <c r="Z117" s="321"/>
      <c r="AA117" s="321">
        <v>497272.8</v>
      </c>
      <c r="AB117" s="321">
        <v>60400</v>
      </c>
      <c r="AC117" s="322">
        <v>603067.80000000005</v>
      </c>
      <c r="AD117" s="322"/>
      <c r="AE117" s="322"/>
      <c r="AF117" s="322">
        <v>108784.06</v>
      </c>
      <c r="AG117" s="322">
        <v>55497.4</v>
      </c>
      <c r="AH117" s="322"/>
      <c r="AI117" s="322"/>
      <c r="AJ117" s="62">
        <f t="shared" si="7"/>
        <v>330221.69</v>
      </c>
      <c r="AK117" s="76">
        <f t="shared" si="8"/>
        <v>24100</v>
      </c>
      <c r="AL117" s="17">
        <f t="shared" si="9"/>
        <v>306121.69</v>
      </c>
      <c r="AM117" s="15">
        <f t="shared" si="10"/>
        <v>815975.39</v>
      </c>
      <c r="AN117" s="64">
        <f t="shared" si="11"/>
        <v>767349.26000000013</v>
      </c>
      <c r="AO117" s="19">
        <f t="shared" si="12"/>
        <v>48626.129999999888</v>
      </c>
    </row>
    <row r="118" spans="1:41" x14ac:dyDescent="0.2">
      <c r="A118" t="s">
        <v>565</v>
      </c>
      <c r="B118" t="s">
        <v>566</v>
      </c>
      <c r="C118" s="60">
        <v>1431</v>
      </c>
      <c r="D118" s="47" t="s">
        <v>1378</v>
      </c>
      <c r="E118" t="s">
        <v>3141</v>
      </c>
      <c r="F118" s="316">
        <v>259069.25</v>
      </c>
      <c r="G118" s="316"/>
      <c r="H118" s="316">
        <v>51459.29</v>
      </c>
      <c r="I118"/>
      <c r="J118">
        <v>5</v>
      </c>
      <c r="K118">
        <v>129352.25</v>
      </c>
      <c r="L118"/>
      <c r="M118"/>
      <c r="N118" s="317"/>
      <c r="O118" s="317">
        <v>25700</v>
      </c>
      <c r="P118" s="317"/>
      <c r="Q118" s="317"/>
      <c r="R118"/>
      <c r="S118"/>
      <c r="T118">
        <v>0</v>
      </c>
      <c r="U118">
        <v>1945240.49</v>
      </c>
      <c r="V118" s="321"/>
      <c r="W118" s="321"/>
      <c r="X118" s="321">
        <v>231395.42</v>
      </c>
      <c r="Y118" s="321"/>
      <c r="Z118" s="321">
        <v>0.76</v>
      </c>
      <c r="AA118" s="321">
        <v>248789.9</v>
      </c>
      <c r="AB118" s="321">
        <v>38600</v>
      </c>
      <c r="AC118" s="322">
        <v>338939.9</v>
      </c>
      <c r="AD118" s="322"/>
      <c r="AE118" s="322"/>
      <c r="AF118" s="322">
        <v>129117.03</v>
      </c>
      <c r="AG118" s="322">
        <v>10978.78</v>
      </c>
      <c r="AH118" s="322"/>
      <c r="AI118" s="322"/>
      <c r="AJ118" s="62">
        <f t="shared" si="7"/>
        <v>310528.53999999998</v>
      </c>
      <c r="AK118" s="76">
        <f t="shared" si="8"/>
        <v>25700</v>
      </c>
      <c r="AL118" s="17">
        <f t="shared" si="9"/>
        <v>284828.53999999998</v>
      </c>
      <c r="AM118" s="15">
        <f t="shared" si="10"/>
        <v>518786.08</v>
      </c>
      <c r="AN118" s="64">
        <f t="shared" si="11"/>
        <v>479035.71000000008</v>
      </c>
      <c r="AO118" s="19">
        <f t="shared" si="12"/>
        <v>39750.369999999937</v>
      </c>
    </row>
    <row r="119" spans="1:41" x14ac:dyDescent="0.2">
      <c r="A119" t="s">
        <v>565</v>
      </c>
      <c r="B119" t="s">
        <v>566</v>
      </c>
      <c r="C119" s="60">
        <v>2020</v>
      </c>
      <c r="D119" s="47" t="s">
        <v>1379</v>
      </c>
      <c r="E119" t="s">
        <v>3142</v>
      </c>
      <c r="F119" s="316">
        <v>211478.04</v>
      </c>
      <c r="G119" s="316"/>
      <c r="H119" s="316">
        <v>11180.38</v>
      </c>
      <c r="I119"/>
      <c r="J119">
        <v>386312.47</v>
      </c>
      <c r="K119">
        <v>174221.02</v>
      </c>
      <c r="L119"/>
      <c r="M119"/>
      <c r="N119" s="317"/>
      <c r="O119" s="317">
        <v>9325</v>
      </c>
      <c r="P119" s="317"/>
      <c r="Q119" s="317"/>
      <c r="R119"/>
      <c r="S119"/>
      <c r="T119"/>
      <c r="U119">
        <v>2404357.2799999998</v>
      </c>
      <c r="V119" s="321"/>
      <c r="W119" s="321"/>
      <c r="X119" s="321">
        <v>252549.72</v>
      </c>
      <c r="Y119" s="321"/>
      <c r="Z119" s="321">
        <v>74.95</v>
      </c>
      <c r="AA119" s="321">
        <v>301980</v>
      </c>
      <c r="AB119" s="321">
        <v>10500</v>
      </c>
      <c r="AC119" s="322">
        <v>373320</v>
      </c>
      <c r="AD119" s="322"/>
      <c r="AE119" s="322"/>
      <c r="AF119" s="322">
        <v>97154.95</v>
      </c>
      <c r="AG119" s="322">
        <v>37684.379999999997</v>
      </c>
      <c r="AH119" s="322"/>
      <c r="AI119" s="322"/>
      <c r="AJ119" s="62">
        <f t="shared" si="7"/>
        <v>222658.42</v>
      </c>
      <c r="AK119" s="76">
        <f t="shared" si="8"/>
        <v>9325</v>
      </c>
      <c r="AL119" s="17">
        <f t="shared" si="9"/>
        <v>213333.42</v>
      </c>
      <c r="AM119" s="15">
        <f t="shared" si="10"/>
        <v>565104.67000000004</v>
      </c>
      <c r="AN119" s="64">
        <f t="shared" si="11"/>
        <v>508159.33</v>
      </c>
      <c r="AO119" s="19">
        <f t="shared" si="12"/>
        <v>56945.340000000026</v>
      </c>
    </row>
    <row r="120" spans="1:41" x14ac:dyDescent="0.2">
      <c r="A120" t="s">
        <v>565</v>
      </c>
      <c r="B120" t="s">
        <v>566</v>
      </c>
      <c r="C120" s="60">
        <v>3005</v>
      </c>
      <c r="D120" s="47" t="s">
        <v>1380</v>
      </c>
      <c r="E120" t="s">
        <v>3143</v>
      </c>
      <c r="F120" s="316">
        <v>312394.8</v>
      </c>
      <c r="G120" s="316">
        <v>0</v>
      </c>
      <c r="H120" s="316">
        <v>42379.77</v>
      </c>
      <c r="I120"/>
      <c r="J120">
        <v>-708.33</v>
      </c>
      <c r="K120">
        <v>177950.7</v>
      </c>
      <c r="L120"/>
      <c r="M120"/>
      <c r="N120" s="317"/>
      <c r="O120" s="317"/>
      <c r="P120" s="317"/>
      <c r="Q120" s="317">
        <v>493.46</v>
      </c>
      <c r="R120"/>
      <c r="S120"/>
      <c r="T120"/>
      <c r="U120">
        <v>3154007.83</v>
      </c>
      <c r="V120" s="321"/>
      <c r="W120" s="321"/>
      <c r="X120" s="321">
        <v>241986.74</v>
      </c>
      <c r="Y120" s="321"/>
      <c r="Z120" s="321">
        <v>54.59</v>
      </c>
      <c r="AA120" s="321">
        <v>306330</v>
      </c>
      <c r="AB120" s="321">
        <v>52400</v>
      </c>
      <c r="AC120" s="322">
        <v>397991</v>
      </c>
      <c r="AD120" s="322"/>
      <c r="AE120" s="322"/>
      <c r="AF120" s="322">
        <v>115656.71</v>
      </c>
      <c r="AG120" s="322">
        <v>31809.27</v>
      </c>
      <c r="AH120" s="322"/>
      <c r="AI120" s="322"/>
      <c r="AJ120" s="62">
        <f t="shared" si="7"/>
        <v>354774.57</v>
      </c>
      <c r="AK120" s="76">
        <f t="shared" si="8"/>
        <v>493.46</v>
      </c>
      <c r="AL120" s="17">
        <f t="shared" si="9"/>
        <v>354281.11</v>
      </c>
      <c r="AM120" s="15">
        <f t="shared" si="10"/>
        <v>600771.32999999996</v>
      </c>
      <c r="AN120" s="64">
        <f t="shared" si="11"/>
        <v>545456.98</v>
      </c>
      <c r="AO120" s="19">
        <f t="shared" si="12"/>
        <v>55314.349999999977</v>
      </c>
    </row>
    <row r="121" spans="1:41" x14ac:dyDescent="0.2">
      <c r="A121" t="s">
        <v>565</v>
      </c>
      <c r="B121" t="s">
        <v>566</v>
      </c>
      <c r="C121" s="60">
        <v>2671</v>
      </c>
      <c r="D121" s="47" t="s">
        <v>1381</v>
      </c>
      <c r="E121" t="s">
        <v>3144</v>
      </c>
      <c r="F121" s="316">
        <v>441836.93</v>
      </c>
      <c r="G121" s="316"/>
      <c r="H121" s="316">
        <v>76730.429999999993</v>
      </c>
      <c r="I121"/>
      <c r="J121">
        <v>687815.08</v>
      </c>
      <c r="K121">
        <v>224403.82</v>
      </c>
      <c r="L121"/>
      <c r="M121"/>
      <c r="N121" s="317"/>
      <c r="O121" s="317">
        <v>14250</v>
      </c>
      <c r="P121" s="317">
        <v>170515</v>
      </c>
      <c r="Q121" s="317"/>
      <c r="R121"/>
      <c r="S121"/>
      <c r="T121">
        <v>-98999.65</v>
      </c>
      <c r="U121">
        <v>2272032.2400000002</v>
      </c>
      <c r="V121" s="321"/>
      <c r="W121" s="321"/>
      <c r="X121" s="321">
        <v>287748.38</v>
      </c>
      <c r="Y121" s="321"/>
      <c r="Z121" s="321"/>
      <c r="AA121" s="321">
        <v>273044.40000000002</v>
      </c>
      <c r="AB121" s="321">
        <v>28800</v>
      </c>
      <c r="AC121" s="322">
        <v>318464.40000000002</v>
      </c>
      <c r="AD121" s="322">
        <v>1230</v>
      </c>
      <c r="AE121" s="322"/>
      <c r="AF121" s="322">
        <v>156120.85</v>
      </c>
      <c r="AG121" s="322">
        <v>48097.66</v>
      </c>
      <c r="AH121" s="322"/>
      <c r="AI121" s="322"/>
      <c r="AJ121" s="62">
        <f t="shared" si="7"/>
        <v>518567.36</v>
      </c>
      <c r="AK121" s="76">
        <f t="shared" si="8"/>
        <v>184765</v>
      </c>
      <c r="AL121" s="17">
        <f t="shared" si="9"/>
        <v>333802.36</v>
      </c>
      <c r="AM121" s="15">
        <f t="shared" si="10"/>
        <v>589592.78</v>
      </c>
      <c r="AN121" s="64">
        <f t="shared" si="11"/>
        <v>523912.91000000003</v>
      </c>
      <c r="AO121" s="19">
        <f t="shared" si="12"/>
        <v>65679.87</v>
      </c>
    </row>
    <row r="122" spans="1:41" x14ac:dyDescent="0.2">
      <c r="A122" t="s">
        <v>565</v>
      </c>
      <c r="B122" t="s">
        <v>566</v>
      </c>
      <c r="C122" s="60">
        <v>1913</v>
      </c>
      <c r="D122" s="47" t="s">
        <v>1382</v>
      </c>
      <c r="E122" t="s">
        <v>3145</v>
      </c>
      <c r="F122" s="316">
        <v>168436.6</v>
      </c>
      <c r="G122" s="316"/>
      <c r="H122" s="316">
        <v>263459.65999999997</v>
      </c>
      <c r="I122"/>
      <c r="J122">
        <v>277937.68</v>
      </c>
      <c r="K122">
        <v>136102.14000000001</v>
      </c>
      <c r="L122"/>
      <c r="M122"/>
      <c r="N122" s="317"/>
      <c r="O122" s="317">
        <v>7651.6</v>
      </c>
      <c r="P122" s="317"/>
      <c r="Q122" s="317"/>
      <c r="R122"/>
      <c r="S122"/>
      <c r="T122">
        <v>-8498</v>
      </c>
      <c r="U122">
        <v>1679735.01</v>
      </c>
      <c r="V122" s="321"/>
      <c r="W122" s="321"/>
      <c r="X122" s="321">
        <v>268042.76</v>
      </c>
      <c r="Y122" s="321"/>
      <c r="Z122" s="321"/>
      <c r="AA122" s="321">
        <v>131580</v>
      </c>
      <c r="AB122" s="321"/>
      <c r="AC122" s="322">
        <v>200660</v>
      </c>
      <c r="AD122" s="322"/>
      <c r="AE122" s="322"/>
      <c r="AF122" s="322">
        <v>80475.73</v>
      </c>
      <c r="AG122" s="322">
        <v>33483.629999999997</v>
      </c>
      <c r="AH122" s="322"/>
      <c r="AI122" s="322"/>
      <c r="AJ122" s="62">
        <f t="shared" si="7"/>
        <v>431896.26</v>
      </c>
      <c r="AK122" s="76">
        <f t="shared" si="8"/>
        <v>7651.6</v>
      </c>
      <c r="AL122" s="17">
        <f t="shared" si="9"/>
        <v>424244.66000000003</v>
      </c>
      <c r="AM122" s="15">
        <f t="shared" si="10"/>
        <v>399622.76</v>
      </c>
      <c r="AN122" s="64">
        <f t="shared" si="11"/>
        <v>314619.36</v>
      </c>
      <c r="AO122" s="19">
        <f t="shared" si="12"/>
        <v>85003.400000000023</v>
      </c>
    </row>
    <row r="123" spans="1:41" x14ac:dyDescent="0.2">
      <c r="A123" t="s">
        <v>565</v>
      </c>
      <c r="B123" t="s">
        <v>566</v>
      </c>
      <c r="C123" s="60">
        <v>2409</v>
      </c>
      <c r="D123" s="47" t="s">
        <v>1383</v>
      </c>
      <c r="E123" t="s">
        <v>3146</v>
      </c>
      <c r="F123" s="316">
        <v>400348.02</v>
      </c>
      <c r="G123" s="316"/>
      <c r="H123" s="316">
        <v>64770.02</v>
      </c>
      <c r="I123"/>
      <c r="J123">
        <v>33166.480000000003</v>
      </c>
      <c r="K123">
        <v>148686.22</v>
      </c>
      <c r="L123"/>
      <c r="M123"/>
      <c r="N123" s="317"/>
      <c r="O123" s="317">
        <v>21200</v>
      </c>
      <c r="P123" s="317"/>
      <c r="Q123" s="317">
        <v>205.61</v>
      </c>
      <c r="R123"/>
      <c r="S123"/>
      <c r="T123"/>
      <c r="U123">
        <v>1611506.92</v>
      </c>
      <c r="V123" s="321"/>
      <c r="W123" s="321"/>
      <c r="X123" s="321">
        <v>297654.33</v>
      </c>
      <c r="Y123" s="321"/>
      <c r="Z123" s="321"/>
      <c r="AA123" s="321">
        <v>195760</v>
      </c>
      <c r="AB123" s="321"/>
      <c r="AC123" s="322">
        <v>249190</v>
      </c>
      <c r="AD123" s="322"/>
      <c r="AE123" s="322"/>
      <c r="AF123" s="322">
        <v>115283.24</v>
      </c>
      <c r="AG123" s="322">
        <v>27991.74</v>
      </c>
      <c r="AH123" s="322"/>
      <c r="AI123" s="322"/>
      <c r="AJ123" s="62">
        <f t="shared" si="7"/>
        <v>465118.04000000004</v>
      </c>
      <c r="AK123" s="76">
        <f t="shared" si="8"/>
        <v>21405.61</v>
      </c>
      <c r="AL123" s="17">
        <f t="shared" si="9"/>
        <v>443712.43000000005</v>
      </c>
      <c r="AM123" s="15">
        <f t="shared" si="10"/>
        <v>493414.33</v>
      </c>
      <c r="AN123" s="64">
        <f t="shared" si="11"/>
        <v>392464.98</v>
      </c>
      <c r="AO123" s="19">
        <f t="shared" si="12"/>
        <v>100949.35000000003</v>
      </c>
    </row>
    <row r="124" spans="1:41" x14ac:dyDescent="0.2">
      <c r="A124" t="s">
        <v>565</v>
      </c>
      <c r="B124" t="s">
        <v>566</v>
      </c>
      <c r="C124" s="60">
        <v>1702</v>
      </c>
      <c r="D124" s="47" t="s">
        <v>1384</v>
      </c>
      <c r="E124" t="s">
        <v>3147</v>
      </c>
      <c r="F124" s="316">
        <v>290899.98</v>
      </c>
      <c r="G124" s="316"/>
      <c r="H124" s="316">
        <v>176567.86</v>
      </c>
      <c r="I124"/>
      <c r="J124">
        <v>2953.93</v>
      </c>
      <c r="K124">
        <v>503198.6</v>
      </c>
      <c r="L124"/>
      <c r="M124"/>
      <c r="N124" s="317">
        <v>59800</v>
      </c>
      <c r="O124" s="317">
        <v>19050</v>
      </c>
      <c r="P124" s="317"/>
      <c r="Q124" s="317"/>
      <c r="R124"/>
      <c r="S124">
        <v>180366.51</v>
      </c>
      <c r="T124"/>
      <c r="U124">
        <v>667875.67000000004</v>
      </c>
      <c r="V124" s="321"/>
      <c r="W124" s="321"/>
      <c r="X124" s="321">
        <v>272159.34999999998</v>
      </c>
      <c r="Y124" s="321"/>
      <c r="Z124" s="321"/>
      <c r="AA124" s="321">
        <v>51742.6</v>
      </c>
      <c r="AB124" s="321">
        <v>40000</v>
      </c>
      <c r="AC124" s="322">
        <v>152836.6</v>
      </c>
      <c r="AD124" s="322"/>
      <c r="AE124" s="322"/>
      <c r="AF124" s="322">
        <v>73898.990000000005</v>
      </c>
      <c r="AG124" s="322">
        <v>18342.66</v>
      </c>
      <c r="AH124" s="322"/>
      <c r="AI124" s="322"/>
      <c r="AJ124" s="62">
        <f t="shared" si="7"/>
        <v>467467.83999999997</v>
      </c>
      <c r="AK124" s="76">
        <f t="shared" si="8"/>
        <v>78850</v>
      </c>
      <c r="AL124" s="17">
        <f t="shared" si="9"/>
        <v>388617.83999999997</v>
      </c>
      <c r="AM124" s="15">
        <f t="shared" si="10"/>
        <v>363901.94999999995</v>
      </c>
      <c r="AN124" s="64">
        <f t="shared" si="11"/>
        <v>245078.25000000003</v>
      </c>
      <c r="AO124" s="19">
        <f t="shared" si="12"/>
        <v>118823.69999999992</v>
      </c>
    </row>
    <row r="125" spans="1:41" x14ac:dyDescent="0.2">
      <c r="A125" t="s">
        <v>565</v>
      </c>
      <c r="B125" t="s">
        <v>566</v>
      </c>
      <c r="C125" s="60">
        <v>2179</v>
      </c>
      <c r="D125" s="47" t="s">
        <v>1385</v>
      </c>
      <c r="E125" t="s">
        <v>3148</v>
      </c>
      <c r="F125" s="316">
        <v>188318.62</v>
      </c>
      <c r="G125" s="316"/>
      <c r="H125" s="316">
        <v>68352.009999999995</v>
      </c>
      <c r="I125"/>
      <c r="J125">
        <v>649724.91</v>
      </c>
      <c r="K125">
        <v>370303.72</v>
      </c>
      <c r="L125">
        <v>463.73</v>
      </c>
      <c r="M125"/>
      <c r="N125" s="317"/>
      <c r="O125" s="317">
        <v>-15370</v>
      </c>
      <c r="P125" s="317"/>
      <c r="Q125" s="317"/>
      <c r="R125"/>
      <c r="S125"/>
      <c r="T125"/>
      <c r="U125">
        <v>654977.96</v>
      </c>
      <c r="V125" s="321"/>
      <c r="W125" s="321"/>
      <c r="X125" s="321">
        <v>259665.42</v>
      </c>
      <c r="Y125" s="321"/>
      <c r="Z125" s="321">
        <v>19.79</v>
      </c>
      <c r="AA125" s="321">
        <v>91340.4</v>
      </c>
      <c r="AB125" s="321">
        <v>46400</v>
      </c>
      <c r="AC125" s="322">
        <v>166078.95000000001</v>
      </c>
      <c r="AD125" s="322"/>
      <c r="AE125" s="322"/>
      <c r="AF125" s="322">
        <v>99133.31</v>
      </c>
      <c r="AG125" s="322">
        <v>26662.52</v>
      </c>
      <c r="AH125" s="322"/>
      <c r="AI125" s="322"/>
      <c r="AJ125" s="62">
        <f t="shared" si="7"/>
        <v>256670.63</v>
      </c>
      <c r="AK125" s="76">
        <f t="shared" si="8"/>
        <v>-15370</v>
      </c>
      <c r="AL125" s="17">
        <f t="shared" si="9"/>
        <v>272040.63</v>
      </c>
      <c r="AM125" s="15">
        <f t="shared" si="10"/>
        <v>397425.61</v>
      </c>
      <c r="AN125" s="64">
        <f t="shared" si="11"/>
        <v>291874.78000000003</v>
      </c>
      <c r="AO125" s="19">
        <f t="shared" si="12"/>
        <v>105550.82999999996</v>
      </c>
    </row>
    <row r="126" spans="1:41" x14ac:dyDescent="0.2">
      <c r="A126" t="s">
        <v>569</v>
      </c>
      <c r="B126" t="s">
        <v>570</v>
      </c>
      <c r="C126" s="60">
        <v>3793</v>
      </c>
      <c r="D126" s="47" t="s">
        <v>1386</v>
      </c>
      <c r="E126" t="s">
        <v>3149</v>
      </c>
      <c r="F126" s="316">
        <v>374264.94</v>
      </c>
      <c r="G126" s="316"/>
      <c r="H126" s="316">
        <v>244628.07</v>
      </c>
      <c r="I126"/>
      <c r="J126">
        <v>295945.61</v>
      </c>
      <c r="K126">
        <v>100928.23</v>
      </c>
      <c r="L126"/>
      <c r="M126"/>
      <c r="N126" s="317"/>
      <c r="O126" s="317">
        <v>6000</v>
      </c>
      <c r="P126" s="317"/>
      <c r="Q126" s="317"/>
      <c r="R126"/>
      <c r="S126"/>
      <c r="T126"/>
      <c r="U126">
        <v>3175397.16</v>
      </c>
      <c r="V126" s="321"/>
      <c r="W126" s="321"/>
      <c r="X126" s="321">
        <v>292801.55</v>
      </c>
      <c r="Y126" s="321"/>
      <c r="Z126" s="321"/>
      <c r="AA126" s="321">
        <v>462720</v>
      </c>
      <c r="AB126" s="321"/>
      <c r="AC126" s="322">
        <v>573234</v>
      </c>
      <c r="AD126" s="322"/>
      <c r="AE126" s="322"/>
      <c r="AF126" s="322">
        <v>126737.57</v>
      </c>
      <c r="AG126" s="322">
        <v>58199.98</v>
      </c>
      <c r="AH126" s="322"/>
      <c r="AI126" s="322"/>
      <c r="AJ126" s="62">
        <f t="shared" si="7"/>
        <v>618893.01</v>
      </c>
      <c r="AK126" s="76">
        <f t="shared" si="8"/>
        <v>6000</v>
      </c>
      <c r="AL126" s="17">
        <f t="shared" si="9"/>
        <v>612893.01</v>
      </c>
      <c r="AM126" s="15">
        <f t="shared" si="10"/>
        <v>755521.55</v>
      </c>
      <c r="AN126" s="64">
        <f t="shared" si="11"/>
        <v>758171.55</v>
      </c>
      <c r="AO126" s="19">
        <f t="shared" si="12"/>
        <v>-2650</v>
      </c>
    </row>
    <row r="127" spans="1:41" x14ac:dyDescent="0.2">
      <c r="A127" t="s">
        <v>569</v>
      </c>
      <c r="B127" t="s">
        <v>570</v>
      </c>
      <c r="C127" s="60">
        <v>1435</v>
      </c>
      <c r="D127" s="47" t="s">
        <v>1387</v>
      </c>
      <c r="E127" t="s">
        <v>3150</v>
      </c>
      <c r="F127" s="316">
        <v>222366.7</v>
      </c>
      <c r="G127" s="316"/>
      <c r="H127" s="316">
        <v>57616.19</v>
      </c>
      <c r="I127"/>
      <c r="J127">
        <v>108385.38</v>
      </c>
      <c r="K127">
        <v>14396.53</v>
      </c>
      <c r="L127"/>
      <c r="M127"/>
      <c r="N127" s="317"/>
      <c r="O127" s="317">
        <v>6440</v>
      </c>
      <c r="P127" s="317"/>
      <c r="Q127" s="317"/>
      <c r="R127"/>
      <c r="S127"/>
      <c r="T127"/>
      <c r="U127">
        <v>1191484.79</v>
      </c>
      <c r="V127" s="321"/>
      <c r="W127" s="321"/>
      <c r="X127" s="321">
        <v>140530.49</v>
      </c>
      <c r="Y127" s="321"/>
      <c r="Z127" s="321"/>
      <c r="AA127" s="321">
        <v>235160</v>
      </c>
      <c r="AB127" s="321">
        <v>11340</v>
      </c>
      <c r="AC127" s="322">
        <v>350990</v>
      </c>
      <c r="AD127" s="322"/>
      <c r="AE127" s="322"/>
      <c r="AF127" s="322">
        <v>72544.649999999994</v>
      </c>
      <c r="AG127" s="322">
        <v>8097.84</v>
      </c>
      <c r="AH127" s="322"/>
      <c r="AI127" s="322"/>
      <c r="AJ127" s="62">
        <f t="shared" si="7"/>
        <v>279982.89</v>
      </c>
      <c r="AK127" s="76">
        <f t="shared" si="8"/>
        <v>6440</v>
      </c>
      <c r="AL127" s="17">
        <f t="shared" si="9"/>
        <v>273542.89</v>
      </c>
      <c r="AM127" s="15">
        <f t="shared" si="10"/>
        <v>387030.49</v>
      </c>
      <c r="AN127" s="64">
        <f t="shared" si="11"/>
        <v>431632.49000000005</v>
      </c>
      <c r="AO127" s="19">
        <f t="shared" si="12"/>
        <v>-44602.000000000058</v>
      </c>
    </row>
    <row r="128" spans="1:41" x14ac:dyDescent="0.2">
      <c r="A128" t="s">
        <v>569</v>
      </c>
      <c r="B128" t="s">
        <v>570</v>
      </c>
      <c r="C128" s="60">
        <v>1980</v>
      </c>
      <c r="D128" s="47" t="s">
        <v>1388</v>
      </c>
      <c r="E128" t="s">
        <v>3151</v>
      </c>
      <c r="F128" s="316">
        <v>377876.32</v>
      </c>
      <c r="G128" s="316"/>
      <c r="H128" s="316">
        <v>274467.83</v>
      </c>
      <c r="I128"/>
      <c r="J128">
        <v>2214642.2400000002</v>
      </c>
      <c r="K128">
        <v>144043.53</v>
      </c>
      <c r="L128"/>
      <c r="M128"/>
      <c r="N128" s="317"/>
      <c r="O128" s="317">
        <v>4500</v>
      </c>
      <c r="P128" s="317"/>
      <c r="Q128" s="317"/>
      <c r="R128"/>
      <c r="S128"/>
      <c r="T128"/>
      <c r="U128">
        <v>918887.6</v>
      </c>
      <c r="V128" s="321"/>
      <c r="W128" s="321"/>
      <c r="X128" s="321">
        <v>167016.1</v>
      </c>
      <c r="Y128" s="321"/>
      <c r="Z128" s="321">
        <v>563.52</v>
      </c>
      <c r="AA128" s="321">
        <v>446730</v>
      </c>
      <c r="AB128" s="321">
        <v>34020</v>
      </c>
      <c r="AC128" s="322">
        <v>598980</v>
      </c>
      <c r="AD128" s="322"/>
      <c r="AE128" s="322"/>
      <c r="AF128" s="322">
        <v>112884.84</v>
      </c>
      <c r="AG128" s="322">
        <v>48986.25</v>
      </c>
      <c r="AH128" s="322"/>
      <c r="AI128" s="322"/>
      <c r="AJ128" s="62">
        <f t="shared" si="7"/>
        <v>652344.15</v>
      </c>
      <c r="AK128" s="76">
        <f t="shared" si="8"/>
        <v>4500</v>
      </c>
      <c r="AL128" s="17">
        <f t="shared" si="9"/>
        <v>647844.15</v>
      </c>
      <c r="AM128" s="15">
        <f t="shared" si="10"/>
        <v>648329.62</v>
      </c>
      <c r="AN128" s="64">
        <f t="shared" si="11"/>
        <v>760851.09</v>
      </c>
      <c r="AO128" s="19">
        <f t="shared" si="12"/>
        <v>-112521.46999999997</v>
      </c>
    </row>
    <row r="129" spans="1:41" x14ac:dyDescent="0.2">
      <c r="A129" t="s">
        <v>569</v>
      </c>
      <c r="B129" t="s">
        <v>570</v>
      </c>
      <c r="C129" s="60">
        <v>2225</v>
      </c>
      <c r="D129" s="47" t="s">
        <v>1389</v>
      </c>
      <c r="E129" t="s">
        <v>3152</v>
      </c>
      <c r="F129" s="316">
        <v>253469.61</v>
      </c>
      <c r="G129" s="316"/>
      <c r="H129" s="316">
        <v>47006.48</v>
      </c>
      <c r="I129"/>
      <c r="J129">
        <v>139879.63</v>
      </c>
      <c r="K129">
        <v>61805.32</v>
      </c>
      <c r="L129"/>
      <c r="M129"/>
      <c r="N129" s="317"/>
      <c r="O129" s="317">
        <v>5000</v>
      </c>
      <c r="P129" s="317"/>
      <c r="Q129" s="317">
        <v>555.76</v>
      </c>
      <c r="R129"/>
      <c r="S129"/>
      <c r="T129"/>
      <c r="U129">
        <v>1855787.89</v>
      </c>
      <c r="V129" s="321"/>
      <c r="W129" s="321"/>
      <c r="X129" s="321">
        <v>174112.46</v>
      </c>
      <c r="Y129" s="321"/>
      <c r="Z129" s="321"/>
      <c r="AA129" s="321">
        <v>368670</v>
      </c>
      <c r="AB129" s="321"/>
      <c r="AC129" s="322">
        <v>450520</v>
      </c>
      <c r="AD129" s="322"/>
      <c r="AE129" s="322"/>
      <c r="AF129" s="322">
        <v>113605.62</v>
      </c>
      <c r="AG129" s="322">
        <v>38263.65</v>
      </c>
      <c r="AH129" s="322"/>
      <c r="AI129" s="322"/>
      <c r="AJ129" s="62">
        <f t="shared" si="7"/>
        <v>300476.08999999997</v>
      </c>
      <c r="AK129" s="76">
        <f t="shared" si="8"/>
        <v>5555.76</v>
      </c>
      <c r="AL129" s="17">
        <f t="shared" si="9"/>
        <v>294920.32999999996</v>
      </c>
      <c r="AM129" s="15">
        <f t="shared" si="10"/>
        <v>542782.46</v>
      </c>
      <c r="AN129" s="64">
        <f t="shared" si="11"/>
        <v>602389.27</v>
      </c>
      <c r="AO129" s="19">
        <f t="shared" si="12"/>
        <v>-59606.810000000056</v>
      </c>
    </row>
    <row r="130" spans="1:41" x14ac:dyDescent="0.2">
      <c r="A130" t="s">
        <v>569</v>
      </c>
      <c r="B130" t="s">
        <v>570</v>
      </c>
      <c r="C130" s="60">
        <v>2531</v>
      </c>
      <c r="D130" s="47" t="s">
        <v>1390</v>
      </c>
      <c r="E130" t="s">
        <v>3153</v>
      </c>
      <c r="F130" s="316">
        <v>316600.53999999998</v>
      </c>
      <c r="G130" s="316"/>
      <c r="H130" s="316">
        <v>19328.849999999999</v>
      </c>
      <c r="I130"/>
      <c r="J130">
        <v>366836.68</v>
      </c>
      <c r="K130">
        <v>79939.87</v>
      </c>
      <c r="L130"/>
      <c r="M130"/>
      <c r="N130" s="317"/>
      <c r="O130" s="317">
        <v>0</v>
      </c>
      <c r="P130" s="317"/>
      <c r="Q130" s="317"/>
      <c r="R130"/>
      <c r="S130"/>
      <c r="T130"/>
      <c r="U130">
        <v>1498231.3</v>
      </c>
      <c r="V130" s="321"/>
      <c r="W130" s="321"/>
      <c r="X130" s="321">
        <v>187735.7</v>
      </c>
      <c r="Y130" s="321"/>
      <c r="Z130" s="321"/>
      <c r="AA130" s="321">
        <v>370140</v>
      </c>
      <c r="AB130" s="321"/>
      <c r="AC130" s="322">
        <v>484830</v>
      </c>
      <c r="AD130" s="322"/>
      <c r="AE130" s="322"/>
      <c r="AF130" s="322">
        <v>71920.539999999994</v>
      </c>
      <c r="AG130" s="322">
        <v>38936.94</v>
      </c>
      <c r="AH130" s="322"/>
      <c r="AI130" s="322"/>
      <c r="AJ130" s="62">
        <f t="shared" si="7"/>
        <v>335929.38999999996</v>
      </c>
      <c r="AK130" s="76">
        <f t="shared" si="8"/>
        <v>0</v>
      </c>
      <c r="AL130" s="17">
        <f t="shared" si="9"/>
        <v>335929.38999999996</v>
      </c>
      <c r="AM130" s="15">
        <f t="shared" si="10"/>
        <v>557875.69999999995</v>
      </c>
      <c r="AN130" s="64">
        <f t="shared" si="11"/>
        <v>595687.48</v>
      </c>
      <c r="AO130" s="19">
        <f t="shared" si="12"/>
        <v>-37811.780000000028</v>
      </c>
    </row>
    <row r="131" spans="1:41" x14ac:dyDescent="0.2">
      <c r="A131" t="s">
        <v>569</v>
      </c>
      <c r="B131" t="s">
        <v>570</v>
      </c>
      <c r="C131" s="60">
        <v>3452</v>
      </c>
      <c r="D131" s="47" t="s">
        <v>1391</v>
      </c>
      <c r="E131" t="s">
        <v>3154</v>
      </c>
      <c r="F131" s="316">
        <v>494441.26</v>
      </c>
      <c r="G131" s="316"/>
      <c r="H131" s="316">
        <v>41208.839999999997</v>
      </c>
      <c r="I131"/>
      <c r="J131">
        <v>255313.09</v>
      </c>
      <c r="K131">
        <v>-39037.07</v>
      </c>
      <c r="L131"/>
      <c r="M131"/>
      <c r="N131" s="317"/>
      <c r="O131" s="317"/>
      <c r="P131" s="317"/>
      <c r="Q131" s="317">
        <v>1191.82</v>
      </c>
      <c r="R131"/>
      <c r="S131"/>
      <c r="T131">
        <v>-1565619.31</v>
      </c>
      <c r="U131">
        <v>2202136.4300000002</v>
      </c>
      <c r="V131" s="321"/>
      <c r="W131" s="321"/>
      <c r="X131" s="321">
        <v>279189.49</v>
      </c>
      <c r="Y131" s="321">
        <v>127000</v>
      </c>
      <c r="Z131" s="321"/>
      <c r="AA131" s="321">
        <v>332420</v>
      </c>
      <c r="AB131" s="321"/>
      <c r="AC131" s="322">
        <v>477928</v>
      </c>
      <c r="AD131" s="322"/>
      <c r="AE131" s="322"/>
      <c r="AF131" s="322">
        <v>112886.16</v>
      </c>
      <c r="AG131" s="322">
        <v>29608.15</v>
      </c>
      <c r="AH131" s="322"/>
      <c r="AI131" s="322"/>
      <c r="AJ131" s="62">
        <f t="shared" si="7"/>
        <v>535650.1</v>
      </c>
      <c r="AK131" s="76">
        <f t="shared" si="8"/>
        <v>1191.82</v>
      </c>
      <c r="AL131" s="17">
        <f t="shared" si="9"/>
        <v>534458.28</v>
      </c>
      <c r="AM131" s="15">
        <f t="shared" si="10"/>
        <v>738609.49</v>
      </c>
      <c r="AN131" s="64">
        <f t="shared" si="11"/>
        <v>620422.31000000006</v>
      </c>
      <c r="AO131" s="19">
        <f t="shared" si="12"/>
        <v>118187.17999999993</v>
      </c>
    </row>
    <row r="132" spans="1:41" x14ac:dyDescent="0.2">
      <c r="A132" t="s">
        <v>569</v>
      </c>
      <c r="B132" t="s">
        <v>570</v>
      </c>
      <c r="C132" s="60">
        <v>3453</v>
      </c>
      <c r="D132" s="47" t="s">
        <v>1392</v>
      </c>
      <c r="E132" t="s">
        <v>3155</v>
      </c>
      <c r="F132" s="316">
        <v>505552.15</v>
      </c>
      <c r="G132" s="316"/>
      <c r="H132" s="316">
        <v>5253.52</v>
      </c>
      <c r="I132"/>
      <c r="J132">
        <v>2211043.52</v>
      </c>
      <c r="K132">
        <v>686104.62</v>
      </c>
      <c r="L132"/>
      <c r="M132"/>
      <c r="N132" s="317"/>
      <c r="O132" s="317">
        <v>20400</v>
      </c>
      <c r="P132" s="317"/>
      <c r="Q132" s="317"/>
      <c r="R132"/>
      <c r="S132"/>
      <c r="T132"/>
      <c r="U132">
        <v>655276.54</v>
      </c>
      <c r="V132" s="321"/>
      <c r="W132" s="321"/>
      <c r="X132" s="321">
        <v>190111.24</v>
      </c>
      <c r="Y132" s="321"/>
      <c r="Z132" s="321"/>
      <c r="AA132" s="321">
        <v>373140</v>
      </c>
      <c r="AB132" s="321">
        <v>24970</v>
      </c>
      <c r="AC132" s="322">
        <v>505305</v>
      </c>
      <c r="AD132" s="322"/>
      <c r="AE132" s="322"/>
      <c r="AF132" s="322">
        <v>79376.679999999993</v>
      </c>
      <c r="AG132" s="322">
        <v>111737.9</v>
      </c>
      <c r="AH132" s="322"/>
      <c r="AI132" s="322"/>
      <c r="AJ132" s="62">
        <f t="shared" si="7"/>
        <v>510805.67000000004</v>
      </c>
      <c r="AK132" s="76">
        <f t="shared" si="8"/>
        <v>20400</v>
      </c>
      <c r="AL132" s="17">
        <f t="shared" si="9"/>
        <v>490405.67000000004</v>
      </c>
      <c r="AM132" s="15">
        <f t="shared" si="10"/>
        <v>588221.24</v>
      </c>
      <c r="AN132" s="64">
        <f t="shared" si="11"/>
        <v>696419.58</v>
      </c>
      <c r="AO132" s="19">
        <f t="shared" si="12"/>
        <v>-108198.33999999997</v>
      </c>
    </row>
    <row r="133" spans="1:41" x14ac:dyDescent="0.2">
      <c r="A133" t="s">
        <v>569</v>
      </c>
      <c r="B133" t="s">
        <v>570</v>
      </c>
      <c r="C133" s="60">
        <v>3635</v>
      </c>
      <c r="D133" s="47" t="s">
        <v>1393</v>
      </c>
      <c r="E133" t="s">
        <v>3156</v>
      </c>
      <c r="F133" s="316">
        <v>378098.63</v>
      </c>
      <c r="G133" s="316">
        <v>21020</v>
      </c>
      <c r="H133" s="316">
        <v>179762.78</v>
      </c>
      <c r="I133"/>
      <c r="J133">
        <v>1334770.44</v>
      </c>
      <c r="K133">
        <v>2557.29</v>
      </c>
      <c r="L133"/>
      <c r="M133"/>
      <c r="N133" s="317"/>
      <c r="O133" s="317">
        <v>40000</v>
      </c>
      <c r="P133" s="317"/>
      <c r="Q133" s="317">
        <v>2868.62</v>
      </c>
      <c r="R133"/>
      <c r="S133"/>
      <c r="T133"/>
      <c r="U133">
        <v>1904716.16</v>
      </c>
      <c r="V133" s="321"/>
      <c r="W133" s="321"/>
      <c r="X133" s="321">
        <v>268401.02</v>
      </c>
      <c r="Y133" s="321"/>
      <c r="Z133" s="321"/>
      <c r="AA133" s="321">
        <v>276720</v>
      </c>
      <c r="AB133" s="321"/>
      <c r="AC133" s="322">
        <v>390347</v>
      </c>
      <c r="AD133" s="322"/>
      <c r="AE133" s="322"/>
      <c r="AF133" s="322">
        <v>98683.67</v>
      </c>
      <c r="AG133" s="322">
        <v>40422.83</v>
      </c>
      <c r="AH133" s="322"/>
      <c r="AI133" s="322"/>
      <c r="AJ133" s="62">
        <f t="shared" ref="AJ133:AJ154" si="13">SUM(F133:H133)</f>
        <v>578881.41</v>
      </c>
      <c r="AK133" s="76">
        <f t="shared" ref="AK133:AK154" si="14">SUM(N133:Q133)</f>
        <v>42868.62</v>
      </c>
      <c r="AL133" s="17">
        <f t="shared" ref="AL133:AL154" si="15">AJ133-AK133</f>
        <v>536012.79</v>
      </c>
      <c r="AM133" s="15">
        <f t="shared" ref="AM133:AM154" si="16">SUM(V133:AB133)</f>
        <v>545121.02</v>
      </c>
      <c r="AN133" s="64">
        <f t="shared" ref="AN133:AN154" si="17">SUM(AC133:AI133)</f>
        <v>529453.5</v>
      </c>
      <c r="AO133" s="19">
        <f t="shared" ref="AO133:AO154" si="18">AM133-AN133</f>
        <v>15667.520000000019</v>
      </c>
    </row>
    <row r="134" spans="1:41" x14ac:dyDescent="0.2">
      <c r="A134" t="s">
        <v>569</v>
      </c>
      <c r="B134" t="s">
        <v>570</v>
      </c>
      <c r="C134" s="60">
        <v>4256</v>
      </c>
      <c r="D134" s="47" t="s">
        <v>1394</v>
      </c>
      <c r="E134" t="s">
        <v>3157</v>
      </c>
      <c r="F134" s="316">
        <v>305004.45</v>
      </c>
      <c r="G134" s="316"/>
      <c r="H134" s="316">
        <v>153044.21</v>
      </c>
      <c r="I134"/>
      <c r="J134">
        <v>336990.38</v>
      </c>
      <c r="K134">
        <v>38691.919999999998</v>
      </c>
      <c r="L134"/>
      <c r="M134"/>
      <c r="N134" s="317"/>
      <c r="O134" s="317"/>
      <c r="P134" s="317"/>
      <c r="Q134" s="317"/>
      <c r="R134"/>
      <c r="S134"/>
      <c r="T134"/>
      <c r="U134">
        <v>2482221.21</v>
      </c>
      <c r="V134" s="321"/>
      <c r="W134" s="321"/>
      <c r="X134" s="321">
        <v>191919.27</v>
      </c>
      <c r="Y134" s="321"/>
      <c r="Z134" s="321">
        <v>471.89</v>
      </c>
      <c r="AA134" s="321">
        <v>366510</v>
      </c>
      <c r="AB134" s="321">
        <v>11800</v>
      </c>
      <c r="AC134" s="322">
        <v>453076</v>
      </c>
      <c r="AD134" s="322"/>
      <c r="AE134" s="322"/>
      <c r="AF134" s="322">
        <v>97449.54</v>
      </c>
      <c r="AG134" s="322">
        <v>49621.5</v>
      </c>
      <c r="AH134" s="322"/>
      <c r="AI134" s="322"/>
      <c r="AJ134" s="62">
        <f t="shared" si="13"/>
        <v>458048.66000000003</v>
      </c>
      <c r="AK134" s="76">
        <f t="shared" si="14"/>
        <v>0</v>
      </c>
      <c r="AL134" s="17">
        <f t="shared" si="15"/>
        <v>458048.66000000003</v>
      </c>
      <c r="AM134" s="15">
        <f t="shared" si="16"/>
        <v>570701.16</v>
      </c>
      <c r="AN134" s="64">
        <f t="shared" si="17"/>
        <v>600147.04</v>
      </c>
      <c r="AO134" s="19">
        <f t="shared" si="18"/>
        <v>-29445.880000000005</v>
      </c>
    </row>
    <row r="135" spans="1:41" x14ac:dyDescent="0.2">
      <c r="A135" t="s">
        <v>573</v>
      </c>
      <c r="B135" t="s">
        <v>574</v>
      </c>
      <c r="C135" s="60">
        <v>2177</v>
      </c>
      <c r="D135" s="47" t="s">
        <v>1395</v>
      </c>
      <c r="E135" t="s">
        <v>3158</v>
      </c>
      <c r="F135" s="316">
        <v>294319.01</v>
      </c>
      <c r="G135" s="316"/>
      <c r="H135" s="316">
        <v>395211.59</v>
      </c>
      <c r="I135"/>
      <c r="J135">
        <v>645567.05000000005</v>
      </c>
      <c r="K135">
        <v>45900.4</v>
      </c>
      <c r="L135"/>
      <c r="M135"/>
      <c r="N135" s="317"/>
      <c r="O135" s="317"/>
      <c r="P135" s="317"/>
      <c r="Q135" s="317"/>
      <c r="R135"/>
      <c r="S135"/>
      <c r="T135"/>
      <c r="U135">
        <v>3637434.23</v>
      </c>
      <c r="V135" s="321"/>
      <c r="W135" s="321"/>
      <c r="X135" s="321">
        <v>46193.53</v>
      </c>
      <c r="Y135" s="321"/>
      <c r="Z135" s="321"/>
      <c r="AA135" s="321">
        <v>319800</v>
      </c>
      <c r="AB135" s="321"/>
      <c r="AC135" s="322">
        <v>376235</v>
      </c>
      <c r="AD135" s="322"/>
      <c r="AE135" s="322"/>
      <c r="AF135" s="322">
        <v>55734.27</v>
      </c>
      <c r="AG135" s="322">
        <v>39146.160000000003</v>
      </c>
      <c r="AH135" s="322"/>
      <c r="AI135" s="322"/>
      <c r="AJ135" s="62">
        <f t="shared" si="13"/>
        <v>689530.60000000009</v>
      </c>
      <c r="AK135" s="76">
        <f t="shared" si="14"/>
        <v>0</v>
      </c>
      <c r="AL135" s="17">
        <f t="shared" si="15"/>
        <v>689530.60000000009</v>
      </c>
      <c r="AM135" s="15">
        <f t="shared" si="16"/>
        <v>365993.53</v>
      </c>
      <c r="AN135" s="64">
        <f t="shared" si="17"/>
        <v>471115.43000000005</v>
      </c>
      <c r="AO135" s="19">
        <f t="shared" si="18"/>
        <v>-105121.90000000002</v>
      </c>
    </row>
    <row r="136" spans="1:41" x14ac:dyDescent="0.2">
      <c r="A136" t="s">
        <v>573</v>
      </c>
      <c r="B136" t="s">
        <v>574</v>
      </c>
      <c r="C136" s="60">
        <v>3300</v>
      </c>
      <c r="D136" s="47" t="s">
        <v>1396</v>
      </c>
      <c r="E136" t="s">
        <v>3159</v>
      </c>
      <c r="F136" s="316">
        <v>366335.94</v>
      </c>
      <c r="G136" s="316">
        <v>28930</v>
      </c>
      <c r="H136" s="316">
        <v>192483.13</v>
      </c>
      <c r="I136"/>
      <c r="J136">
        <v>2401441.0699999998</v>
      </c>
      <c r="K136">
        <v>21623.55</v>
      </c>
      <c r="L136"/>
      <c r="M136"/>
      <c r="N136" s="317"/>
      <c r="O136" s="317"/>
      <c r="P136" s="317"/>
      <c r="Q136" s="317"/>
      <c r="R136"/>
      <c r="S136"/>
      <c r="T136"/>
      <c r="U136">
        <v>364715.82</v>
      </c>
      <c r="V136" s="321"/>
      <c r="W136" s="321"/>
      <c r="X136" s="321">
        <v>26528.25</v>
      </c>
      <c r="Y136" s="321"/>
      <c r="Z136" s="321">
        <v>12.53</v>
      </c>
      <c r="AA136" s="321">
        <v>263820</v>
      </c>
      <c r="AB136" s="321"/>
      <c r="AC136" s="322">
        <v>280880.8</v>
      </c>
      <c r="AD136" s="322"/>
      <c r="AE136" s="322"/>
      <c r="AF136" s="322">
        <v>71043.22</v>
      </c>
      <c r="AG136" s="322">
        <v>45884.88</v>
      </c>
      <c r="AH136" s="322"/>
      <c r="AI136" s="322"/>
      <c r="AJ136" s="62">
        <f t="shared" si="13"/>
        <v>587749.07000000007</v>
      </c>
      <c r="AK136" s="76">
        <f t="shared" si="14"/>
        <v>0</v>
      </c>
      <c r="AL136" s="17">
        <f t="shared" si="15"/>
        <v>587749.07000000007</v>
      </c>
      <c r="AM136" s="15">
        <f t="shared" si="16"/>
        <v>290360.78000000003</v>
      </c>
      <c r="AN136" s="64">
        <f t="shared" si="17"/>
        <v>397808.9</v>
      </c>
      <c r="AO136" s="19">
        <f t="shared" si="18"/>
        <v>-107448.12</v>
      </c>
    </row>
    <row r="137" spans="1:41" x14ac:dyDescent="0.2">
      <c r="A137" t="s">
        <v>573</v>
      </c>
      <c r="B137" t="s">
        <v>574</v>
      </c>
      <c r="C137" s="60">
        <v>1172</v>
      </c>
      <c r="D137" s="47" t="s">
        <v>1397</v>
      </c>
      <c r="E137" t="s">
        <v>3160</v>
      </c>
      <c r="F137" s="316">
        <v>363324.42</v>
      </c>
      <c r="G137" s="316">
        <v>51000</v>
      </c>
      <c r="H137" s="316">
        <v>41784.78</v>
      </c>
      <c r="I137"/>
      <c r="J137">
        <v>86464.72</v>
      </c>
      <c r="K137">
        <v>280425.21999999997</v>
      </c>
      <c r="L137"/>
      <c r="M137"/>
      <c r="N137" s="317"/>
      <c r="O137" s="317"/>
      <c r="P137" s="317"/>
      <c r="Q137" s="317"/>
      <c r="R137"/>
      <c r="S137"/>
      <c r="T137">
        <v>291581.34999999998</v>
      </c>
      <c r="U137">
        <v>431249.19</v>
      </c>
      <c r="V137" s="321"/>
      <c r="W137" s="321"/>
      <c r="X137" s="321">
        <v>11531.9</v>
      </c>
      <c r="Y137" s="321"/>
      <c r="Z137" s="321"/>
      <c r="AA137" s="321"/>
      <c r="AB137" s="321"/>
      <c r="AC137" s="322">
        <v>53250</v>
      </c>
      <c r="AD137" s="322"/>
      <c r="AE137" s="322"/>
      <c r="AF137" s="322">
        <v>63825.13</v>
      </c>
      <c r="AG137" s="322">
        <v>10</v>
      </c>
      <c r="AH137" s="322"/>
      <c r="AI137" s="322"/>
      <c r="AJ137" s="62">
        <f t="shared" si="13"/>
        <v>456109.19999999995</v>
      </c>
      <c r="AK137" s="76">
        <f t="shared" si="14"/>
        <v>0</v>
      </c>
      <c r="AL137" s="17">
        <f t="shared" si="15"/>
        <v>456109.19999999995</v>
      </c>
      <c r="AM137" s="15">
        <f t="shared" si="16"/>
        <v>11531.9</v>
      </c>
      <c r="AN137" s="64">
        <f t="shared" si="17"/>
        <v>117085.13</v>
      </c>
      <c r="AO137" s="19">
        <f t="shared" si="18"/>
        <v>-105553.23000000001</v>
      </c>
    </row>
    <row r="138" spans="1:41" x14ac:dyDescent="0.2">
      <c r="A138" t="s">
        <v>573</v>
      </c>
      <c r="B138" t="s">
        <v>574</v>
      </c>
      <c r="C138" s="60">
        <v>2177</v>
      </c>
      <c r="D138" s="47" t="s">
        <v>1398</v>
      </c>
      <c r="E138" t="s">
        <v>3161</v>
      </c>
      <c r="F138" s="316">
        <v>61380.480000000003</v>
      </c>
      <c r="G138" s="316"/>
      <c r="H138" s="316">
        <v>454148.28</v>
      </c>
      <c r="I138"/>
      <c r="J138">
        <v>68261.81</v>
      </c>
      <c r="K138">
        <v>107502.01</v>
      </c>
      <c r="L138"/>
      <c r="M138"/>
      <c r="N138" s="317"/>
      <c r="O138" s="317"/>
      <c r="P138" s="317"/>
      <c r="Q138" s="317"/>
      <c r="R138"/>
      <c r="S138"/>
      <c r="T138"/>
      <c r="U138">
        <v>1781769.65</v>
      </c>
      <c r="V138" s="321"/>
      <c r="W138" s="321"/>
      <c r="X138" s="321">
        <v>19127.03</v>
      </c>
      <c r="Y138" s="321"/>
      <c r="Z138" s="321">
        <v>7.94</v>
      </c>
      <c r="AA138" s="321"/>
      <c r="AB138" s="321"/>
      <c r="AC138" s="322">
        <v>50607.79</v>
      </c>
      <c r="AD138" s="322"/>
      <c r="AE138" s="322"/>
      <c r="AF138" s="322">
        <v>70590.81</v>
      </c>
      <c r="AG138" s="322">
        <v>9</v>
      </c>
      <c r="AH138" s="322"/>
      <c r="AI138" s="322"/>
      <c r="AJ138" s="62">
        <f t="shared" si="13"/>
        <v>515528.76</v>
      </c>
      <c r="AK138" s="76">
        <f t="shared" si="14"/>
        <v>0</v>
      </c>
      <c r="AL138" s="17">
        <f t="shared" si="15"/>
        <v>515528.76</v>
      </c>
      <c r="AM138" s="15">
        <f t="shared" si="16"/>
        <v>19134.969999999998</v>
      </c>
      <c r="AN138" s="64">
        <f t="shared" si="17"/>
        <v>121207.6</v>
      </c>
      <c r="AO138" s="19">
        <f t="shared" si="18"/>
        <v>-102072.63</v>
      </c>
    </row>
    <row r="139" spans="1:41" x14ac:dyDescent="0.2">
      <c r="A139" t="s">
        <v>573</v>
      </c>
      <c r="B139" t="s">
        <v>574</v>
      </c>
      <c r="C139" s="60">
        <v>4986</v>
      </c>
      <c r="D139" s="47" t="s">
        <v>1399</v>
      </c>
      <c r="E139" t="s">
        <v>3162</v>
      </c>
      <c r="F139" s="316">
        <v>430710.63</v>
      </c>
      <c r="G139" s="316"/>
      <c r="H139" s="316">
        <v>240075.77</v>
      </c>
      <c r="I139"/>
      <c r="J139">
        <v>-233772.57</v>
      </c>
      <c r="K139">
        <v>111603.79</v>
      </c>
      <c r="L139"/>
      <c r="M139"/>
      <c r="N139" s="317"/>
      <c r="O139" s="317">
        <v>34800</v>
      </c>
      <c r="P139" s="317"/>
      <c r="Q139" s="317">
        <v>3.03</v>
      </c>
      <c r="R139"/>
      <c r="S139"/>
      <c r="T139">
        <v>342001.83</v>
      </c>
      <c r="U139">
        <v>343312.84</v>
      </c>
      <c r="V139" s="321"/>
      <c r="W139" s="321"/>
      <c r="X139" s="321">
        <v>54744.26</v>
      </c>
      <c r="Y139" s="321"/>
      <c r="Z139" s="321"/>
      <c r="AA139" s="321">
        <v>379190</v>
      </c>
      <c r="AB139" s="321">
        <v>24344</v>
      </c>
      <c r="AC139" s="322">
        <v>479121</v>
      </c>
      <c r="AD139" s="322"/>
      <c r="AE139" s="322"/>
      <c r="AF139" s="322">
        <v>129580.77</v>
      </c>
      <c r="AG139" s="322">
        <v>72795.73</v>
      </c>
      <c r="AH139" s="322"/>
      <c r="AI139" s="322"/>
      <c r="AJ139" s="62">
        <f t="shared" si="13"/>
        <v>670786.4</v>
      </c>
      <c r="AK139" s="76">
        <f t="shared" si="14"/>
        <v>34803.03</v>
      </c>
      <c r="AL139" s="17">
        <f t="shared" si="15"/>
        <v>635983.37</v>
      </c>
      <c r="AM139" s="15">
        <f t="shared" si="16"/>
        <v>458278.26</v>
      </c>
      <c r="AN139" s="64">
        <f t="shared" si="17"/>
        <v>681497.5</v>
      </c>
      <c r="AO139" s="19">
        <f t="shared" si="18"/>
        <v>-223219.24</v>
      </c>
    </row>
    <row r="140" spans="1:41" x14ac:dyDescent="0.2">
      <c r="A140" t="s">
        <v>573</v>
      </c>
      <c r="B140" t="s">
        <v>574</v>
      </c>
      <c r="C140" s="60">
        <v>4194</v>
      </c>
      <c r="D140" s="47" t="s">
        <v>1400</v>
      </c>
      <c r="E140" t="s">
        <v>3163</v>
      </c>
      <c r="F140" s="316">
        <v>241951.54</v>
      </c>
      <c r="G140" s="316">
        <v>40950</v>
      </c>
      <c r="H140" s="316">
        <v>394863.2</v>
      </c>
      <c r="I140"/>
      <c r="J140">
        <v>139189.75</v>
      </c>
      <c r="K140">
        <v>7994.58</v>
      </c>
      <c r="L140"/>
      <c r="M140"/>
      <c r="N140" s="317"/>
      <c r="O140" s="317"/>
      <c r="P140" s="317"/>
      <c r="Q140" s="317"/>
      <c r="R140"/>
      <c r="S140"/>
      <c r="T140"/>
      <c r="U140">
        <v>1627802.29</v>
      </c>
      <c r="V140" s="321"/>
      <c r="W140" s="321"/>
      <c r="X140" s="321">
        <v>54350.25</v>
      </c>
      <c r="Y140" s="321"/>
      <c r="Z140" s="321">
        <v>16.309999999999999</v>
      </c>
      <c r="AA140" s="321">
        <v>207690</v>
      </c>
      <c r="AB140" s="321"/>
      <c r="AC140" s="322">
        <v>296339</v>
      </c>
      <c r="AD140" s="322"/>
      <c r="AE140" s="322"/>
      <c r="AF140" s="322">
        <v>61309.03</v>
      </c>
      <c r="AG140" s="322">
        <v>10304.09</v>
      </c>
      <c r="AH140" s="322"/>
      <c r="AI140" s="322"/>
      <c r="AJ140" s="62">
        <f t="shared" si="13"/>
        <v>677764.74</v>
      </c>
      <c r="AK140" s="76">
        <f t="shared" si="14"/>
        <v>0</v>
      </c>
      <c r="AL140" s="17">
        <f t="shared" si="15"/>
        <v>677764.74</v>
      </c>
      <c r="AM140" s="15">
        <f t="shared" si="16"/>
        <v>262056.56</v>
      </c>
      <c r="AN140" s="64">
        <f t="shared" si="17"/>
        <v>367952.12000000005</v>
      </c>
      <c r="AO140" s="19">
        <f t="shared" si="18"/>
        <v>-105895.56000000006</v>
      </c>
    </row>
    <row r="141" spans="1:41" x14ac:dyDescent="0.2">
      <c r="A141" t="s">
        <v>573</v>
      </c>
      <c r="B141" t="s">
        <v>574</v>
      </c>
      <c r="C141" s="60">
        <v>4296</v>
      </c>
      <c r="D141" s="47" t="s">
        <v>1401</v>
      </c>
      <c r="E141" t="s">
        <v>3164</v>
      </c>
      <c r="F141" s="316">
        <v>519156.09</v>
      </c>
      <c r="G141" s="316"/>
      <c r="H141" s="316">
        <v>635682.28</v>
      </c>
      <c r="I141"/>
      <c r="J141">
        <v>17</v>
      </c>
      <c r="K141">
        <v>86156.73</v>
      </c>
      <c r="L141"/>
      <c r="M141"/>
      <c r="N141" s="317"/>
      <c r="O141" s="317"/>
      <c r="P141" s="317"/>
      <c r="Q141" s="317"/>
      <c r="R141"/>
      <c r="S141"/>
      <c r="T141">
        <v>599255.74</v>
      </c>
      <c r="U141">
        <v>2560000</v>
      </c>
      <c r="V141" s="321"/>
      <c r="W141" s="321"/>
      <c r="X141" s="321">
        <v>43165.82</v>
      </c>
      <c r="Y141" s="321"/>
      <c r="Z141" s="321"/>
      <c r="AA141" s="321">
        <v>246690</v>
      </c>
      <c r="AB141" s="321"/>
      <c r="AC141" s="322">
        <v>302531</v>
      </c>
      <c r="AD141" s="322"/>
      <c r="AE141" s="322"/>
      <c r="AF141" s="322">
        <v>80301.97</v>
      </c>
      <c r="AG141" s="322">
        <v>8719.44</v>
      </c>
      <c r="AH141" s="322"/>
      <c r="AI141" s="322"/>
      <c r="AJ141" s="62">
        <f t="shared" si="13"/>
        <v>1154838.3700000001</v>
      </c>
      <c r="AK141" s="76">
        <f t="shared" si="14"/>
        <v>0</v>
      </c>
      <c r="AL141" s="17">
        <f t="shared" si="15"/>
        <v>1154838.3700000001</v>
      </c>
      <c r="AM141" s="15">
        <f t="shared" si="16"/>
        <v>289855.82</v>
      </c>
      <c r="AN141" s="64">
        <f t="shared" si="17"/>
        <v>391552.41</v>
      </c>
      <c r="AO141" s="19">
        <f t="shared" si="18"/>
        <v>-101696.58999999997</v>
      </c>
    </row>
    <row r="142" spans="1:41" x14ac:dyDescent="0.2">
      <c r="A142" t="s">
        <v>573</v>
      </c>
      <c r="B142" t="s">
        <v>574</v>
      </c>
      <c r="C142" s="60">
        <v>2528</v>
      </c>
      <c r="D142" s="47" t="s">
        <v>1402</v>
      </c>
      <c r="E142" t="s">
        <v>3165</v>
      </c>
      <c r="F142" s="316">
        <v>549358.69999999995</v>
      </c>
      <c r="G142" s="316"/>
      <c r="H142" s="316">
        <v>13405.6</v>
      </c>
      <c r="I142"/>
      <c r="J142">
        <v>749934.67</v>
      </c>
      <c r="K142">
        <v>66500.83</v>
      </c>
      <c r="L142"/>
      <c r="M142"/>
      <c r="N142" s="317"/>
      <c r="O142" s="317"/>
      <c r="P142" s="317"/>
      <c r="Q142" s="317"/>
      <c r="R142"/>
      <c r="S142"/>
      <c r="T142"/>
      <c r="U142"/>
      <c r="V142" s="321"/>
      <c r="W142" s="321"/>
      <c r="X142" s="321">
        <v>308106.17</v>
      </c>
      <c r="Y142" s="321"/>
      <c r="Z142" s="321"/>
      <c r="AA142" s="321">
        <v>397860</v>
      </c>
      <c r="AB142" s="321">
        <v>97260</v>
      </c>
      <c r="AC142" s="322">
        <v>524249</v>
      </c>
      <c r="AD142" s="322"/>
      <c r="AE142" s="322">
        <v>5720</v>
      </c>
      <c r="AF142" s="322">
        <v>188037.07</v>
      </c>
      <c r="AG142" s="322">
        <v>21896.14</v>
      </c>
      <c r="AH142" s="322"/>
      <c r="AI142" s="322"/>
      <c r="AJ142" s="62">
        <f t="shared" si="13"/>
        <v>562764.29999999993</v>
      </c>
      <c r="AK142" s="76">
        <f t="shared" si="14"/>
        <v>0</v>
      </c>
      <c r="AL142" s="17">
        <f t="shared" si="15"/>
        <v>562764.29999999993</v>
      </c>
      <c r="AM142" s="15">
        <f t="shared" si="16"/>
        <v>803226.16999999993</v>
      </c>
      <c r="AN142" s="64">
        <f t="shared" si="17"/>
        <v>739902.21000000008</v>
      </c>
      <c r="AO142" s="19">
        <f t="shared" si="18"/>
        <v>63323.959999999846</v>
      </c>
    </row>
    <row r="143" spans="1:41" x14ac:dyDescent="0.2">
      <c r="A143" t="s">
        <v>573</v>
      </c>
      <c r="B143" t="s">
        <v>574</v>
      </c>
      <c r="C143" s="60">
        <v>3203</v>
      </c>
      <c r="D143" s="47" t="s">
        <v>1403</v>
      </c>
      <c r="E143" t="s">
        <v>3166</v>
      </c>
      <c r="F143" s="316">
        <v>325497.8</v>
      </c>
      <c r="G143" s="316"/>
      <c r="H143" s="316">
        <v>49805.54</v>
      </c>
      <c r="I143"/>
      <c r="J143">
        <v>1652762.38</v>
      </c>
      <c r="K143">
        <v>98805.89</v>
      </c>
      <c r="L143"/>
      <c r="M143"/>
      <c r="N143" s="317"/>
      <c r="O143" s="317"/>
      <c r="P143" s="317"/>
      <c r="Q143" s="317"/>
      <c r="R143"/>
      <c r="S143"/>
      <c r="T143">
        <v>7270.02</v>
      </c>
      <c r="U143">
        <v>2368242.5</v>
      </c>
      <c r="V143" s="321"/>
      <c r="W143" s="321"/>
      <c r="X143" s="321">
        <v>37656.44</v>
      </c>
      <c r="Y143" s="321"/>
      <c r="Z143" s="321"/>
      <c r="AA143" s="321">
        <v>330090</v>
      </c>
      <c r="AB143" s="321"/>
      <c r="AC143" s="322">
        <v>414090</v>
      </c>
      <c r="AD143" s="322"/>
      <c r="AE143" s="322"/>
      <c r="AF143" s="322">
        <v>137820.42000000001</v>
      </c>
      <c r="AG143" s="322">
        <v>67119.48</v>
      </c>
      <c r="AH143" s="322"/>
      <c r="AI143" s="322"/>
      <c r="AJ143" s="62">
        <f t="shared" si="13"/>
        <v>375303.33999999997</v>
      </c>
      <c r="AK143" s="76">
        <f t="shared" si="14"/>
        <v>0</v>
      </c>
      <c r="AL143" s="17">
        <f t="shared" si="15"/>
        <v>375303.33999999997</v>
      </c>
      <c r="AM143" s="15">
        <f t="shared" si="16"/>
        <v>367746.44</v>
      </c>
      <c r="AN143" s="64">
        <f t="shared" si="17"/>
        <v>619029.9</v>
      </c>
      <c r="AO143" s="19">
        <f t="shared" si="18"/>
        <v>-251283.46000000002</v>
      </c>
    </row>
    <row r="144" spans="1:41" x14ac:dyDescent="0.2">
      <c r="A144" t="s">
        <v>573</v>
      </c>
      <c r="B144" t="s">
        <v>574</v>
      </c>
      <c r="C144" s="60">
        <v>3469</v>
      </c>
      <c r="D144" s="47" t="s">
        <v>1404</v>
      </c>
      <c r="E144" t="s">
        <v>3167</v>
      </c>
      <c r="F144" s="316">
        <v>353499.53</v>
      </c>
      <c r="G144" s="316"/>
      <c r="H144" s="316">
        <v>38997.81</v>
      </c>
      <c r="I144"/>
      <c r="J144">
        <v>1824997.12</v>
      </c>
      <c r="K144">
        <v>106197.18</v>
      </c>
      <c r="L144"/>
      <c r="M144"/>
      <c r="N144" s="317">
        <v>30000</v>
      </c>
      <c r="O144" s="317"/>
      <c r="P144" s="317"/>
      <c r="Q144" s="317"/>
      <c r="R144"/>
      <c r="S144"/>
      <c r="T144"/>
      <c r="U144">
        <v>1552681.09</v>
      </c>
      <c r="V144" s="321"/>
      <c r="W144" s="321"/>
      <c r="X144" s="321">
        <v>20582.75</v>
      </c>
      <c r="Y144" s="321"/>
      <c r="Z144" s="321"/>
      <c r="AA144" s="321">
        <v>187750</v>
      </c>
      <c r="AB144" s="321">
        <v>300</v>
      </c>
      <c r="AC144" s="322">
        <v>217185</v>
      </c>
      <c r="AD144" s="322"/>
      <c r="AE144" s="322"/>
      <c r="AF144" s="322">
        <v>76302.41</v>
      </c>
      <c r="AG144" s="322">
        <v>45361.95</v>
      </c>
      <c r="AH144" s="322"/>
      <c r="AI144" s="322"/>
      <c r="AJ144" s="62">
        <f t="shared" si="13"/>
        <v>392497.34</v>
      </c>
      <c r="AK144" s="76">
        <f t="shared" si="14"/>
        <v>30000</v>
      </c>
      <c r="AL144" s="17">
        <f t="shared" si="15"/>
        <v>362497.34</v>
      </c>
      <c r="AM144" s="15">
        <f t="shared" si="16"/>
        <v>208632.75</v>
      </c>
      <c r="AN144" s="64">
        <f t="shared" si="17"/>
        <v>338849.36000000004</v>
      </c>
      <c r="AO144" s="19">
        <f t="shared" si="18"/>
        <v>-130216.61000000004</v>
      </c>
    </row>
    <row r="145" spans="1:41" x14ac:dyDescent="0.2">
      <c r="A145" t="s">
        <v>573</v>
      </c>
      <c r="B145" t="s">
        <v>574</v>
      </c>
      <c r="C145" s="60">
        <v>3469</v>
      </c>
      <c r="D145" s="47" t="s">
        <v>1405</v>
      </c>
      <c r="E145" t="s">
        <v>3182</v>
      </c>
      <c r="F145" s="316">
        <v>731206.74</v>
      </c>
      <c r="G145" s="316">
        <v>92365</v>
      </c>
      <c r="H145" s="316">
        <v>124298.03</v>
      </c>
      <c r="I145"/>
      <c r="J145">
        <v>1524574.38</v>
      </c>
      <c r="K145">
        <v>647382.07999999996</v>
      </c>
      <c r="L145"/>
      <c r="M145"/>
      <c r="N145" s="317"/>
      <c r="O145" s="317">
        <v>105000</v>
      </c>
      <c r="P145" s="317"/>
      <c r="Q145" s="317"/>
      <c r="R145"/>
      <c r="S145"/>
      <c r="T145">
        <v>443068.66</v>
      </c>
      <c r="U145">
        <v>2662147.65</v>
      </c>
      <c r="V145" s="321"/>
      <c r="W145" s="321"/>
      <c r="X145" s="321">
        <v>38349.74</v>
      </c>
      <c r="Y145" s="321"/>
      <c r="Z145" s="321"/>
      <c r="AA145" s="321">
        <v>118833</v>
      </c>
      <c r="AB145" s="321"/>
      <c r="AC145" s="322">
        <v>151993</v>
      </c>
      <c r="AD145" s="322"/>
      <c r="AE145" s="322"/>
      <c r="AF145" s="322">
        <v>68900.44</v>
      </c>
      <c r="AG145" s="322">
        <v>31368.21</v>
      </c>
      <c r="AH145" s="322"/>
      <c r="AI145" s="322"/>
      <c r="AJ145" s="62">
        <f t="shared" si="13"/>
        <v>947869.77</v>
      </c>
      <c r="AK145" s="76">
        <f t="shared" si="14"/>
        <v>105000</v>
      </c>
      <c r="AL145" s="17">
        <f t="shared" si="15"/>
        <v>842869.77</v>
      </c>
      <c r="AM145" s="15">
        <f t="shared" si="16"/>
        <v>157182.74</v>
      </c>
      <c r="AN145" s="64">
        <f t="shared" si="17"/>
        <v>252261.65</v>
      </c>
      <c r="AO145" s="19">
        <f t="shared" si="18"/>
        <v>-95078.91</v>
      </c>
    </row>
    <row r="146" spans="1:41" x14ac:dyDescent="0.2">
      <c r="A146" t="s">
        <v>577</v>
      </c>
      <c r="B146" t="s">
        <v>578</v>
      </c>
      <c r="C146" s="60">
        <v>2217</v>
      </c>
      <c r="D146" s="47" t="s">
        <v>1406</v>
      </c>
      <c r="E146" t="s">
        <v>3168</v>
      </c>
      <c r="F146" s="316">
        <v>532996.66</v>
      </c>
      <c r="G146" s="316">
        <v>36818</v>
      </c>
      <c r="H146" s="316">
        <v>288243.19</v>
      </c>
      <c r="I146"/>
      <c r="J146">
        <v>4</v>
      </c>
      <c r="K146">
        <v>31721.02</v>
      </c>
      <c r="L146"/>
      <c r="M146"/>
      <c r="N146" s="317"/>
      <c r="O146" s="317"/>
      <c r="P146" s="317"/>
      <c r="Q146" s="317"/>
      <c r="R146"/>
      <c r="S146"/>
      <c r="T146">
        <v>-1322883.53</v>
      </c>
      <c r="U146">
        <v>1849445.73</v>
      </c>
      <c r="V146" s="321"/>
      <c r="W146" s="321"/>
      <c r="X146" s="321">
        <v>447168.89</v>
      </c>
      <c r="Y146" s="321"/>
      <c r="Z146" s="321"/>
      <c r="AA146" s="321">
        <v>370302.3</v>
      </c>
      <c r="AB146" s="321">
        <v>146850</v>
      </c>
      <c r="AC146" s="322">
        <v>418122.3</v>
      </c>
      <c r="AD146" s="322"/>
      <c r="AE146" s="322">
        <v>2640</v>
      </c>
      <c r="AF146" s="322">
        <v>125343.3</v>
      </c>
      <c r="AG146" s="322">
        <v>7596.92</v>
      </c>
      <c r="AH146" s="322"/>
      <c r="AI146" s="322"/>
      <c r="AJ146" s="62">
        <f t="shared" si="13"/>
        <v>858057.85000000009</v>
      </c>
      <c r="AK146" s="76">
        <f t="shared" si="14"/>
        <v>0</v>
      </c>
      <c r="AL146" s="17">
        <f t="shared" si="15"/>
        <v>858057.85000000009</v>
      </c>
      <c r="AM146" s="15">
        <f t="shared" si="16"/>
        <v>964321.19</v>
      </c>
      <c r="AN146" s="64">
        <f t="shared" si="17"/>
        <v>553702.52</v>
      </c>
      <c r="AO146" s="19">
        <f t="shared" si="18"/>
        <v>410618.66999999993</v>
      </c>
    </row>
    <row r="147" spans="1:41" x14ac:dyDescent="0.2">
      <c r="A147" t="s">
        <v>577</v>
      </c>
      <c r="B147" t="s">
        <v>578</v>
      </c>
      <c r="C147" s="60">
        <v>3536</v>
      </c>
      <c r="D147" s="47" t="s">
        <v>1407</v>
      </c>
      <c r="E147" t="s">
        <v>3169</v>
      </c>
      <c r="F147" s="316">
        <v>574090.81000000006</v>
      </c>
      <c r="G147" s="316"/>
      <c r="H147" s="316">
        <v>99176.06</v>
      </c>
      <c r="I147"/>
      <c r="J147">
        <v>112021.62</v>
      </c>
      <c r="K147">
        <v>71221.679999999993</v>
      </c>
      <c r="L147"/>
      <c r="M147"/>
      <c r="N147" s="317">
        <v>14000</v>
      </c>
      <c r="O147" s="317">
        <v>59611.86</v>
      </c>
      <c r="P147" s="317"/>
      <c r="Q147" s="317"/>
      <c r="R147"/>
      <c r="S147"/>
      <c r="T147">
        <v>-2031201.46</v>
      </c>
      <c r="U147">
        <v>2606531.4300000002</v>
      </c>
      <c r="V147" s="321"/>
      <c r="W147" s="321"/>
      <c r="X147" s="321">
        <v>390086.35</v>
      </c>
      <c r="Y147" s="321"/>
      <c r="Z147" s="321">
        <v>22.02</v>
      </c>
      <c r="AA147" s="321">
        <v>273323.7</v>
      </c>
      <c r="AB147" s="321">
        <v>249110</v>
      </c>
      <c r="AC147" s="322">
        <v>401583.7</v>
      </c>
      <c r="AD147" s="322">
        <v>1624</v>
      </c>
      <c r="AE147" s="322"/>
      <c r="AF147" s="322">
        <v>283746.61</v>
      </c>
      <c r="AG147" s="322">
        <v>17435.22</v>
      </c>
      <c r="AH147" s="322"/>
      <c r="AI147" s="322">
        <v>500</v>
      </c>
      <c r="AJ147" s="62">
        <f t="shared" si="13"/>
        <v>673266.87000000011</v>
      </c>
      <c r="AK147" s="76">
        <f t="shared" si="14"/>
        <v>73611.86</v>
      </c>
      <c r="AL147" s="17">
        <f t="shared" si="15"/>
        <v>599655.01000000013</v>
      </c>
      <c r="AM147" s="15">
        <f t="shared" si="16"/>
        <v>912542.07000000007</v>
      </c>
      <c r="AN147" s="64">
        <f t="shared" si="17"/>
        <v>704889.53</v>
      </c>
      <c r="AO147" s="19">
        <f t="shared" si="18"/>
        <v>207652.54000000004</v>
      </c>
    </row>
    <row r="148" spans="1:41" x14ac:dyDescent="0.2">
      <c r="A148" t="s">
        <v>577</v>
      </c>
      <c r="B148" t="s">
        <v>578</v>
      </c>
      <c r="C148" s="60">
        <v>4975</v>
      </c>
      <c r="D148" s="47" t="s">
        <v>1408</v>
      </c>
      <c r="E148" t="s">
        <v>3170</v>
      </c>
      <c r="F148" s="316">
        <v>461042.55</v>
      </c>
      <c r="G148" s="316"/>
      <c r="H148" s="316">
        <v>40963.910000000003</v>
      </c>
      <c r="I148"/>
      <c r="J148">
        <v>46587.09</v>
      </c>
      <c r="K148">
        <v>40259.75</v>
      </c>
      <c r="L148"/>
      <c r="M148"/>
      <c r="N148" s="317"/>
      <c r="O148" s="317">
        <v>38080</v>
      </c>
      <c r="P148" s="317"/>
      <c r="Q148" s="317">
        <v>840.7</v>
      </c>
      <c r="R148"/>
      <c r="S148"/>
      <c r="T148">
        <v>-976329.05</v>
      </c>
      <c r="U148">
        <v>1289115.33</v>
      </c>
      <c r="V148" s="321"/>
      <c r="W148" s="321"/>
      <c r="X148" s="321">
        <v>515568.23</v>
      </c>
      <c r="Y148" s="321"/>
      <c r="Z148" s="321">
        <v>19.07</v>
      </c>
      <c r="AA148" s="321">
        <v>360538</v>
      </c>
      <c r="AB148" s="321">
        <v>68500</v>
      </c>
      <c r="AC148" s="322">
        <v>402058</v>
      </c>
      <c r="AD148" s="322"/>
      <c r="AE148" s="322"/>
      <c r="AF148" s="322">
        <v>238388.22</v>
      </c>
      <c r="AG148" s="322">
        <v>18941.759999999998</v>
      </c>
      <c r="AH148" s="322"/>
      <c r="AI148" s="322"/>
      <c r="AJ148" s="62">
        <f t="shared" si="13"/>
        <v>502006.45999999996</v>
      </c>
      <c r="AK148" s="76">
        <f t="shared" si="14"/>
        <v>38920.699999999997</v>
      </c>
      <c r="AL148" s="17">
        <f t="shared" si="15"/>
        <v>463085.75999999995</v>
      </c>
      <c r="AM148" s="15">
        <f t="shared" si="16"/>
        <v>944625.3</v>
      </c>
      <c r="AN148" s="64">
        <f t="shared" si="17"/>
        <v>659387.98</v>
      </c>
      <c r="AO148" s="19">
        <f t="shared" si="18"/>
        <v>285237.32000000007</v>
      </c>
    </row>
    <row r="149" spans="1:41" x14ac:dyDescent="0.2">
      <c r="A149" t="s">
        <v>577</v>
      </c>
      <c r="B149" t="s">
        <v>578</v>
      </c>
      <c r="C149" s="60">
        <v>2059</v>
      </c>
      <c r="D149" s="47" t="s">
        <v>1409</v>
      </c>
      <c r="E149" t="s">
        <v>3171</v>
      </c>
      <c r="F149" s="316">
        <v>431966.55</v>
      </c>
      <c r="G149" s="316"/>
      <c r="H149" s="316">
        <v>9798.19</v>
      </c>
      <c r="I149"/>
      <c r="J149">
        <v>2023847.63</v>
      </c>
      <c r="K149">
        <v>108724.88</v>
      </c>
      <c r="L149"/>
      <c r="M149"/>
      <c r="N149" s="317"/>
      <c r="O149" s="317">
        <v>27700</v>
      </c>
      <c r="P149" s="317"/>
      <c r="Q149" s="317"/>
      <c r="R149"/>
      <c r="S149"/>
      <c r="T149">
        <v>48458.77</v>
      </c>
      <c r="U149">
        <v>2316929.4300000002</v>
      </c>
      <c r="V149" s="321"/>
      <c r="W149" s="321"/>
      <c r="X149" s="321">
        <v>378279.98</v>
      </c>
      <c r="Y149" s="321"/>
      <c r="Z149" s="321"/>
      <c r="AA149" s="321">
        <v>304910</v>
      </c>
      <c r="AB149" s="321">
        <v>57132.2</v>
      </c>
      <c r="AC149" s="322">
        <v>389372.2</v>
      </c>
      <c r="AD149" s="322"/>
      <c r="AE149" s="322"/>
      <c r="AF149" s="322">
        <v>109168.36</v>
      </c>
      <c r="AG149" s="322">
        <v>60434.57</v>
      </c>
      <c r="AH149" s="322"/>
      <c r="AI149" s="322"/>
      <c r="AJ149" s="62">
        <f t="shared" si="13"/>
        <v>441764.74</v>
      </c>
      <c r="AK149" s="76">
        <f t="shared" si="14"/>
        <v>27700</v>
      </c>
      <c r="AL149" s="17">
        <f t="shared" si="15"/>
        <v>414064.74</v>
      </c>
      <c r="AM149" s="15">
        <f t="shared" si="16"/>
        <v>740322.17999999993</v>
      </c>
      <c r="AN149" s="64">
        <f t="shared" si="17"/>
        <v>558975.13</v>
      </c>
      <c r="AO149" s="19">
        <f t="shared" si="18"/>
        <v>181347.04999999993</v>
      </c>
    </row>
    <row r="150" spans="1:41" x14ac:dyDescent="0.2">
      <c r="A150" t="s">
        <v>577</v>
      </c>
      <c r="B150" t="s">
        <v>578</v>
      </c>
      <c r="C150" s="60">
        <v>1986</v>
      </c>
      <c r="D150" s="47" t="s">
        <v>1410</v>
      </c>
      <c r="E150" t="s">
        <v>3172</v>
      </c>
      <c r="F150" s="316">
        <v>328820.89</v>
      </c>
      <c r="G150" s="316"/>
      <c r="H150" s="316">
        <v>53690.14</v>
      </c>
      <c r="I150"/>
      <c r="J150">
        <v>1009591.31</v>
      </c>
      <c r="K150">
        <v>28328.79</v>
      </c>
      <c r="L150"/>
      <c r="M150"/>
      <c r="N150" s="317"/>
      <c r="O150" s="317">
        <v>19683.13</v>
      </c>
      <c r="P150" s="317"/>
      <c r="Q150" s="317"/>
      <c r="R150"/>
      <c r="S150"/>
      <c r="T150">
        <v>-1320289.94</v>
      </c>
      <c r="U150">
        <v>2601070</v>
      </c>
      <c r="V150" s="321"/>
      <c r="W150" s="321"/>
      <c r="X150" s="321">
        <v>426834.15</v>
      </c>
      <c r="Y150" s="321"/>
      <c r="Z150" s="321"/>
      <c r="AA150" s="321">
        <v>160890</v>
      </c>
      <c r="AB150" s="321">
        <v>40800</v>
      </c>
      <c r="AC150" s="322">
        <v>278165</v>
      </c>
      <c r="AD150" s="322"/>
      <c r="AE150" s="322">
        <v>3360</v>
      </c>
      <c r="AF150" s="322">
        <v>193860.26</v>
      </c>
      <c r="AG150" s="322">
        <v>32541.95</v>
      </c>
      <c r="AH150" s="322"/>
      <c r="AI150" s="322"/>
      <c r="AJ150" s="62">
        <f t="shared" si="13"/>
        <v>382511.03</v>
      </c>
      <c r="AK150" s="76">
        <f t="shared" si="14"/>
        <v>19683.13</v>
      </c>
      <c r="AL150" s="17">
        <f t="shared" si="15"/>
        <v>362827.9</v>
      </c>
      <c r="AM150" s="15">
        <f t="shared" si="16"/>
        <v>628524.15</v>
      </c>
      <c r="AN150" s="64">
        <f t="shared" si="17"/>
        <v>507927.21</v>
      </c>
      <c r="AO150" s="19">
        <f t="shared" si="18"/>
        <v>120596.94</v>
      </c>
    </row>
    <row r="151" spans="1:41" x14ac:dyDescent="0.2">
      <c r="A151" t="s">
        <v>581</v>
      </c>
      <c r="B151" t="s">
        <v>583</v>
      </c>
      <c r="C151" s="60">
        <v>2574</v>
      </c>
      <c r="D151" s="47" t="s">
        <v>1411</v>
      </c>
      <c r="E151" t="s">
        <v>3126</v>
      </c>
      <c r="F151" s="316">
        <v>502435.69</v>
      </c>
      <c r="G151" s="316"/>
      <c r="H151" s="316">
        <v>152017.28</v>
      </c>
      <c r="I151"/>
      <c r="J151">
        <v>650083.89</v>
      </c>
      <c r="K151">
        <v>101050.7</v>
      </c>
      <c r="L151"/>
      <c r="M151"/>
      <c r="N151" s="317"/>
      <c r="O151" s="317"/>
      <c r="P151" s="317">
        <v>7650</v>
      </c>
      <c r="Q151" s="317">
        <v>7650</v>
      </c>
      <c r="R151"/>
      <c r="S151"/>
      <c r="T151">
        <v>-259593.17</v>
      </c>
      <c r="U151">
        <v>1474940.27</v>
      </c>
      <c r="V151" s="321"/>
      <c r="W151" s="321"/>
      <c r="X151" s="321">
        <v>419011.73</v>
      </c>
      <c r="Y151" s="321"/>
      <c r="Z151" s="321"/>
      <c r="AA151" s="321">
        <v>325656</v>
      </c>
      <c r="AB151" s="321">
        <v>50400</v>
      </c>
      <c r="AC151" s="322">
        <v>454790</v>
      </c>
      <c r="AD151" s="322"/>
      <c r="AE151" s="322"/>
      <c r="AF151" s="322">
        <v>54060.22</v>
      </c>
      <c r="AG151" s="322">
        <v>113560.05</v>
      </c>
      <c r="AH151" s="322"/>
      <c r="AI151" s="322"/>
      <c r="AJ151" s="62">
        <f t="shared" si="13"/>
        <v>654452.97</v>
      </c>
      <c r="AK151" s="76">
        <f t="shared" si="14"/>
        <v>15300</v>
      </c>
      <c r="AL151" s="17">
        <f t="shared" si="15"/>
        <v>639152.97</v>
      </c>
      <c r="AM151" s="15">
        <f t="shared" si="16"/>
        <v>795067.73</v>
      </c>
      <c r="AN151" s="64">
        <f t="shared" si="17"/>
        <v>622410.27</v>
      </c>
      <c r="AO151" s="19">
        <f t="shared" si="18"/>
        <v>172657.45999999996</v>
      </c>
    </row>
    <row r="152" spans="1:41" x14ac:dyDescent="0.2">
      <c r="A152" t="s">
        <v>581</v>
      </c>
      <c r="B152" t="s">
        <v>583</v>
      </c>
      <c r="C152" s="60">
        <v>918</v>
      </c>
      <c r="D152" s="47" t="s">
        <v>1412</v>
      </c>
      <c r="E152" t="s">
        <v>3127</v>
      </c>
      <c r="F152" s="316">
        <v>391381.81</v>
      </c>
      <c r="G152" s="316"/>
      <c r="H152" s="316">
        <v>150295.17000000001</v>
      </c>
      <c r="I152"/>
      <c r="J152">
        <v>-63234.06</v>
      </c>
      <c r="K152">
        <v>-222089.08</v>
      </c>
      <c r="L152"/>
      <c r="M152"/>
      <c r="N152" s="317"/>
      <c r="O152" s="317"/>
      <c r="P152" s="317">
        <v>30700</v>
      </c>
      <c r="Q152" s="317"/>
      <c r="R152"/>
      <c r="S152"/>
      <c r="T152">
        <v>-1029105.22</v>
      </c>
      <c r="U152">
        <v>1115345.6000000001</v>
      </c>
      <c r="V152" s="321"/>
      <c r="W152" s="321"/>
      <c r="X152" s="321">
        <v>321909.69</v>
      </c>
      <c r="Y152" s="321"/>
      <c r="Z152" s="321"/>
      <c r="AA152" s="321">
        <v>275040</v>
      </c>
      <c r="AB152" s="321"/>
      <c r="AC152" s="322">
        <v>330990</v>
      </c>
      <c r="AD152" s="322"/>
      <c r="AE152" s="322"/>
      <c r="AF152" s="322">
        <v>73853.47</v>
      </c>
      <c r="AG152" s="322">
        <v>49393.46</v>
      </c>
      <c r="AH152" s="322"/>
      <c r="AI152" s="322">
        <v>3.3</v>
      </c>
      <c r="AJ152" s="62">
        <f t="shared" si="13"/>
        <v>541676.98</v>
      </c>
      <c r="AK152" s="76">
        <f t="shared" si="14"/>
        <v>30700</v>
      </c>
      <c r="AL152" s="17">
        <f t="shared" si="15"/>
        <v>510976.98</v>
      </c>
      <c r="AM152" s="15">
        <f t="shared" si="16"/>
        <v>596949.68999999994</v>
      </c>
      <c r="AN152" s="64">
        <f t="shared" si="17"/>
        <v>454240.23</v>
      </c>
      <c r="AO152" s="19">
        <f t="shared" si="18"/>
        <v>142709.45999999996</v>
      </c>
    </row>
    <row r="153" spans="1:41" x14ac:dyDescent="0.2">
      <c r="A153" t="s">
        <v>581</v>
      </c>
      <c r="B153" t="s">
        <v>583</v>
      </c>
      <c r="C153" s="60">
        <v>4046</v>
      </c>
      <c r="D153" s="47" t="s">
        <v>1413</v>
      </c>
      <c r="E153" t="s">
        <v>3130</v>
      </c>
      <c r="F153" s="316">
        <v>800661.24</v>
      </c>
      <c r="G153" s="316"/>
      <c r="H153" s="316">
        <v>151219.44</v>
      </c>
      <c r="I153"/>
      <c r="J153">
        <v>529783.12</v>
      </c>
      <c r="K153">
        <v>125804.88</v>
      </c>
      <c r="L153"/>
      <c r="M153"/>
      <c r="N153" s="317">
        <v>0</v>
      </c>
      <c r="O153" s="317">
        <v>8550</v>
      </c>
      <c r="P153" s="317">
        <v>76400</v>
      </c>
      <c r="Q153" s="317"/>
      <c r="R153"/>
      <c r="S153"/>
      <c r="T153">
        <v>262258.26</v>
      </c>
      <c r="U153">
        <v>1286034.42</v>
      </c>
      <c r="V153" s="321"/>
      <c r="W153" s="321"/>
      <c r="X153" s="321">
        <v>239113.06</v>
      </c>
      <c r="Y153" s="321"/>
      <c r="Z153" s="321">
        <v>29.72</v>
      </c>
      <c r="AA153" s="321">
        <v>346030</v>
      </c>
      <c r="AB153" s="321">
        <v>116336</v>
      </c>
      <c r="AC153" s="322">
        <v>422668</v>
      </c>
      <c r="AD153" s="322"/>
      <c r="AE153" s="322"/>
      <c r="AF153" s="322">
        <v>225867.39</v>
      </c>
      <c r="AG153" s="322">
        <v>24472.39</v>
      </c>
      <c r="AH153" s="322"/>
      <c r="AI153" s="322">
        <v>1000</v>
      </c>
      <c r="AJ153" s="62">
        <f t="shared" si="13"/>
        <v>951880.67999999993</v>
      </c>
      <c r="AK153" s="76">
        <f t="shared" si="14"/>
        <v>84950</v>
      </c>
      <c r="AL153" s="17">
        <f t="shared" si="15"/>
        <v>866930.67999999993</v>
      </c>
      <c r="AM153" s="15">
        <f t="shared" si="16"/>
        <v>701508.78</v>
      </c>
      <c r="AN153" s="64">
        <f t="shared" si="17"/>
        <v>674007.78</v>
      </c>
      <c r="AO153" s="19">
        <f t="shared" si="18"/>
        <v>27501</v>
      </c>
    </row>
    <row r="154" spans="1:41" x14ac:dyDescent="0.2">
      <c r="A154" t="s">
        <v>581</v>
      </c>
      <c r="B154" t="s">
        <v>583</v>
      </c>
      <c r="C154" s="60">
        <v>1868</v>
      </c>
      <c r="D154" s="47" t="s">
        <v>1414</v>
      </c>
      <c r="E154" t="s">
        <v>3179</v>
      </c>
      <c r="F154" s="316">
        <v>286850.14</v>
      </c>
      <c r="G154" s="316"/>
      <c r="H154" s="316">
        <v>14152.58</v>
      </c>
      <c r="I154"/>
      <c r="J154">
        <v>917997.41</v>
      </c>
      <c r="K154">
        <v>292084.40000000002</v>
      </c>
      <c r="L154"/>
      <c r="M154"/>
      <c r="N154" s="317"/>
      <c r="O154" s="317">
        <v>12050</v>
      </c>
      <c r="P154" s="317">
        <v>101675</v>
      </c>
      <c r="Q154" s="317"/>
      <c r="R154"/>
      <c r="S154"/>
      <c r="T154">
        <v>-763411.29</v>
      </c>
      <c r="U154">
        <v>1993235.29</v>
      </c>
      <c r="V154" s="321"/>
      <c r="W154" s="321"/>
      <c r="X154" s="321">
        <v>362897.11</v>
      </c>
      <c r="Y154" s="321"/>
      <c r="Z154" s="321"/>
      <c r="AA154" s="321">
        <v>318540</v>
      </c>
      <c r="AB154" s="321">
        <v>40800</v>
      </c>
      <c r="AC154" s="322">
        <v>344700</v>
      </c>
      <c r="AD154" s="322"/>
      <c r="AE154" s="322"/>
      <c r="AF154" s="322">
        <v>116178.7</v>
      </c>
      <c r="AG154" s="322">
        <v>56610.879999999997</v>
      </c>
      <c r="AH154" s="322"/>
      <c r="AI154" s="322"/>
      <c r="AJ154" s="62">
        <f t="shared" si="13"/>
        <v>301002.72000000003</v>
      </c>
      <c r="AK154" s="76">
        <f t="shared" si="14"/>
        <v>113725</v>
      </c>
      <c r="AL154" s="17">
        <f t="shared" si="15"/>
        <v>187277.72000000003</v>
      </c>
      <c r="AM154" s="15">
        <f t="shared" si="16"/>
        <v>722237.11</v>
      </c>
      <c r="AN154" s="64">
        <f t="shared" si="17"/>
        <v>517489.58</v>
      </c>
      <c r="AO154" s="19">
        <f t="shared" si="18"/>
        <v>204747.52999999997</v>
      </c>
    </row>
    <row r="155" spans="1:41" x14ac:dyDescent="0.2">
      <c r="E155" s="233"/>
    </row>
    <row r="157" spans="1:41" x14ac:dyDescent="0.2">
      <c r="D157" s="33"/>
    </row>
    <row r="158" spans="1:41" x14ac:dyDescent="0.2">
      <c r="D158" s="33"/>
    </row>
    <row r="159" spans="1:41" x14ac:dyDescent="0.2">
      <c r="D159" s="33"/>
    </row>
    <row r="160" spans="1:41" x14ac:dyDescent="0.2">
      <c r="D160" s="33"/>
    </row>
    <row r="161" spans="4:4" x14ac:dyDescent="0.2">
      <c r="D161" s="33"/>
    </row>
    <row r="162" spans="4:4" x14ac:dyDescent="0.2">
      <c r="D162" s="33"/>
    </row>
    <row r="163" spans="4:4" x14ac:dyDescent="0.2">
      <c r="D163" s="33"/>
    </row>
    <row r="164" spans="4:4" x14ac:dyDescent="0.2">
      <c r="D164" s="33"/>
    </row>
    <row r="165" spans="4:4" x14ac:dyDescent="0.2">
      <c r="D165" s="33"/>
    </row>
    <row r="178" spans="5:35" x14ac:dyDescent="0.2">
      <c r="E178" s="233"/>
    </row>
    <row r="181" spans="5:35" x14ac:dyDescent="0.2">
      <c r="E181" s="214"/>
      <c r="F181" s="221"/>
      <c r="G181" s="221"/>
      <c r="H181" s="221"/>
      <c r="I181" s="214"/>
      <c r="J181" s="214"/>
      <c r="K181" s="214"/>
      <c r="L181" s="214"/>
      <c r="M181" s="310"/>
      <c r="N181" s="222"/>
      <c r="O181" s="222"/>
      <c r="P181" s="222"/>
      <c r="Q181" s="222"/>
      <c r="R181" s="214"/>
      <c r="S181" s="214"/>
      <c r="T181" s="214"/>
      <c r="U181" s="221"/>
      <c r="V181" s="339"/>
      <c r="W181" s="339"/>
      <c r="X181" s="339"/>
      <c r="Y181" s="339"/>
      <c r="Z181" s="339"/>
      <c r="AA181" s="339"/>
      <c r="AB181" s="339"/>
      <c r="AC181" s="340"/>
      <c r="AD181" s="340"/>
      <c r="AE181" s="340"/>
      <c r="AF181" s="340"/>
      <c r="AG181" s="340"/>
      <c r="AH181" s="340"/>
      <c r="AI181" s="340"/>
    </row>
  </sheetData>
  <autoFilter ref="A1:AO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topLeftCell="A13" zoomScaleNormal="100" workbookViewId="0">
      <selection activeCell="K9" sqref="K9"/>
    </sheetView>
  </sheetViews>
  <sheetFormatPr defaultRowHeight="15" x14ac:dyDescent="0.35"/>
  <cols>
    <col min="1" max="1" width="6.375" style="65" customWidth="1"/>
    <col min="2" max="2" width="14.125" style="65" customWidth="1"/>
    <col min="3" max="3" width="10.375" style="65" customWidth="1"/>
    <col min="4" max="4" width="9.625" style="65" customWidth="1"/>
    <col min="5" max="5" width="11.75" style="65" customWidth="1"/>
    <col min="6" max="6" width="13.625" style="65" customWidth="1"/>
    <col min="7" max="7" width="9.875" style="65" customWidth="1"/>
    <col min="8" max="8" width="45.5" style="65" customWidth="1"/>
    <col min="9" max="241" width="9" style="65"/>
    <col min="242" max="242" width="7.125" style="65" customWidth="1"/>
    <col min="243" max="243" width="12.75" style="65" customWidth="1"/>
    <col min="244" max="244" width="12.875" style="65" customWidth="1"/>
    <col min="245" max="248" width="10.375" style="65" customWidth="1"/>
    <col min="249" max="249" width="65.25" style="65" customWidth="1"/>
    <col min="250" max="497" width="9" style="65"/>
    <col min="498" max="498" width="7.125" style="65" customWidth="1"/>
    <col min="499" max="499" width="12.75" style="65" customWidth="1"/>
    <col min="500" max="500" width="12.875" style="65" customWidth="1"/>
    <col min="501" max="504" width="10.375" style="65" customWidth="1"/>
    <col min="505" max="505" width="65.25" style="65" customWidth="1"/>
    <col min="506" max="753" width="9" style="65"/>
    <col min="754" max="754" width="7.125" style="65" customWidth="1"/>
    <col min="755" max="755" width="12.75" style="65" customWidth="1"/>
    <col min="756" max="756" width="12.875" style="65" customWidth="1"/>
    <col min="757" max="760" width="10.375" style="65" customWidth="1"/>
    <col min="761" max="761" width="65.25" style="65" customWidth="1"/>
    <col min="762" max="1009" width="9" style="65"/>
    <col min="1010" max="1010" width="7.125" style="65" customWidth="1"/>
    <col min="1011" max="1011" width="12.75" style="65" customWidth="1"/>
    <col min="1012" max="1012" width="12.875" style="65" customWidth="1"/>
    <col min="1013" max="1016" width="10.375" style="65" customWidth="1"/>
    <col min="1017" max="1017" width="65.25" style="65" customWidth="1"/>
    <col min="1018" max="1265" width="9" style="65"/>
    <col min="1266" max="1266" width="7.125" style="65" customWidth="1"/>
    <col min="1267" max="1267" width="12.75" style="65" customWidth="1"/>
    <col min="1268" max="1268" width="12.875" style="65" customWidth="1"/>
    <col min="1269" max="1272" width="10.375" style="65" customWidth="1"/>
    <col min="1273" max="1273" width="65.25" style="65" customWidth="1"/>
    <col min="1274" max="1521" width="9" style="65"/>
    <col min="1522" max="1522" width="7.125" style="65" customWidth="1"/>
    <col min="1523" max="1523" width="12.75" style="65" customWidth="1"/>
    <col min="1524" max="1524" width="12.875" style="65" customWidth="1"/>
    <col min="1525" max="1528" width="10.375" style="65" customWidth="1"/>
    <col min="1529" max="1529" width="65.25" style="65" customWidth="1"/>
    <col min="1530" max="1777" width="9" style="65"/>
    <col min="1778" max="1778" width="7.125" style="65" customWidth="1"/>
    <col min="1779" max="1779" width="12.75" style="65" customWidth="1"/>
    <col min="1780" max="1780" width="12.875" style="65" customWidth="1"/>
    <col min="1781" max="1784" width="10.375" style="65" customWidth="1"/>
    <col min="1785" max="1785" width="65.25" style="65" customWidth="1"/>
    <col min="1786" max="2033" width="9" style="65"/>
    <col min="2034" max="2034" width="7.125" style="65" customWidth="1"/>
    <col min="2035" max="2035" width="12.75" style="65" customWidth="1"/>
    <col min="2036" max="2036" width="12.875" style="65" customWidth="1"/>
    <col min="2037" max="2040" width="10.375" style="65" customWidth="1"/>
    <col min="2041" max="2041" width="65.25" style="65" customWidth="1"/>
    <col min="2042" max="2289" width="9" style="65"/>
    <col min="2290" max="2290" width="7.125" style="65" customWidth="1"/>
    <col min="2291" max="2291" width="12.75" style="65" customWidth="1"/>
    <col min="2292" max="2292" width="12.875" style="65" customWidth="1"/>
    <col min="2293" max="2296" width="10.375" style="65" customWidth="1"/>
    <col min="2297" max="2297" width="65.25" style="65" customWidth="1"/>
    <col min="2298" max="2545" width="9" style="65"/>
    <col min="2546" max="2546" width="7.125" style="65" customWidth="1"/>
    <col min="2547" max="2547" width="12.75" style="65" customWidth="1"/>
    <col min="2548" max="2548" width="12.875" style="65" customWidth="1"/>
    <col min="2549" max="2552" width="10.375" style="65" customWidth="1"/>
    <col min="2553" max="2553" width="65.25" style="65" customWidth="1"/>
    <col min="2554" max="2801" width="9" style="65"/>
    <col min="2802" max="2802" width="7.125" style="65" customWidth="1"/>
    <col min="2803" max="2803" width="12.75" style="65" customWidth="1"/>
    <col min="2804" max="2804" width="12.875" style="65" customWidth="1"/>
    <col min="2805" max="2808" width="10.375" style="65" customWidth="1"/>
    <col min="2809" max="2809" width="65.25" style="65" customWidth="1"/>
    <col min="2810" max="3057" width="9" style="65"/>
    <col min="3058" max="3058" width="7.125" style="65" customWidth="1"/>
    <col min="3059" max="3059" width="12.75" style="65" customWidth="1"/>
    <col min="3060" max="3060" width="12.875" style="65" customWidth="1"/>
    <col min="3061" max="3064" width="10.375" style="65" customWidth="1"/>
    <col min="3065" max="3065" width="65.25" style="65" customWidth="1"/>
    <col min="3066" max="3313" width="9" style="65"/>
    <col min="3314" max="3314" width="7.125" style="65" customWidth="1"/>
    <col min="3315" max="3315" width="12.75" style="65" customWidth="1"/>
    <col min="3316" max="3316" width="12.875" style="65" customWidth="1"/>
    <col min="3317" max="3320" width="10.375" style="65" customWidth="1"/>
    <col min="3321" max="3321" width="65.25" style="65" customWidth="1"/>
    <col min="3322" max="3569" width="9" style="65"/>
    <col min="3570" max="3570" width="7.125" style="65" customWidth="1"/>
    <col min="3571" max="3571" width="12.75" style="65" customWidth="1"/>
    <col min="3572" max="3572" width="12.875" style="65" customWidth="1"/>
    <col min="3573" max="3576" width="10.375" style="65" customWidth="1"/>
    <col min="3577" max="3577" width="65.25" style="65" customWidth="1"/>
    <col min="3578" max="3825" width="9" style="65"/>
    <col min="3826" max="3826" width="7.125" style="65" customWidth="1"/>
    <col min="3827" max="3827" width="12.75" style="65" customWidth="1"/>
    <col min="3828" max="3828" width="12.875" style="65" customWidth="1"/>
    <col min="3829" max="3832" width="10.375" style="65" customWidth="1"/>
    <col min="3833" max="3833" width="65.25" style="65" customWidth="1"/>
    <col min="3834" max="4081" width="9" style="65"/>
    <col min="4082" max="4082" width="7.125" style="65" customWidth="1"/>
    <col min="4083" max="4083" width="12.75" style="65" customWidth="1"/>
    <col min="4084" max="4084" width="12.875" style="65" customWidth="1"/>
    <col min="4085" max="4088" width="10.375" style="65" customWidth="1"/>
    <col min="4089" max="4089" width="65.25" style="65" customWidth="1"/>
    <col min="4090" max="4337" width="9" style="65"/>
    <col min="4338" max="4338" width="7.125" style="65" customWidth="1"/>
    <col min="4339" max="4339" width="12.75" style="65" customWidth="1"/>
    <col min="4340" max="4340" width="12.875" style="65" customWidth="1"/>
    <col min="4341" max="4344" width="10.375" style="65" customWidth="1"/>
    <col min="4345" max="4345" width="65.25" style="65" customWidth="1"/>
    <col min="4346" max="4593" width="9" style="65"/>
    <col min="4594" max="4594" width="7.125" style="65" customWidth="1"/>
    <col min="4595" max="4595" width="12.75" style="65" customWidth="1"/>
    <col min="4596" max="4596" width="12.875" style="65" customWidth="1"/>
    <col min="4597" max="4600" width="10.375" style="65" customWidth="1"/>
    <col min="4601" max="4601" width="65.25" style="65" customWidth="1"/>
    <col min="4602" max="4849" width="9" style="65"/>
    <col min="4850" max="4850" width="7.125" style="65" customWidth="1"/>
    <col min="4851" max="4851" width="12.75" style="65" customWidth="1"/>
    <col min="4852" max="4852" width="12.875" style="65" customWidth="1"/>
    <col min="4853" max="4856" width="10.375" style="65" customWidth="1"/>
    <col min="4857" max="4857" width="65.25" style="65" customWidth="1"/>
    <col min="4858" max="5105" width="9" style="65"/>
    <col min="5106" max="5106" width="7.125" style="65" customWidth="1"/>
    <col min="5107" max="5107" width="12.75" style="65" customWidth="1"/>
    <col min="5108" max="5108" width="12.875" style="65" customWidth="1"/>
    <col min="5109" max="5112" width="10.375" style="65" customWidth="1"/>
    <col min="5113" max="5113" width="65.25" style="65" customWidth="1"/>
    <col min="5114" max="5361" width="9" style="65"/>
    <col min="5362" max="5362" width="7.125" style="65" customWidth="1"/>
    <col min="5363" max="5363" width="12.75" style="65" customWidth="1"/>
    <col min="5364" max="5364" width="12.875" style="65" customWidth="1"/>
    <col min="5365" max="5368" width="10.375" style="65" customWidth="1"/>
    <col min="5369" max="5369" width="65.25" style="65" customWidth="1"/>
    <col min="5370" max="5617" width="9" style="65"/>
    <col min="5618" max="5618" width="7.125" style="65" customWidth="1"/>
    <col min="5619" max="5619" width="12.75" style="65" customWidth="1"/>
    <col min="5620" max="5620" width="12.875" style="65" customWidth="1"/>
    <col min="5621" max="5624" width="10.375" style="65" customWidth="1"/>
    <col min="5625" max="5625" width="65.25" style="65" customWidth="1"/>
    <col min="5626" max="5873" width="9" style="65"/>
    <col min="5874" max="5874" width="7.125" style="65" customWidth="1"/>
    <col min="5875" max="5875" width="12.75" style="65" customWidth="1"/>
    <col min="5876" max="5876" width="12.875" style="65" customWidth="1"/>
    <col min="5877" max="5880" width="10.375" style="65" customWidth="1"/>
    <col min="5881" max="5881" width="65.25" style="65" customWidth="1"/>
    <col min="5882" max="6129" width="9" style="65"/>
    <col min="6130" max="6130" width="7.125" style="65" customWidth="1"/>
    <col min="6131" max="6131" width="12.75" style="65" customWidth="1"/>
    <col min="6132" max="6132" width="12.875" style="65" customWidth="1"/>
    <col min="6133" max="6136" width="10.375" style="65" customWidth="1"/>
    <col min="6137" max="6137" width="65.25" style="65" customWidth="1"/>
    <col min="6138" max="6385" width="9" style="65"/>
    <col min="6386" max="6386" width="7.125" style="65" customWidth="1"/>
    <col min="6387" max="6387" width="12.75" style="65" customWidth="1"/>
    <col min="6388" max="6388" width="12.875" style="65" customWidth="1"/>
    <col min="6389" max="6392" width="10.375" style="65" customWidth="1"/>
    <col min="6393" max="6393" width="65.25" style="65" customWidth="1"/>
    <col min="6394" max="6641" width="9" style="65"/>
    <col min="6642" max="6642" width="7.125" style="65" customWidth="1"/>
    <col min="6643" max="6643" width="12.75" style="65" customWidth="1"/>
    <col min="6644" max="6644" width="12.875" style="65" customWidth="1"/>
    <col min="6645" max="6648" width="10.375" style="65" customWidth="1"/>
    <col min="6649" max="6649" width="65.25" style="65" customWidth="1"/>
    <col min="6650" max="6897" width="9" style="65"/>
    <col min="6898" max="6898" width="7.125" style="65" customWidth="1"/>
    <col min="6899" max="6899" width="12.75" style="65" customWidth="1"/>
    <col min="6900" max="6900" width="12.875" style="65" customWidth="1"/>
    <col min="6901" max="6904" width="10.375" style="65" customWidth="1"/>
    <col min="6905" max="6905" width="65.25" style="65" customWidth="1"/>
    <col min="6906" max="7153" width="9" style="65"/>
    <col min="7154" max="7154" width="7.125" style="65" customWidth="1"/>
    <col min="7155" max="7155" width="12.75" style="65" customWidth="1"/>
    <col min="7156" max="7156" width="12.875" style="65" customWidth="1"/>
    <col min="7157" max="7160" width="10.375" style="65" customWidth="1"/>
    <col min="7161" max="7161" width="65.25" style="65" customWidth="1"/>
    <col min="7162" max="7409" width="9" style="65"/>
    <col min="7410" max="7410" width="7.125" style="65" customWidth="1"/>
    <col min="7411" max="7411" width="12.75" style="65" customWidth="1"/>
    <col min="7412" max="7412" width="12.875" style="65" customWidth="1"/>
    <col min="7413" max="7416" width="10.375" style="65" customWidth="1"/>
    <col min="7417" max="7417" width="65.25" style="65" customWidth="1"/>
    <col min="7418" max="7665" width="9" style="65"/>
    <col min="7666" max="7666" width="7.125" style="65" customWidth="1"/>
    <col min="7667" max="7667" width="12.75" style="65" customWidth="1"/>
    <col min="7668" max="7668" width="12.875" style="65" customWidth="1"/>
    <col min="7669" max="7672" width="10.375" style="65" customWidth="1"/>
    <col min="7673" max="7673" width="65.25" style="65" customWidth="1"/>
    <col min="7674" max="7921" width="9" style="65"/>
    <col min="7922" max="7922" width="7.125" style="65" customWidth="1"/>
    <col min="7923" max="7923" width="12.75" style="65" customWidth="1"/>
    <col min="7924" max="7924" width="12.875" style="65" customWidth="1"/>
    <col min="7925" max="7928" width="10.375" style="65" customWidth="1"/>
    <col min="7929" max="7929" width="65.25" style="65" customWidth="1"/>
    <col min="7930" max="8177" width="9" style="65"/>
    <col min="8178" max="8178" width="7.125" style="65" customWidth="1"/>
    <col min="8179" max="8179" width="12.75" style="65" customWidth="1"/>
    <col min="8180" max="8180" width="12.875" style="65" customWidth="1"/>
    <col min="8181" max="8184" width="10.375" style="65" customWidth="1"/>
    <col min="8185" max="8185" width="65.25" style="65" customWidth="1"/>
    <col min="8186" max="8433" width="9" style="65"/>
    <col min="8434" max="8434" width="7.125" style="65" customWidth="1"/>
    <col min="8435" max="8435" width="12.75" style="65" customWidth="1"/>
    <col min="8436" max="8436" width="12.875" style="65" customWidth="1"/>
    <col min="8437" max="8440" width="10.375" style="65" customWidth="1"/>
    <col min="8441" max="8441" width="65.25" style="65" customWidth="1"/>
    <col min="8442" max="8689" width="9" style="65"/>
    <col min="8690" max="8690" width="7.125" style="65" customWidth="1"/>
    <col min="8691" max="8691" width="12.75" style="65" customWidth="1"/>
    <col min="8692" max="8692" width="12.875" style="65" customWidth="1"/>
    <col min="8693" max="8696" width="10.375" style="65" customWidth="1"/>
    <col min="8697" max="8697" width="65.25" style="65" customWidth="1"/>
    <col min="8698" max="8945" width="9" style="65"/>
    <col min="8946" max="8946" width="7.125" style="65" customWidth="1"/>
    <col min="8947" max="8947" width="12.75" style="65" customWidth="1"/>
    <col min="8948" max="8948" width="12.875" style="65" customWidth="1"/>
    <col min="8949" max="8952" width="10.375" style="65" customWidth="1"/>
    <col min="8953" max="8953" width="65.25" style="65" customWidth="1"/>
    <col min="8954" max="9201" width="9" style="65"/>
    <col min="9202" max="9202" width="7.125" style="65" customWidth="1"/>
    <col min="9203" max="9203" width="12.75" style="65" customWidth="1"/>
    <col min="9204" max="9204" width="12.875" style="65" customWidth="1"/>
    <col min="9205" max="9208" width="10.375" style="65" customWidth="1"/>
    <col min="9209" max="9209" width="65.25" style="65" customWidth="1"/>
    <col min="9210" max="9457" width="9" style="65"/>
    <col min="9458" max="9458" width="7.125" style="65" customWidth="1"/>
    <col min="9459" max="9459" width="12.75" style="65" customWidth="1"/>
    <col min="9460" max="9460" width="12.875" style="65" customWidth="1"/>
    <col min="9461" max="9464" width="10.375" style="65" customWidth="1"/>
    <col min="9465" max="9465" width="65.25" style="65" customWidth="1"/>
    <col min="9466" max="9713" width="9" style="65"/>
    <col min="9714" max="9714" width="7.125" style="65" customWidth="1"/>
    <col min="9715" max="9715" width="12.75" style="65" customWidth="1"/>
    <col min="9716" max="9716" width="12.875" style="65" customWidth="1"/>
    <col min="9717" max="9720" width="10.375" style="65" customWidth="1"/>
    <col min="9721" max="9721" width="65.25" style="65" customWidth="1"/>
    <col min="9722" max="9969" width="9" style="65"/>
    <col min="9970" max="9970" width="7.125" style="65" customWidth="1"/>
    <col min="9971" max="9971" width="12.75" style="65" customWidth="1"/>
    <col min="9972" max="9972" width="12.875" style="65" customWidth="1"/>
    <col min="9973" max="9976" width="10.375" style="65" customWidth="1"/>
    <col min="9977" max="9977" width="65.25" style="65" customWidth="1"/>
    <col min="9978" max="10225" width="9" style="65"/>
    <col min="10226" max="10226" width="7.125" style="65" customWidth="1"/>
    <col min="10227" max="10227" width="12.75" style="65" customWidth="1"/>
    <col min="10228" max="10228" width="12.875" style="65" customWidth="1"/>
    <col min="10229" max="10232" width="10.375" style="65" customWidth="1"/>
    <col min="10233" max="10233" width="65.25" style="65" customWidth="1"/>
    <col min="10234" max="10481" width="9" style="65"/>
    <col min="10482" max="10482" width="7.125" style="65" customWidth="1"/>
    <col min="10483" max="10483" width="12.75" style="65" customWidth="1"/>
    <col min="10484" max="10484" width="12.875" style="65" customWidth="1"/>
    <col min="10485" max="10488" width="10.375" style="65" customWidth="1"/>
    <col min="10489" max="10489" width="65.25" style="65" customWidth="1"/>
    <col min="10490" max="10737" width="9" style="65"/>
    <col min="10738" max="10738" width="7.125" style="65" customWidth="1"/>
    <col min="10739" max="10739" width="12.75" style="65" customWidth="1"/>
    <col min="10740" max="10740" width="12.875" style="65" customWidth="1"/>
    <col min="10741" max="10744" width="10.375" style="65" customWidth="1"/>
    <col min="10745" max="10745" width="65.25" style="65" customWidth="1"/>
    <col min="10746" max="10993" width="9" style="65"/>
    <col min="10994" max="10994" width="7.125" style="65" customWidth="1"/>
    <col min="10995" max="10995" width="12.75" style="65" customWidth="1"/>
    <col min="10996" max="10996" width="12.875" style="65" customWidth="1"/>
    <col min="10997" max="11000" width="10.375" style="65" customWidth="1"/>
    <col min="11001" max="11001" width="65.25" style="65" customWidth="1"/>
    <col min="11002" max="11249" width="9" style="65"/>
    <col min="11250" max="11250" width="7.125" style="65" customWidth="1"/>
    <col min="11251" max="11251" width="12.75" style="65" customWidth="1"/>
    <col min="11252" max="11252" width="12.875" style="65" customWidth="1"/>
    <col min="11253" max="11256" width="10.375" style="65" customWidth="1"/>
    <col min="11257" max="11257" width="65.25" style="65" customWidth="1"/>
    <col min="11258" max="11505" width="9" style="65"/>
    <col min="11506" max="11506" width="7.125" style="65" customWidth="1"/>
    <col min="11507" max="11507" width="12.75" style="65" customWidth="1"/>
    <col min="11508" max="11508" width="12.875" style="65" customWidth="1"/>
    <col min="11509" max="11512" width="10.375" style="65" customWidth="1"/>
    <col min="11513" max="11513" width="65.25" style="65" customWidth="1"/>
    <col min="11514" max="11761" width="9" style="65"/>
    <col min="11762" max="11762" width="7.125" style="65" customWidth="1"/>
    <col min="11763" max="11763" width="12.75" style="65" customWidth="1"/>
    <col min="11764" max="11764" width="12.875" style="65" customWidth="1"/>
    <col min="11765" max="11768" width="10.375" style="65" customWidth="1"/>
    <col min="11769" max="11769" width="65.25" style="65" customWidth="1"/>
    <col min="11770" max="12017" width="9" style="65"/>
    <col min="12018" max="12018" width="7.125" style="65" customWidth="1"/>
    <col min="12019" max="12019" width="12.75" style="65" customWidth="1"/>
    <col min="12020" max="12020" width="12.875" style="65" customWidth="1"/>
    <col min="12021" max="12024" width="10.375" style="65" customWidth="1"/>
    <col min="12025" max="12025" width="65.25" style="65" customWidth="1"/>
    <col min="12026" max="12273" width="9" style="65"/>
    <col min="12274" max="12274" width="7.125" style="65" customWidth="1"/>
    <col min="12275" max="12275" width="12.75" style="65" customWidth="1"/>
    <col min="12276" max="12276" width="12.875" style="65" customWidth="1"/>
    <col min="12277" max="12280" width="10.375" style="65" customWidth="1"/>
    <col min="12281" max="12281" width="65.25" style="65" customWidth="1"/>
    <col min="12282" max="12529" width="9" style="65"/>
    <col min="12530" max="12530" width="7.125" style="65" customWidth="1"/>
    <col min="12531" max="12531" width="12.75" style="65" customWidth="1"/>
    <col min="12532" max="12532" width="12.875" style="65" customWidth="1"/>
    <col min="12533" max="12536" width="10.375" style="65" customWidth="1"/>
    <col min="12537" max="12537" width="65.25" style="65" customWidth="1"/>
    <col min="12538" max="12785" width="9" style="65"/>
    <col min="12786" max="12786" width="7.125" style="65" customWidth="1"/>
    <col min="12787" max="12787" width="12.75" style="65" customWidth="1"/>
    <col min="12788" max="12788" width="12.875" style="65" customWidth="1"/>
    <col min="12789" max="12792" width="10.375" style="65" customWidth="1"/>
    <col min="12793" max="12793" width="65.25" style="65" customWidth="1"/>
    <col min="12794" max="13041" width="9" style="65"/>
    <col min="13042" max="13042" width="7.125" style="65" customWidth="1"/>
    <col min="13043" max="13043" width="12.75" style="65" customWidth="1"/>
    <col min="13044" max="13044" width="12.875" style="65" customWidth="1"/>
    <col min="13045" max="13048" width="10.375" style="65" customWidth="1"/>
    <col min="13049" max="13049" width="65.25" style="65" customWidth="1"/>
    <col min="13050" max="13297" width="9" style="65"/>
    <col min="13298" max="13298" width="7.125" style="65" customWidth="1"/>
    <col min="13299" max="13299" width="12.75" style="65" customWidth="1"/>
    <col min="13300" max="13300" width="12.875" style="65" customWidth="1"/>
    <col min="13301" max="13304" width="10.375" style="65" customWidth="1"/>
    <col min="13305" max="13305" width="65.25" style="65" customWidth="1"/>
    <col min="13306" max="13553" width="9" style="65"/>
    <col min="13554" max="13554" width="7.125" style="65" customWidth="1"/>
    <col min="13555" max="13555" width="12.75" style="65" customWidth="1"/>
    <col min="13556" max="13556" width="12.875" style="65" customWidth="1"/>
    <col min="13557" max="13560" width="10.375" style="65" customWidth="1"/>
    <col min="13561" max="13561" width="65.25" style="65" customWidth="1"/>
    <col min="13562" max="13809" width="9" style="65"/>
    <col min="13810" max="13810" width="7.125" style="65" customWidth="1"/>
    <col min="13811" max="13811" width="12.75" style="65" customWidth="1"/>
    <col min="13812" max="13812" width="12.875" style="65" customWidth="1"/>
    <col min="13813" max="13816" width="10.375" style="65" customWidth="1"/>
    <col min="13817" max="13817" width="65.25" style="65" customWidth="1"/>
    <col min="13818" max="14065" width="9" style="65"/>
    <col min="14066" max="14066" width="7.125" style="65" customWidth="1"/>
    <col min="14067" max="14067" width="12.75" style="65" customWidth="1"/>
    <col min="14068" max="14068" width="12.875" style="65" customWidth="1"/>
    <col min="14069" max="14072" width="10.375" style="65" customWidth="1"/>
    <col min="14073" max="14073" width="65.25" style="65" customWidth="1"/>
    <col min="14074" max="14321" width="9" style="65"/>
    <col min="14322" max="14322" width="7.125" style="65" customWidth="1"/>
    <col min="14323" max="14323" width="12.75" style="65" customWidth="1"/>
    <col min="14324" max="14324" width="12.875" style="65" customWidth="1"/>
    <col min="14325" max="14328" width="10.375" style="65" customWidth="1"/>
    <col min="14329" max="14329" width="65.25" style="65" customWidth="1"/>
    <col min="14330" max="14577" width="9" style="65"/>
    <col min="14578" max="14578" width="7.125" style="65" customWidth="1"/>
    <col min="14579" max="14579" width="12.75" style="65" customWidth="1"/>
    <col min="14580" max="14580" width="12.875" style="65" customWidth="1"/>
    <col min="14581" max="14584" width="10.375" style="65" customWidth="1"/>
    <col min="14585" max="14585" width="65.25" style="65" customWidth="1"/>
    <col min="14586" max="14833" width="9" style="65"/>
    <col min="14834" max="14834" width="7.125" style="65" customWidth="1"/>
    <col min="14835" max="14835" width="12.75" style="65" customWidth="1"/>
    <col min="14836" max="14836" width="12.875" style="65" customWidth="1"/>
    <col min="14837" max="14840" width="10.375" style="65" customWidth="1"/>
    <col min="14841" max="14841" width="65.25" style="65" customWidth="1"/>
    <col min="14842" max="15089" width="9" style="65"/>
    <col min="15090" max="15090" width="7.125" style="65" customWidth="1"/>
    <col min="15091" max="15091" width="12.75" style="65" customWidth="1"/>
    <col min="15092" max="15092" width="12.875" style="65" customWidth="1"/>
    <col min="15093" max="15096" width="10.375" style="65" customWidth="1"/>
    <col min="15097" max="15097" width="65.25" style="65" customWidth="1"/>
    <col min="15098" max="15345" width="9" style="65"/>
    <col min="15346" max="15346" width="7.125" style="65" customWidth="1"/>
    <col min="15347" max="15347" width="12.75" style="65" customWidth="1"/>
    <col min="15348" max="15348" width="12.875" style="65" customWidth="1"/>
    <col min="15349" max="15352" width="10.375" style="65" customWidth="1"/>
    <col min="15353" max="15353" width="65.25" style="65" customWidth="1"/>
    <col min="15354" max="15601" width="9" style="65"/>
    <col min="15602" max="15602" width="7.125" style="65" customWidth="1"/>
    <col min="15603" max="15603" width="12.75" style="65" customWidth="1"/>
    <col min="15604" max="15604" width="12.875" style="65" customWidth="1"/>
    <col min="15605" max="15608" width="10.375" style="65" customWidth="1"/>
    <col min="15609" max="15609" width="65.25" style="65" customWidth="1"/>
    <col min="15610" max="15857" width="9" style="65"/>
    <col min="15858" max="15858" width="7.125" style="65" customWidth="1"/>
    <col min="15859" max="15859" width="12.75" style="65" customWidth="1"/>
    <col min="15860" max="15860" width="12.875" style="65" customWidth="1"/>
    <col min="15861" max="15864" width="10.375" style="65" customWidth="1"/>
    <col min="15865" max="15865" width="65.25" style="65" customWidth="1"/>
    <col min="15866" max="16113" width="9" style="65"/>
    <col min="16114" max="16114" width="7.125" style="65" customWidth="1"/>
    <col min="16115" max="16115" width="12.75" style="65" customWidth="1"/>
    <col min="16116" max="16116" width="12.875" style="65" customWidth="1"/>
    <col min="16117" max="16120" width="10.375" style="65" customWidth="1"/>
    <col min="16121" max="16121" width="65.25" style="65" customWidth="1"/>
    <col min="16122" max="16384" width="9" style="65"/>
  </cols>
  <sheetData>
    <row r="1" spans="1:8" ht="24" x14ac:dyDescent="0.55000000000000004">
      <c r="H1" s="312" t="s">
        <v>2456</v>
      </c>
    </row>
    <row r="2" spans="1:8" ht="24" x14ac:dyDescent="0.55000000000000004">
      <c r="A2" s="350" t="s">
        <v>1422</v>
      </c>
      <c r="B2" s="350"/>
      <c r="C2" s="350"/>
      <c r="D2" s="350"/>
      <c r="E2" s="350"/>
      <c r="F2" s="350"/>
      <c r="G2" s="350"/>
      <c r="H2" s="350"/>
    </row>
    <row r="3" spans="1:8" ht="24" x14ac:dyDescent="0.55000000000000004">
      <c r="A3" s="351" t="s">
        <v>2457</v>
      </c>
      <c r="B3" s="351"/>
      <c r="C3" s="351"/>
      <c r="D3" s="351"/>
      <c r="E3" s="351"/>
      <c r="F3" s="351"/>
      <c r="G3" s="351"/>
      <c r="H3" s="351"/>
    </row>
    <row r="4" spans="1:8" s="66" customFormat="1" ht="48" x14ac:dyDescent="0.35">
      <c r="A4" s="352" t="s">
        <v>63</v>
      </c>
      <c r="B4" s="352" t="s">
        <v>1423</v>
      </c>
      <c r="C4" s="197" t="s">
        <v>1424</v>
      </c>
      <c r="D4" s="198" t="s">
        <v>1425</v>
      </c>
      <c r="E4" s="354" t="s">
        <v>64</v>
      </c>
      <c r="F4" s="199" t="s">
        <v>65</v>
      </c>
      <c r="G4" s="356" t="s">
        <v>64</v>
      </c>
      <c r="H4" s="352" t="s">
        <v>1426</v>
      </c>
    </row>
    <row r="5" spans="1:8" s="66" customFormat="1" ht="24" x14ac:dyDescent="0.35">
      <c r="A5" s="353"/>
      <c r="B5" s="353"/>
      <c r="C5" s="197" t="s">
        <v>1427</v>
      </c>
      <c r="D5" s="200" t="s">
        <v>1427</v>
      </c>
      <c r="E5" s="355"/>
      <c r="F5" s="199" t="s">
        <v>1427</v>
      </c>
      <c r="G5" s="357"/>
      <c r="H5" s="353"/>
    </row>
    <row r="6" spans="1:8" s="229" customFormat="1" ht="24" x14ac:dyDescent="0.2">
      <c r="A6" s="223">
        <v>1</v>
      </c>
      <c r="B6" s="224" t="s">
        <v>57</v>
      </c>
      <c r="C6" s="225">
        <v>61</v>
      </c>
      <c r="D6" s="198">
        <f>C6-F6</f>
        <v>61</v>
      </c>
      <c r="E6" s="226">
        <f t="shared" ref="E6:E13" si="0">D6/C6*100</f>
        <v>100</v>
      </c>
      <c r="F6" s="199">
        <v>0</v>
      </c>
      <c r="G6" s="227">
        <f t="shared" ref="G6:G12" si="1">F6/C6*100</f>
        <v>0</v>
      </c>
      <c r="H6" s="228"/>
    </row>
    <row r="7" spans="1:8" s="229" customFormat="1" ht="24" x14ac:dyDescent="0.2">
      <c r="A7" s="223">
        <v>2</v>
      </c>
      <c r="B7" s="224" t="s">
        <v>61</v>
      </c>
      <c r="C7" s="225">
        <v>83</v>
      </c>
      <c r="D7" s="198">
        <f t="shared" ref="D7:D12" si="2">C7-F7</f>
        <v>83</v>
      </c>
      <c r="E7" s="226">
        <f t="shared" si="0"/>
        <v>100</v>
      </c>
      <c r="F7" s="199">
        <v>0</v>
      </c>
      <c r="G7" s="227">
        <f t="shared" si="1"/>
        <v>0</v>
      </c>
      <c r="H7" s="228"/>
    </row>
    <row r="8" spans="1:8" ht="24" x14ac:dyDescent="0.55000000000000004">
      <c r="A8" s="158">
        <v>3</v>
      </c>
      <c r="B8" s="129" t="s">
        <v>62</v>
      </c>
      <c r="C8" s="201">
        <v>210</v>
      </c>
      <c r="D8" s="198">
        <f t="shared" si="2"/>
        <v>210</v>
      </c>
      <c r="E8" s="202">
        <f t="shared" si="0"/>
        <v>100</v>
      </c>
      <c r="F8" s="203">
        <v>0</v>
      </c>
      <c r="G8" s="204">
        <f t="shared" si="1"/>
        <v>0</v>
      </c>
      <c r="H8" s="205" t="s">
        <v>1431</v>
      </c>
    </row>
    <row r="9" spans="1:8" ht="24" x14ac:dyDescent="0.55000000000000004">
      <c r="A9" s="158">
        <v>4</v>
      </c>
      <c r="B9" s="129" t="s">
        <v>58</v>
      </c>
      <c r="C9" s="201">
        <v>127</v>
      </c>
      <c r="D9" s="198">
        <f t="shared" si="2"/>
        <v>127</v>
      </c>
      <c r="E9" s="202">
        <f t="shared" si="0"/>
        <v>100</v>
      </c>
      <c r="F9" s="203">
        <v>0</v>
      </c>
      <c r="G9" s="204">
        <f t="shared" si="1"/>
        <v>0</v>
      </c>
      <c r="H9" s="129"/>
    </row>
    <row r="10" spans="1:8" ht="24" x14ac:dyDescent="0.55000000000000004">
      <c r="A10" s="158">
        <v>5</v>
      </c>
      <c r="B10" s="129" t="s">
        <v>60</v>
      </c>
      <c r="C10" s="201">
        <v>74</v>
      </c>
      <c r="D10" s="198">
        <f t="shared" si="2"/>
        <v>74</v>
      </c>
      <c r="E10" s="202">
        <f t="shared" si="0"/>
        <v>100</v>
      </c>
      <c r="F10" s="203">
        <v>0</v>
      </c>
      <c r="G10" s="204">
        <f t="shared" si="1"/>
        <v>0</v>
      </c>
      <c r="H10" s="129"/>
    </row>
    <row r="11" spans="1:8" ht="24" x14ac:dyDescent="0.55000000000000004">
      <c r="A11" s="158">
        <v>6</v>
      </c>
      <c r="B11" s="129" t="s">
        <v>59</v>
      </c>
      <c r="C11" s="201">
        <v>168</v>
      </c>
      <c r="D11" s="198">
        <f t="shared" si="2"/>
        <v>168</v>
      </c>
      <c r="E11" s="202">
        <f t="shared" si="0"/>
        <v>100</v>
      </c>
      <c r="F11" s="203">
        <v>0</v>
      </c>
      <c r="G11" s="204">
        <f t="shared" si="1"/>
        <v>0</v>
      </c>
      <c r="H11" s="129"/>
    </row>
    <row r="12" spans="1:8" ht="24" x14ac:dyDescent="0.55000000000000004">
      <c r="A12" s="158">
        <v>7</v>
      </c>
      <c r="B12" s="129" t="s">
        <v>56</v>
      </c>
      <c r="C12" s="201">
        <v>151</v>
      </c>
      <c r="D12" s="198">
        <f t="shared" si="2"/>
        <v>150</v>
      </c>
      <c r="E12" s="202">
        <f t="shared" si="0"/>
        <v>99.337748344370851</v>
      </c>
      <c r="F12" s="203">
        <v>1</v>
      </c>
      <c r="G12" s="206">
        <f t="shared" si="1"/>
        <v>0.66225165562913912</v>
      </c>
      <c r="H12" s="205" t="s">
        <v>3370</v>
      </c>
    </row>
    <row r="13" spans="1:8" ht="24.75" thickBot="1" x14ac:dyDescent="0.6">
      <c r="A13" s="345" t="s">
        <v>1428</v>
      </c>
      <c r="B13" s="346"/>
      <c r="C13" s="207">
        <f>SUM(C6:C12)</f>
        <v>874</v>
      </c>
      <c r="D13" s="208">
        <f>SUM(D6:D12)</f>
        <v>873</v>
      </c>
      <c r="E13" s="209">
        <f t="shared" si="0"/>
        <v>99.885583524027453</v>
      </c>
      <c r="F13" s="210">
        <f>SUM(F6:F12)</f>
        <v>1</v>
      </c>
      <c r="G13" s="211">
        <f>F13/C13*100</f>
        <v>0.11441647597254005</v>
      </c>
      <c r="H13" s="212"/>
    </row>
    <row r="14" spans="1:8" ht="24.75" thickTop="1" x14ac:dyDescent="0.55000000000000004">
      <c r="A14" s="81"/>
      <c r="B14" s="213" t="s">
        <v>1423</v>
      </c>
      <c r="C14" s="87" t="s">
        <v>1429</v>
      </c>
      <c r="D14" s="87" t="s">
        <v>1430</v>
      </c>
      <c r="E14" s="81"/>
      <c r="F14" s="81"/>
      <c r="G14" s="81"/>
      <c r="H14" s="81"/>
    </row>
    <row r="15" spans="1:8" x14ac:dyDescent="0.35">
      <c r="B15" s="67" t="s">
        <v>57</v>
      </c>
      <c r="C15" s="70">
        <f t="shared" ref="C15:C22" si="3">E6</f>
        <v>100</v>
      </c>
      <c r="D15" s="71">
        <f t="shared" ref="D15:D22" si="4">G6</f>
        <v>0</v>
      </c>
    </row>
    <row r="16" spans="1:8" x14ac:dyDescent="0.35">
      <c r="B16" s="67" t="s">
        <v>61</v>
      </c>
      <c r="C16" s="70">
        <f t="shared" si="3"/>
        <v>100</v>
      </c>
      <c r="D16" s="71">
        <f t="shared" si="4"/>
        <v>0</v>
      </c>
    </row>
    <row r="17" spans="2:4" x14ac:dyDescent="0.35">
      <c r="B17" s="67" t="s">
        <v>62</v>
      </c>
      <c r="C17" s="70">
        <f t="shared" si="3"/>
        <v>100</v>
      </c>
      <c r="D17" s="71">
        <f t="shared" si="4"/>
        <v>0</v>
      </c>
    </row>
    <row r="18" spans="2:4" x14ac:dyDescent="0.35">
      <c r="B18" s="67" t="s">
        <v>58</v>
      </c>
      <c r="C18" s="70">
        <f t="shared" si="3"/>
        <v>100</v>
      </c>
      <c r="D18" s="71">
        <f t="shared" si="4"/>
        <v>0</v>
      </c>
    </row>
    <row r="19" spans="2:4" x14ac:dyDescent="0.35">
      <c r="B19" s="67" t="s">
        <v>60</v>
      </c>
      <c r="C19" s="70">
        <f t="shared" si="3"/>
        <v>100</v>
      </c>
      <c r="D19" s="71">
        <f t="shared" si="4"/>
        <v>0</v>
      </c>
    </row>
    <row r="20" spans="2:4" x14ac:dyDescent="0.35">
      <c r="B20" s="67" t="s">
        <v>59</v>
      </c>
      <c r="C20" s="70">
        <f t="shared" si="3"/>
        <v>100</v>
      </c>
      <c r="D20" s="71">
        <f t="shared" si="4"/>
        <v>0</v>
      </c>
    </row>
    <row r="21" spans="2:4" x14ac:dyDescent="0.35">
      <c r="B21" s="67" t="s">
        <v>56</v>
      </c>
      <c r="C21" s="70">
        <f t="shared" si="3"/>
        <v>99.337748344370851</v>
      </c>
      <c r="D21" s="71">
        <f t="shared" si="4"/>
        <v>0.66225165562913912</v>
      </c>
    </row>
    <row r="22" spans="2:4" x14ac:dyDescent="0.35">
      <c r="B22" s="68" t="s">
        <v>1428</v>
      </c>
      <c r="C22" s="70">
        <f t="shared" si="3"/>
        <v>99.885583524027453</v>
      </c>
      <c r="D22" s="71">
        <f t="shared" si="4"/>
        <v>0.11441647597254005</v>
      </c>
    </row>
    <row r="23" spans="2:4" x14ac:dyDescent="0.35">
      <c r="C23" s="69"/>
    </row>
    <row r="34" spans="1:4" x14ac:dyDescent="0.35">
      <c r="A34" s="72"/>
    </row>
    <row r="35" spans="1:4" x14ac:dyDescent="0.35">
      <c r="A35" s="72"/>
    </row>
    <row r="36" spans="1:4" x14ac:dyDescent="0.35">
      <c r="B36" s="73"/>
      <c r="C36" s="347"/>
      <c r="D36" s="347"/>
    </row>
    <row r="37" spans="1:4" x14ac:dyDescent="0.35">
      <c r="B37" s="72"/>
      <c r="C37" s="348"/>
      <c r="D37" s="348"/>
    </row>
    <row r="38" spans="1:4" x14ac:dyDescent="0.35">
      <c r="B38" s="72"/>
      <c r="C38" s="349"/>
      <c r="D38" s="349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292" t="s">
        <v>1433</v>
      </c>
      <c r="B1" s="293"/>
      <c r="C1" s="293"/>
      <c r="D1" s="293"/>
      <c r="E1" s="294"/>
    </row>
    <row r="2" spans="1:5" x14ac:dyDescent="0.2">
      <c r="A2" s="295" t="s">
        <v>1434</v>
      </c>
      <c r="B2" s="287" t="s">
        <v>1435</v>
      </c>
      <c r="C2" s="288"/>
      <c r="D2" s="286"/>
      <c r="E2" s="296"/>
    </row>
    <row r="3" spans="1:5" x14ac:dyDescent="0.2">
      <c r="A3" s="295" t="s">
        <v>1436</v>
      </c>
      <c r="B3" s="287" t="s">
        <v>1435</v>
      </c>
      <c r="C3" s="288"/>
      <c r="D3" s="286"/>
      <c r="E3" s="296"/>
    </row>
    <row r="4" spans="1:5" ht="14.25" customHeight="1" x14ac:dyDescent="0.2">
      <c r="A4" s="295" t="s">
        <v>1437</v>
      </c>
      <c r="B4" s="362" t="s">
        <v>1438</v>
      </c>
      <c r="C4" s="363"/>
      <c r="D4" s="286"/>
      <c r="E4" s="296"/>
    </row>
    <row r="5" spans="1:5" x14ac:dyDescent="0.2">
      <c r="A5" s="295"/>
      <c r="B5" s="362"/>
      <c r="C5" s="363"/>
      <c r="D5" s="286"/>
      <c r="E5" s="296"/>
    </row>
    <row r="6" spans="1:5" x14ac:dyDescent="0.2">
      <c r="A6" s="366"/>
      <c r="B6" s="367"/>
      <c r="C6" s="367"/>
      <c r="D6" s="367"/>
      <c r="E6" s="368"/>
    </row>
    <row r="7" spans="1:5" x14ac:dyDescent="0.2">
      <c r="A7" s="297" t="s">
        <v>1439</v>
      </c>
      <c r="B7" s="364" t="s">
        <v>55</v>
      </c>
      <c r="C7" s="365"/>
      <c r="D7" s="289" t="s">
        <v>1423</v>
      </c>
      <c r="E7" s="298">
        <v>242248</v>
      </c>
    </row>
    <row r="8" spans="1:5" x14ac:dyDescent="0.2">
      <c r="A8" s="299" t="s">
        <v>1440</v>
      </c>
      <c r="B8" s="360"/>
      <c r="C8" s="361"/>
      <c r="D8" s="290" t="s">
        <v>56</v>
      </c>
      <c r="E8" s="300"/>
    </row>
    <row r="9" spans="1:5" x14ac:dyDescent="0.2">
      <c r="A9" s="301" t="s">
        <v>1441</v>
      </c>
      <c r="B9" s="358"/>
      <c r="C9" s="359"/>
      <c r="D9" s="291" t="s">
        <v>56</v>
      </c>
      <c r="E9" s="302"/>
    </row>
    <row r="10" spans="1:5" x14ac:dyDescent="0.2">
      <c r="A10" s="299" t="s">
        <v>1442</v>
      </c>
      <c r="B10" s="360"/>
      <c r="C10" s="361"/>
      <c r="D10" s="290" t="s">
        <v>56</v>
      </c>
      <c r="E10" s="300"/>
    </row>
    <row r="11" spans="1:5" x14ac:dyDescent="0.2">
      <c r="A11" s="301" t="s">
        <v>1443</v>
      </c>
      <c r="B11" s="358"/>
      <c r="C11" s="359"/>
      <c r="D11" s="291" t="s">
        <v>56</v>
      </c>
      <c r="E11" s="302"/>
    </row>
    <row r="12" spans="1:5" x14ac:dyDescent="0.2">
      <c r="A12" s="299" t="s">
        <v>1444</v>
      </c>
      <c r="B12" s="360"/>
      <c r="C12" s="361"/>
      <c r="D12" s="290" t="s">
        <v>56</v>
      </c>
      <c r="E12" s="300"/>
    </row>
    <row r="13" spans="1:5" x14ac:dyDescent="0.2">
      <c r="A13" s="301" t="s">
        <v>1445</v>
      </c>
      <c r="B13" s="358"/>
      <c r="C13" s="359"/>
      <c r="D13" s="291" t="s">
        <v>56</v>
      </c>
      <c r="E13" s="302"/>
    </row>
    <row r="14" spans="1:5" x14ac:dyDescent="0.2">
      <c r="A14" s="299" t="s">
        <v>1446</v>
      </c>
      <c r="B14" s="360"/>
      <c r="C14" s="361"/>
      <c r="D14" s="290" t="s">
        <v>56</v>
      </c>
      <c r="E14" s="300"/>
    </row>
    <row r="15" spans="1:5" x14ac:dyDescent="0.2">
      <c r="A15" s="301" t="s">
        <v>1447</v>
      </c>
      <c r="B15" s="358"/>
      <c r="C15" s="359"/>
      <c r="D15" s="291" t="s">
        <v>56</v>
      </c>
      <c r="E15" s="302"/>
    </row>
    <row r="16" spans="1:5" x14ac:dyDescent="0.2">
      <c r="A16" s="299" t="s">
        <v>1448</v>
      </c>
      <c r="B16" s="360"/>
      <c r="C16" s="361"/>
      <c r="D16" s="290" t="s">
        <v>56</v>
      </c>
      <c r="E16" s="300"/>
    </row>
    <row r="17" spans="1:5" x14ac:dyDescent="0.2">
      <c r="A17" s="301" t="s">
        <v>1449</v>
      </c>
      <c r="B17" s="358"/>
      <c r="C17" s="359"/>
      <c r="D17" s="291" t="s">
        <v>56</v>
      </c>
      <c r="E17" s="302"/>
    </row>
    <row r="18" spans="1:5" x14ac:dyDescent="0.2">
      <c r="A18" s="299" t="s">
        <v>1450</v>
      </c>
      <c r="B18" s="360"/>
      <c r="C18" s="361"/>
      <c r="D18" s="290" t="s">
        <v>56</v>
      </c>
      <c r="E18" s="300"/>
    </row>
    <row r="19" spans="1:5" x14ac:dyDescent="0.2">
      <c r="A19" s="301" t="s">
        <v>1451</v>
      </c>
      <c r="B19" s="358"/>
      <c r="C19" s="359"/>
      <c r="D19" s="291" t="s">
        <v>56</v>
      </c>
      <c r="E19" s="302"/>
    </row>
    <row r="20" spans="1:5" x14ac:dyDescent="0.2">
      <c r="A20" s="377" t="s">
        <v>1452</v>
      </c>
      <c r="B20" s="379" t="s">
        <v>1453</v>
      </c>
      <c r="C20" s="380"/>
      <c r="D20" s="383" t="s">
        <v>56</v>
      </c>
      <c r="E20" s="303" t="s">
        <v>1454</v>
      </c>
    </row>
    <row r="21" spans="1:5" x14ac:dyDescent="0.2">
      <c r="A21" s="378"/>
      <c r="B21" s="381"/>
      <c r="C21" s="382"/>
      <c r="D21" s="384"/>
      <c r="E21" s="304" t="s">
        <v>1455</v>
      </c>
    </row>
    <row r="22" spans="1:5" x14ac:dyDescent="0.2">
      <c r="A22" s="369" t="s">
        <v>1456</v>
      </c>
      <c r="B22" s="371" t="s">
        <v>1453</v>
      </c>
      <c r="C22" s="372"/>
      <c r="D22" s="375" t="s">
        <v>56</v>
      </c>
      <c r="E22" s="305" t="s">
        <v>1454</v>
      </c>
    </row>
    <row r="23" spans="1:5" x14ac:dyDescent="0.2">
      <c r="A23" s="370"/>
      <c r="B23" s="373"/>
      <c r="C23" s="374"/>
      <c r="D23" s="376"/>
      <c r="E23" s="306" t="s">
        <v>1455</v>
      </c>
    </row>
    <row r="24" spans="1:5" x14ac:dyDescent="0.2">
      <c r="A24" s="377" t="s">
        <v>1457</v>
      </c>
      <c r="B24" s="379" t="s">
        <v>1453</v>
      </c>
      <c r="C24" s="380"/>
      <c r="D24" s="383" t="s">
        <v>56</v>
      </c>
      <c r="E24" s="303" t="s">
        <v>1454</v>
      </c>
    </row>
    <row r="25" spans="1:5" x14ac:dyDescent="0.2">
      <c r="A25" s="378"/>
      <c r="B25" s="381"/>
      <c r="C25" s="382"/>
      <c r="D25" s="384"/>
      <c r="E25" s="304" t="s">
        <v>1455</v>
      </c>
    </row>
    <row r="26" spans="1:5" x14ac:dyDescent="0.2">
      <c r="A26" s="369" t="s">
        <v>1458</v>
      </c>
      <c r="B26" s="371" t="s">
        <v>1453</v>
      </c>
      <c r="C26" s="372"/>
      <c r="D26" s="375" t="s">
        <v>56</v>
      </c>
      <c r="E26" s="305" t="s">
        <v>1454</v>
      </c>
    </row>
    <row r="27" spans="1:5" x14ac:dyDescent="0.2">
      <c r="A27" s="370"/>
      <c r="B27" s="373"/>
      <c r="C27" s="374"/>
      <c r="D27" s="376"/>
      <c r="E27" s="306" t="s">
        <v>1455</v>
      </c>
    </row>
    <row r="28" spans="1:5" x14ac:dyDescent="0.2">
      <c r="A28" s="377" t="s">
        <v>1459</v>
      </c>
      <c r="B28" s="379" t="s">
        <v>1453</v>
      </c>
      <c r="C28" s="380"/>
      <c r="D28" s="383" t="s">
        <v>56</v>
      </c>
      <c r="E28" s="303" t="s">
        <v>1454</v>
      </c>
    </row>
    <row r="29" spans="1:5" x14ac:dyDescent="0.2">
      <c r="A29" s="378"/>
      <c r="B29" s="381"/>
      <c r="C29" s="382"/>
      <c r="D29" s="384"/>
      <c r="E29" s="304" t="s">
        <v>1455</v>
      </c>
    </row>
    <row r="30" spans="1:5" x14ac:dyDescent="0.2">
      <c r="A30" s="369" t="s">
        <v>1460</v>
      </c>
      <c r="B30" s="371" t="s">
        <v>1453</v>
      </c>
      <c r="C30" s="372"/>
      <c r="D30" s="375" t="s">
        <v>56</v>
      </c>
      <c r="E30" s="305" t="s">
        <v>1454</v>
      </c>
    </row>
    <row r="31" spans="1:5" x14ac:dyDescent="0.2">
      <c r="A31" s="370"/>
      <c r="B31" s="373"/>
      <c r="C31" s="374"/>
      <c r="D31" s="376"/>
      <c r="E31" s="306" t="s">
        <v>1455</v>
      </c>
    </row>
    <row r="32" spans="1:5" x14ac:dyDescent="0.2">
      <c r="A32" s="377" t="s">
        <v>1461</v>
      </c>
      <c r="B32" s="379" t="s">
        <v>1453</v>
      </c>
      <c r="C32" s="380"/>
      <c r="D32" s="383" t="s">
        <v>56</v>
      </c>
      <c r="E32" s="303" t="s">
        <v>1454</v>
      </c>
    </row>
    <row r="33" spans="1:5" x14ac:dyDescent="0.2">
      <c r="A33" s="378"/>
      <c r="B33" s="381"/>
      <c r="C33" s="382"/>
      <c r="D33" s="384"/>
      <c r="E33" s="304" t="s">
        <v>1455</v>
      </c>
    </row>
    <row r="34" spans="1:5" x14ac:dyDescent="0.2">
      <c r="A34" s="369" t="s">
        <v>1462</v>
      </c>
      <c r="B34" s="371" t="s">
        <v>1453</v>
      </c>
      <c r="C34" s="372"/>
      <c r="D34" s="375" t="s">
        <v>56</v>
      </c>
      <c r="E34" s="305" t="s">
        <v>1454</v>
      </c>
    </row>
    <row r="35" spans="1:5" x14ac:dyDescent="0.2">
      <c r="A35" s="370"/>
      <c r="B35" s="373"/>
      <c r="C35" s="374"/>
      <c r="D35" s="376"/>
      <c r="E35" s="306" t="s">
        <v>1455</v>
      </c>
    </row>
    <row r="36" spans="1:5" x14ac:dyDescent="0.2">
      <c r="A36" s="377" t="s">
        <v>1463</v>
      </c>
      <c r="B36" s="379" t="s">
        <v>1453</v>
      </c>
      <c r="C36" s="380"/>
      <c r="D36" s="383" t="s">
        <v>56</v>
      </c>
      <c r="E36" s="303" t="s">
        <v>1454</v>
      </c>
    </row>
    <row r="37" spans="1:5" x14ac:dyDescent="0.2">
      <c r="A37" s="378"/>
      <c r="B37" s="381"/>
      <c r="C37" s="382"/>
      <c r="D37" s="384"/>
      <c r="E37" s="304" t="s">
        <v>1455</v>
      </c>
    </row>
    <row r="38" spans="1:5" x14ac:dyDescent="0.2">
      <c r="A38" s="369" t="s">
        <v>1464</v>
      </c>
      <c r="B38" s="371" t="s">
        <v>1453</v>
      </c>
      <c r="C38" s="372"/>
      <c r="D38" s="375" t="s">
        <v>56</v>
      </c>
      <c r="E38" s="305" t="s">
        <v>1454</v>
      </c>
    </row>
    <row r="39" spans="1:5" x14ac:dyDescent="0.2">
      <c r="A39" s="370"/>
      <c r="B39" s="373"/>
      <c r="C39" s="374"/>
      <c r="D39" s="376"/>
      <c r="E39" s="306" t="s">
        <v>1455</v>
      </c>
    </row>
    <row r="40" spans="1:5" x14ac:dyDescent="0.2">
      <c r="A40" s="377" t="s">
        <v>1465</v>
      </c>
      <c r="B40" s="379" t="s">
        <v>1453</v>
      </c>
      <c r="C40" s="380"/>
      <c r="D40" s="383" t="s">
        <v>56</v>
      </c>
      <c r="E40" s="303" t="s">
        <v>1454</v>
      </c>
    </row>
    <row r="41" spans="1:5" x14ac:dyDescent="0.2">
      <c r="A41" s="378"/>
      <c r="B41" s="381"/>
      <c r="C41" s="382"/>
      <c r="D41" s="384"/>
      <c r="E41" s="304" t="s">
        <v>1455</v>
      </c>
    </row>
    <row r="42" spans="1:5" x14ac:dyDescent="0.2">
      <c r="A42" s="369" t="s">
        <v>1466</v>
      </c>
      <c r="B42" s="371" t="s">
        <v>1453</v>
      </c>
      <c r="C42" s="372"/>
      <c r="D42" s="375" t="s">
        <v>56</v>
      </c>
      <c r="E42" s="305" t="s">
        <v>1454</v>
      </c>
    </row>
    <row r="43" spans="1:5" x14ac:dyDescent="0.2">
      <c r="A43" s="370"/>
      <c r="B43" s="373"/>
      <c r="C43" s="374"/>
      <c r="D43" s="376"/>
      <c r="E43" s="306" t="s">
        <v>1455</v>
      </c>
    </row>
    <row r="44" spans="1:5" x14ac:dyDescent="0.2">
      <c r="A44" s="377" t="s">
        <v>1467</v>
      </c>
      <c r="B44" s="379" t="s">
        <v>1453</v>
      </c>
      <c r="C44" s="380"/>
      <c r="D44" s="383" t="s">
        <v>56</v>
      </c>
      <c r="E44" s="303" t="s">
        <v>1454</v>
      </c>
    </row>
    <row r="45" spans="1:5" x14ac:dyDescent="0.2">
      <c r="A45" s="378"/>
      <c r="B45" s="381"/>
      <c r="C45" s="382"/>
      <c r="D45" s="384"/>
      <c r="E45" s="304" t="s">
        <v>1455</v>
      </c>
    </row>
    <row r="46" spans="1:5" x14ac:dyDescent="0.2">
      <c r="A46" s="369" t="s">
        <v>1468</v>
      </c>
      <c r="B46" s="371" t="s">
        <v>1453</v>
      </c>
      <c r="C46" s="372"/>
      <c r="D46" s="375" t="s">
        <v>56</v>
      </c>
      <c r="E46" s="305" t="s">
        <v>1454</v>
      </c>
    </row>
    <row r="47" spans="1:5" x14ac:dyDescent="0.2">
      <c r="A47" s="370"/>
      <c r="B47" s="373"/>
      <c r="C47" s="374"/>
      <c r="D47" s="376"/>
      <c r="E47" s="306" t="s">
        <v>1455</v>
      </c>
    </row>
    <row r="48" spans="1:5" x14ac:dyDescent="0.2">
      <c r="A48" s="377" t="s">
        <v>1469</v>
      </c>
      <c r="B48" s="379" t="s">
        <v>1453</v>
      </c>
      <c r="C48" s="380"/>
      <c r="D48" s="383" t="s">
        <v>56</v>
      </c>
      <c r="E48" s="303" t="s">
        <v>1454</v>
      </c>
    </row>
    <row r="49" spans="1:5" x14ac:dyDescent="0.2">
      <c r="A49" s="378"/>
      <c r="B49" s="381"/>
      <c r="C49" s="382"/>
      <c r="D49" s="384"/>
      <c r="E49" s="304" t="s">
        <v>1455</v>
      </c>
    </row>
    <row r="50" spans="1:5" x14ac:dyDescent="0.2">
      <c r="A50" s="369" t="s">
        <v>1470</v>
      </c>
      <c r="B50" s="371" t="s">
        <v>1453</v>
      </c>
      <c r="C50" s="372"/>
      <c r="D50" s="375" t="s">
        <v>56</v>
      </c>
      <c r="E50" s="305" t="s">
        <v>1454</v>
      </c>
    </row>
    <row r="51" spans="1:5" x14ac:dyDescent="0.2">
      <c r="A51" s="370"/>
      <c r="B51" s="373"/>
      <c r="C51" s="374"/>
      <c r="D51" s="376"/>
      <c r="E51" s="306" t="s">
        <v>1455</v>
      </c>
    </row>
    <row r="52" spans="1:5" x14ac:dyDescent="0.2">
      <c r="A52" s="377" t="s">
        <v>1471</v>
      </c>
      <c r="B52" s="379" t="s">
        <v>1453</v>
      </c>
      <c r="C52" s="380"/>
      <c r="D52" s="383" t="s">
        <v>56</v>
      </c>
      <c r="E52" s="303" t="s">
        <v>1454</v>
      </c>
    </row>
    <row r="53" spans="1:5" x14ac:dyDescent="0.2">
      <c r="A53" s="378"/>
      <c r="B53" s="381"/>
      <c r="C53" s="382"/>
      <c r="D53" s="384"/>
      <c r="E53" s="304" t="s">
        <v>1455</v>
      </c>
    </row>
    <row r="54" spans="1:5" x14ac:dyDescent="0.2">
      <c r="A54" s="369" t="s">
        <v>1472</v>
      </c>
      <c r="B54" s="371" t="s">
        <v>1453</v>
      </c>
      <c r="C54" s="372"/>
      <c r="D54" s="375" t="s">
        <v>56</v>
      </c>
      <c r="E54" s="305" t="s">
        <v>1454</v>
      </c>
    </row>
    <row r="55" spans="1:5" x14ac:dyDescent="0.2">
      <c r="A55" s="370"/>
      <c r="B55" s="373"/>
      <c r="C55" s="374"/>
      <c r="D55" s="376"/>
      <c r="E55" s="306" t="s">
        <v>1455</v>
      </c>
    </row>
    <row r="56" spans="1:5" x14ac:dyDescent="0.2">
      <c r="A56" s="377" t="s">
        <v>1473</v>
      </c>
      <c r="B56" s="379" t="s">
        <v>1453</v>
      </c>
      <c r="C56" s="380"/>
      <c r="D56" s="383" t="s">
        <v>56</v>
      </c>
      <c r="E56" s="303" t="s">
        <v>1454</v>
      </c>
    </row>
    <row r="57" spans="1:5" x14ac:dyDescent="0.2">
      <c r="A57" s="378"/>
      <c r="B57" s="381"/>
      <c r="C57" s="382"/>
      <c r="D57" s="384"/>
      <c r="E57" s="304" t="s">
        <v>1455</v>
      </c>
    </row>
    <row r="58" spans="1:5" x14ac:dyDescent="0.2">
      <c r="A58" s="369" t="s">
        <v>1474</v>
      </c>
      <c r="B58" s="371" t="s">
        <v>1453</v>
      </c>
      <c r="C58" s="372"/>
      <c r="D58" s="375" t="s">
        <v>56</v>
      </c>
      <c r="E58" s="305" t="s">
        <v>1454</v>
      </c>
    </row>
    <row r="59" spans="1:5" x14ac:dyDescent="0.2">
      <c r="A59" s="370"/>
      <c r="B59" s="373"/>
      <c r="C59" s="374"/>
      <c r="D59" s="376"/>
      <c r="E59" s="306" t="s">
        <v>1455</v>
      </c>
    </row>
    <row r="60" spans="1:5" x14ac:dyDescent="0.2">
      <c r="A60" s="377" t="s">
        <v>1475</v>
      </c>
      <c r="B60" s="379" t="s">
        <v>1453</v>
      </c>
      <c r="C60" s="380"/>
      <c r="D60" s="383" t="s">
        <v>56</v>
      </c>
      <c r="E60" s="303" t="s">
        <v>1454</v>
      </c>
    </row>
    <row r="61" spans="1:5" x14ac:dyDescent="0.2">
      <c r="A61" s="378"/>
      <c r="B61" s="381"/>
      <c r="C61" s="382"/>
      <c r="D61" s="384"/>
      <c r="E61" s="304" t="s">
        <v>1455</v>
      </c>
    </row>
    <row r="62" spans="1:5" x14ac:dyDescent="0.2">
      <c r="A62" s="369" t="s">
        <v>1476</v>
      </c>
      <c r="B62" s="371" t="s">
        <v>1453</v>
      </c>
      <c r="C62" s="372"/>
      <c r="D62" s="375" t="s">
        <v>56</v>
      </c>
      <c r="E62" s="305" t="s">
        <v>1454</v>
      </c>
    </row>
    <row r="63" spans="1:5" x14ac:dyDescent="0.2">
      <c r="A63" s="370"/>
      <c r="B63" s="373"/>
      <c r="C63" s="374"/>
      <c r="D63" s="376"/>
      <c r="E63" s="306" t="s">
        <v>1455</v>
      </c>
    </row>
    <row r="64" spans="1:5" x14ac:dyDescent="0.2">
      <c r="A64" s="377" t="s">
        <v>1477</v>
      </c>
      <c r="B64" s="379" t="s">
        <v>1453</v>
      </c>
      <c r="C64" s="380"/>
      <c r="D64" s="383" t="s">
        <v>56</v>
      </c>
      <c r="E64" s="303" t="s">
        <v>1454</v>
      </c>
    </row>
    <row r="65" spans="1:5" x14ac:dyDescent="0.2">
      <c r="A65" s="378"/>
      <c r="B65" s="381"/>
      <c r="C65" s="382"/>
      <c r="D65" s="384"/>
      <c r="E65" s="304" t="s">
        <v>1455</v>
      </c>
    </row>
    <row r="66" spans="1:5" x14ac:dyDescent="0.2">
      <c r="A66" s="369" t="s">
        <v>1478</v>
      </c>
      <c r="B66" s="371" t="s">
        <v>1479</v>
      </c>
      <c r="C66" s="372"/>
      <c r="D66" s="375" t="s">
        <v>56</v>
      </c>
      <c r="E66" s="305" t="s">
        <v>1454</v>
      </c>
    </row>
    <row r="67" spans="1:5" x14ac:dyDescent="0.2">
      <c r="A67" s="370"/>
      <c r="B67" s="373"/>
      <c r="C67" s="374"/>
      <c r="D67" s="376"/>
      <c r="E67" s="306" t="s">
        <v>1455</v>
      </c>
    </row>
    <row r="68" spans="1:5" x14ac:dyDescent="0.2">
      <c r="A68" s="377" t="s">
        <v>1480</v>
      </c>
      <c r="B68" s="379" t="s">
        <v>1479</v>
      </c>
      <c r="C68" s="380"/>
      <c r="D68" s="383" t="s">
        <v>56</v>
      </c>
      <c r="E68" s="303" t="s">
        <v>1454</v>
      </c>
    </row>
    <row r="69" spans="1:5" x14ac:dyDescent="0.2">
      <c r="A69" s="378"/>
      <c r="B69" s="381"/>
      <c r="C69" s="382"/>
      <c r="D69" s="384"/>
      <c r="E69" s="304" t="s">
        <v>1455</v>
      </c>
    </row>
    <row r="70" spans="1:5" x14ac:dyDescent="0.2">
      <c r="A70" s="369" t="s">
        <v>1481</v>
      </c>
      <c r="B70" s="371" t="s">
        <v>1479</v>
      </c>
      <c r="C70" s="372"/>
      <c r="D70" s="375" t="s">
        <v>56</v>
      </c>
      <c r="E70" s="305" t="s">
        <v>1454</v>
      </c>
    </row>
    <row r="71" spans="1:5" x14ac:dyDescent="0.2">
      <c r="A71" s="370"/>
      <c r="B71" s="373"/>
      <c r="C71" s="374"/>
      <c r="D71" s="376"/>
      <c r="E71" s="306" t="s">
        <v>1455</v>
      </c>
    </row>
    <row r="72" spans="1:5" x14ac:dyDescent="0.2">
      <c r="A72" s="377" t="s">
        <v>1482</v>
      </c>
      <c r="B72" s="379" t="s">
        <v>1479</v>
      </c>
      <c r="C72" s="380"/>
      <c r="D72" s="383" t="s">
        <v>56</v>
      </c>
      <c r="E72" s="303" t="s">
        <v>1454</v>
      </c>
    </row>
    <row r="73" spans="1:5" x14ac:dyDescent="0.2">
      <c r="A73" s="378"/>
      <c r="B73" s="381"/>
      <c r="C73" s="382"/>
      <c r="D73" s="384"/>
      <c r="E73" s="304" t="s">
        <v>1455</v>
      </c>
    </row>
    <row r="74" spans="1:5" x14ac:dyDescent="0.2">
      <c r="A74" s="369" t="s">
        <v>1483</v>
      </c>
      <c r="B74" s="371" t="s">
        <v>1479</v>
      </c>
      <c r="C74" s="372"/>
      <c r="D74" s="375" t="s">
        <v>56</v>
      </c>
      <c r="E74" s="305" t="s">
        <v>1454</v>
      </c>
    </row>
    <row r="75" spans="1:5" x14ac:dyDescent="0.2">
      <c r="A75" s="370"/>
      <c r="B75" s="373"/>
      <c r="C75" s="374"/>
      <c r="D75" s="376"/>
      <c r="E75" s="306" t="s">
        <v>1455</v>
      </c>
    </row>
    <row r="76" spans="1:5" x14ac:dyDescent="0.2">
      <c r="A76" s="377" t="s">
        <v>1484</v>
      </c>
      <c r="B76" s="379" t="s">
        <v>1479</v>
      </c>
      <c r="C76" s="380"/>
      <c r="D76" s="383" t="s">
        <v>56</v>
      </c>
      <c r="E76" s="303" t="s">
        <v>1454</v>
      </c>
    </row>
    <row r="77" spans="1:5" x14ac:dyDescent="0.2">
      <c r="A77" s="378"/>
      <c r="B77" s="381"/>
      <c r="C77" s="382"/>
      <c r="D77" s="384"/>
      <c r="E77" s="304" t="s">
        <v>1455</v>
      </c>
    </row>
    <row r="78" spans="1:5" x14ac:dyDescent="0.2">
      <c r="A78" s="369" t="s">
        <v>1485</v>
      </c>
      <c r="B78" s="371" t="s">
        <v>1479</v>
      </c>
      <c r="C78" s="372"/>
      <c r="D78" s="375" t="s">
        <v>56</v>
      </c>
      <c r="E78" s="305" t="s">
        <v>1454</v>
      </c>
    </row>
    <row r="79" spans="1:5" x14ac:dyDescent="0.2">
      <c r="A79" s="370"/>
      <c r="B79" s="373"/>
      <c r="C79" s="374"/>
      <c r="D79" s="376"/>
      <c r="E79" s="306" t="s">
        <v>1455</v>
      </c>
    </row>
    <row r="80" spans="1:5" x14ac:dyDescent="0.2">
      <c r="A80" s="377" t="s">
        <v>1486</v>
      </c>
      <c r="B80" s="379" t="s">
        <v>1479</v>
      </c>
      <c r="C80" s="380"/>
      <c r="D80" s="383" t="s">
        <v>56</v>
      </c>
      <c r="E80" s="303" t="s">
        <v>1454</v>
      </c>
    </row>
    <row r="81" spans="1:5" x14ac:dyDescent="0.2">
      <c r="A81" s="378"/>
      <c r="B81" s="381"/>
      <c r="C81" s="382"/>
      <c r="D81" s="384"/>
      <c r="E81" s="304" t="s">
        <v>1455</v>
      </c>
    </row>
    <row r="82" spans="1:5" x14ac:dyDescent="0.2">
      <c r="A82" s="369" t="s">
        <v>1487</v>
      </c>
      <c r="B82" s="371" t="s">
        <v>1479</v>
      </c>
      <c r="C82" s="372"/>
      <c r="D82" s="375" t="s">
        <v>56</v>
      </c>
      <c r="E82" s="305" t="s">
        <v>1454</v>
      </c>
    </row>
    <row r="83" spans="1:5" x14ac:dyDescent="0.2">
      <c r="A83" s="370"/>
      <c r="B83" s="373"/>
      <c r="C83" s="374"/>
      <c r="D83" s="376"/>
      <c r="E83" s="306" t="s">
        <v>1455</v>
      </c>
    </row>
    <row r="84" spans="1:5" x14ac:dyDescent="0.2">
      <c r="A84" s="377" t="s">
        <v>1488</v>
      </c>
      <c r="B84" s="379" t="s">
        <v>1489</v>
      </c>
      <c r="C84" s="380"/>
      <c r="D84" s="383" t="s">
        <v>56</v>
      </c>
      <c r="E84" s="303" t="s">
        <v>1454</v>
      </c>
    </row>
    <row r="85" spans="1:5" x14ac:dyDescent="0.2">
      <c r="A85" s="378"/>
      <c r="B85" s="381"/>
      <c r="C85" s="382"/>
      <c r="D85" s="384"/>
      <c r="E85" s="304" t="s">
        <v>1455</v>
      </c>
    </row>
    <row r="86" spans="1:5" x14ac:dyDescent="0.2">
      <c r="A86" s="369" t="s">
        <v>1490</v>
      </c>
      <c r="B86" s="371" t="s">
        <v>1489</v>
      </c>
      <c r="C86" s="372"/>
      <c r="D86" s="375" t="s">
        <v>56</v>
      </c>
      <c r="E86" s="305" t="s">
        <v>1454</v>
      </c>
    </row>
    <row r="87" spans="1:5" x14ac:dyDescent="0.2">
      <c r="A87" s="370"/>
      <c r="B87" s="373"/>
      <c r="C87" s="374"/>
      <c r="D87" s="376"/>
      <c r="E87" s="306" t="s">
        <v>1455</v>
      </c>
    </row>
    <row r="88" spans="1:5" x14ac:dyDescent="0.2">
      <c r="A88" s="377" t="s">
        <v>1491</v>
      </c>
      <c r="B88" s="379" t="s">
        <v>1489</v>
      </c>
      <c r="C88" s="380"/>
      <c r="D88" s="383" t="s">
        <v>56</v>
      </c>
      <c r="E88" s="303" t="s">
        <v>1454</v>
      </c>
    </row>
    <row r="89" spans="1:5" x14ac:dyDescent="0.2">
      <c r="A89" s="378"/>
      <c r="B89" s="381"/>
      <c r="C89" s="382"/>
      <c r="D89" s="384"/>
      <c r="E89" s="304" t="s">
        <v>1455</v>
      </c>
    </row>
    <row r="90" spans="1:5" x14ac:dyDescent="0.2">
      <c r="A90" s="369" t="s">
        <v>1492</v>
      </c>
      <c r="B90" s="371" t="s">
        <v>1489</v>
      </c>
      <c r="C90" s="372"/>
      <c r="D90" s="375" t="s">
        <v>56</v>
      </c>
      <c r="E90" s="305" t="s">
        <v>1454</v>
      </c>
    </row>
    <row r="91" spans="1:5" x14ac:dyDescent="0.2">
      <c r="A91" s="370"/>
      <c r="B91" s="373"/>
      <c r="C91" s="374"/>
      <c r="D91" s="376"/>
      <c r="E91" s="306" t="s">
        <v>1455</v>
      </c>
    </row>
    <row r="92" spans="1:5" x14ac:dyDescent="0.2">
      <c r="A92" s="377" t="s">
        <v>1493</v>
      </c>
      <c r="B92" s="379" t="s">
        <v>1489</v>
      </c>
      <c r="C92" s="380"/>
      <c r="D92" s="383" t="s">
        <v>56</v>
      </c>
      <c r="E92" s="303" t="s">
        <v>1454</v>
      </c>
    </row>
    <row r="93" spans="1:5" x14ac:dyDescent="0.2">
      <c r="A93" s="378"/>
      <c r="B93" s="381"/>
      <c r="C93" s="382"/>
      <c r="D93" s="384"/>
      <c r="E93" s="304" t="s">
        <v>1455</v>
      </c>
    </row>
    <row r="94" spans="1:5" x14ac:dyDescent="0.2">
      <c r="A94" s="369" t="s">
        <v>1494</v>
      </c>
      <c r="B94" s="371" t="s">
        <v>1489</v>
      </c>
      <c r="C94" s="372"/>
      <c r="D94" s="375" t="s">
        <v>56</v>
      </c>
      <c r="E94" s="305" t="s">
        <v>1454</v>
      </c>
    </row>
    <row r="95" spans="1:5" x14ac:dyDescent="0.2">
      <c r="A95" s="370"/>
      <c r="B95" s="373"/>
      <c r="C95" s="374"/>
      <c r="D95" s="376"/>
      <c r="E95" s="306" t="s">
        <v>1455</v>
      </c>
    </row>
    <row r="96" spans="1:5" x14ac:dyDescent="0.2">
      <c r="A96" s="377" t="s">
        <v>1495</v>
      </c>
      <c r="B96" s="379" t="s">
        <v>1489</v>
      </c>
      <c r="C96" s="380"/>
      <c r="D96" s="383" t="s">
        <v>56</v>
      </c>
      <c r="E96" s="303" t="s">
        <v>1454</v>
      </c>
    </row>
    <row r="97" spans="1:5" x14ac:dyDescent="0.2">
      <c r="A97" s="378"/>
      <c r="B97" s="381"/>
      <c r="C97" s="382"/>
      <c r="D97" s="384"/>
      <c r="E97" s="304" t="s">
        <v>1455</v>
      </c>
    </row>
    <row r="98" spans="1:5" x14ac:dyDescent="0.2">
      <c r="A98" s="369" t="s">
        <v>1496</v>
      </c>
      <c r="B98" s="371" t="s">
        <v>1489</v>
      </c>
      <c r="C98" s="372"/>
      <c r="D98" s="375" t="s">
        <v>56</v>
      </c>
      <c r="E98" s="305" t="s">
        <v>1454</v>
      </c>
    </row>
    <row r="99" spans="1:5" x14ac:dyDescent="0.2">
      <c r="A99" s="370"/>
      <c r="B99" s="373"/>
      <c r="C99" s="374"/>
      <c r="D99" s="376"/>
      <c r="E99" s="306" t="s">
        <v>1455</v>
      </c>
    </row>
    <row r="100" spans="1:5" x14ac:dyDescent="0.2">
      <c r="A100" s="377" t="s">
        <v>1497</v>
      </c>
      <c r="B100" s="379" t="s">
        <v>1489</v>
      </c>
      <c r="C100" s="380"/>
      <c r="D100" s="383" t="s">
        <v>56</v>
      </c>
      <c r="E100" s="303" t="s">
        <v>1454</v>
      </c>
    </row>
    <row r="101" spans="1:5" x14ac:dyDescent="0.2">
      <c r="A101" s="378"/>
      <c r="B101" s="381"/>
      <c r="C101" s="382"/>
      <c r="D101" s="384"/>
      <c r="E101" s="304" t="s">
        <v>1455</v>
      </c>
    </row>
    <row r="102" spans="1:5" x14ac:dyDescent="0.2">
      <c r="A102" s="369" t="s">
        <v>1498</v>
      </c>
      <c r="B102" s="371" t="s">
        <v>1489</v>
      </c>
      <c r="C102" s="372"/>
      <c r="D102" s="375" t="s">
        <v>56</v>
      </c>
      <c r="E102" s="305" t="s">
        <v>1454</v>
      </c>
    </row>
    <row r="103" spans="1:5" x14ac:dyDescent="0.2">
      <c r="A103" s="370"/>
      <c r="B103" s="373"/>
      <c r="C103" s="374"/>
      <c r="D103" s="376"/>
      <c r="E103" s="306" t="s">
        <v>1455</v>
      </c>
    </row>
    <row r="104" spans="1:5" x14ac:dyDescent="0.2">
      <c r="A104" s="377" t="s">
        <v>1499</v>
      </c>
      <c r="B104" s="379" t="s">
        <v>1489</v>
      </c>
      <c r="C104" s="380"/>
      <c r="D104" s="383" t="s">
        <v>56</v>
      </c>
      <c r="E104" s="303" t="s">
        <v>1454</v>
      </c>
    </row>
    <row r="105" spans="1:5" x14ac:dyDescent="0.2">
      <c r="A105" s="378"/>
      <c r="B105" s="381"/>
      <c r="C105" s="382"/>
      <c r="D105" s="384"/>
      <c r="E105" s="304" t="s">
        <v>1455</v>
      </c>
    </row>
    <row r="106" spans="1:5" x14ac:dyDescent="0.2">
      <c r="A106" s="369" t="s">
        <v>1500</v>
      </c>
      <c r="B106" s="371" t="s">
        <v>1489</v>
      </c>
      <c r="C106" s="372"/>
      <c r="D106" s="375" t="s">
        <v>56</v>
      </c>
      <c r="E106" s="305" t="s">
        <v>1454</v>
      </c>
    </row>
    <row r="107" spans="1:5" x14ac:dyDescent="0.2">
      <c r="A107" s="370"/>
      <c r="B107" s="373"/>
      <c r="C107" s="374"/>
      <c r="D107" s="376"/>
      <c r="E107" s="306" t="s">
        <v>1455</v>
      </c>
    </row>
    <row r="108" spans="1:5" x14ac:dyDescent="0.2">
      <c r="A108" s="377" t="s">
        <v>1501</v>
      </c>
      <c r="B108" s="379" t="s">
        <v>1489</v>
      </c>
      <c r="C108" s="380"/>
      <c r="D108" s="383" t="s">
        <v>56</v>
      </c>
      <c r="E108" s="303" t="s">
        <v>1454</v>
      </c>
    </row>
    <row r="109" spans="1:5" x14ac:dyDescent="0.2">
      <c r="A109" s="378"/>
      <c r="B109" s="381"/>
      <c r="C109" s="382"/>
      <c r="D109" s="384"/>
      <c r="E109" s="304" t="s">
        <v>1455</v>
      </c>
    </row>
    <row r="110" spans="1:5" x14ac:dyDescent="0.2">
      <c r="A110" s="369" t="s">
        <v>1502</v>
      </c>
      <c r="B110" s="371" t="s">
        <v>1489</v>
      </c>
      <c r="C110" s="372"/>
      <c r="D110" s="375" t="s">
        <v>56</v>
      </c>
      <c r="E110" s="305" t="s">
        <v>1454</v>
      </c>
    </row>
    <row r="111" spans="1:5" x14ac:dyDescent="0.2">
      <c r="A111" s="370"/>
      <c r="B111" s="373"/>
      <c r="C111" s="374"/>
      <c r="D111" s="376"/>
      <c r="E111" s="306" t="s">
        <v>1455</v>
      </c>
    </row>
    <row r="112" spans="1:5" x14ac:dyDescent="0.2">
      <c r="A112" s="377" t="s">
        <v>1503</v>
      </c>
      <c r="B112" s="379" t="s">
        <v>1489</v>
      </c>
      <c r="C112" s="380"/>
      <c r="D112" s="383" t="s">
        <v>56</v>
      </c>
      <c r="E112" s="303" t="s">
        <v>1454</v>
      </c>
    </row>
    <row r="113" spans="1:5" x14ac:dyDescent="0.2">
      <c r="A113" s="378"/>
      <c r="B113" s="381"/>
      <c r="C113" s="382"/>
      <c r="D113" s="384"/>
      <c r="E113" s="304" t="s">
        <v>1455</v>
      </c>
    </row>
    <row r="114" spans="1:5" x14ac:dyDescent="0.2">
      <c r="A114" s="369" t="s">
        <v>1504</v>
      </c>
      <c r="B114" s="371" t="s">
        <v>1489</v>
      </c>
      <c r="C114" s="372"/>
      <c r="D114" s="375" t="s">
        <v>56</v>
      </c>
      <c r="E114" s="305" t="s">
        <v>1454</v>
      </c>
    </row>
    <row r="115" spans="1:5" x14ac:dyDescent="0.2">
      <c r="A115" s="370"/>
      <c r="B115" s="373"/>
      <c r="C115" s="374"/>
      <c r="D115" s="376"/>
      <c r="E115" s="306" t="s">
        <v>1455</v>
      </c>
    </row>
    <row r="116" spans="1:5" x14ac:dyDescent="0.2">
      <c r="A116" s="377" t="s">
        <v>1505</v>
      </c>
      <c r="B116" s="379" t="s">
        <v>1489</v>
      </c>
      <c r="C116" s="380"/>
      <c r="D116" s="383" t="s">
        <v>56</v>
      </c>
      <c r="E116" s="303" t="s">
        <v>1454</v>
      </c>
    </row>
    <row r="117" spans="1:5" x14ac:dyDescent="0.2">
      <c r="A117" s="378"/>
      <c r="B117" s="381"/>
      <c r="C117" s="382"/>
      <c r="D117" s="384"/>
      <c r="E117" s="304" t="s">
        <v>1455</v>
      </c>
    </row>
    <row r="118" spans="1:5" x14ac:dyDescent="0.2">
      <c r="A118" s="369" t="s">
        <v>1506</v>
      </c>
      <c r="B118" s="371" t="s">
        <v>1507</v>
      </c>
      <c r="C118" s="372"/>
      <c r="D118" s="375" t="s">
        <v>56</v>
      </c>
      <c r="E118" s="305" t="s">
        <v>1454</v>
      </c>
    </row>
    <row r="119" spans="1:5" x14ac:dyDescent="0.2">
      <c r="A119" s="370"/>
      <c r="B119" s="373"/>
      <c r="C119" s="374"/>
      <c r="D119" s="376"/>
      <c r="E119" s="306" t="s">
        <v>1455</v>
      </c>
    </row>
    <row r="120" spans="1:5" x14ac:dyDescent="0.2">
      <c r="A120" s="377" t="s">
        <v>1508</v>
      </c>
      <c r="B120" s="379" t="s">
        <v>1507</v>
      </c>
      <c r="C120" s="380"/>
      <c r="D120" s="383" t="s">
        <v>56</v>
      </c>
      <c r="E120" s="303" t="s">
        <v>1454</v>
      </c>
    </row>
    <row r="121" spans="1:5" x14ac:dyDescent="0.2">
      <c r="A121" s="378"/>
      <c r="B121" s="381"/>
      <c r="C121" s="382"/>
      <c r="D121" s="384"/>
      <c r="E121" s="304" t="s">
        <v>1455</v>
      </c>
    </row>
    <row r="122" spans="1:5" x14ac:dyDescent="0.2">
      <c r="A122" s="369" t="s">
        <v>1509</v>
      </c>
      <c r="B122" s="371" t="s">
        <v>1507</v>
      </c>
      <c r="C122" s="372"/>
      <c r="D122" s="375" t="s">
        <v>56</v>
      </c>
      <c r="E122" s="305" t="s">
        <v>1454</v>
      </c>
    </row>
    <row r="123" spans="1:5" x14ac:dyDescent="0.2">
      <c r="A123" s="370"/>
      <c r="B123" s="373"/>
      <c r="C123" s="374"/>
      <c r="D123" s="376"/>
      <c r="E123" s="306" t="s">
        <v>1455</v>
      </c>
    </row>
    <row r="124" spans="1:5" x14ac:dyDescent="0.2">
      <c r="A124" s="377" t="s">
        <v>1510</v>
      </c>
      <c r="B124" s="379" t="s">
        <v>1507</v>
      </c>
      <c r="C124" s="380"/>
      <c r="D124" s="383" t="s">
        <v>56</v>
      </c>
      <c r="E124" s="303" t="s">
        <v>1454</v>
      </c>
    </row>
    <row r="125" spans="1:5" x14ac:dyDescent="0.2">
      <c r="A125" s="378"/>
      <c r="B125" s="381"/>
      <c r="C125" s="382"/>
      <c r="D125" s="384"/>
      <c r="E125" s="304" t="s">
        <v>1455</v>
      </c>
    </row>
    <row r="126" spans="1:5" x14ac:dyDescent="0.2">
      <c r="A126" s="369" t="s">
        <v>1511</v>
      </c>
      <c r="B126" s="371" t="s">
        <v>1507</v>
      </c>
      <c r="C126" s="372"/>
      <c r="D126" s="375" t="s">
        <v>56</v>
      </c>
      <c r="E126" s="305" t="s">
        <v>1454</v>
      </c>
    </row>
    <row r="127" spans="1:5" x14ac:dyDescent="0.2">
      <c r="A127" s="370"/>
      <c r="B127" s="373"/>
      <c r="C127" s="374"/>
      <c r="D127" s="376"/>
      <c r="E127" s="306" t="s">
        <v>1455</v>
      </c>
    </row>
    <row r="128" spans="1:5" x14ac:dyDescent="0.2">
      <c r="A128" s="377" t="s">
        <v>1512</v>
      </c>
      <c r="B128" s="379" t="s">
        <v>1507</v>
      </c>
      <c r="C128" s="380"/>
      <c r="D128" s="383" t="s">
        <v>56</v>
      </c>
      <c r="E128" s="303" t="s">
        <v>1454</v>
      </c>
    </row>
    <row r="129" spans="1:5" x14ac:dyDescent="0.2">
      <c r="A129" s="378"/>
      <c r="B129" s="381"/>
      <c r="C129" s="382"/>
      <c r="D129" s="384"/>
      <c r="E129" s="304" t="s">
        <v>1455</v>
      </c>
    </row>
    <row r="130" spans="1:5" x14ac:dyDescent="0.2">
      <c r="A130" s="369" t="s">
        <v>1513</v>
      </c>
      <c r="B130" s="371" t="s">
        <v>1507</v>
      </c>
      <c r="C130" s="372"/>
      <c r="D130" s="375" t="s">
        <v>56</v>
      </c>
      <c r="E130" s="305" t="s">
        <v>1454</v>
      </c>
    </row>
    <row r="131" spans="1:5" x14ac:dyDescent="0.2">
      <c r="A131" s="370"/>
      <c r="B131" s="373"/>
      <c r="C131" s="374"/>
      <c r="D131" s="376"/>
      <c r="E131" s="306" t="s">
        <v>1455</v>
      </c>
    </row>
    <row r="132" spans="1:5" x14ac:dyDescent="0.2">
      <c r="A132" s="377" t="s">
        <v>1514</v>
      </c>
      <c r="B132" s="379" t="s">
        <v>1515</v>
      </c>
      <c r="C132" s="380"/>
      <c r="D132" s="383" t="s">
        <v>56</v>
      </c>
      <c r="E132" s="303" t="s">
        <v>1454</v>
      </c>
    </row>
    <row r="133" spans="1:5" x14ac:dyDescent="0.2">
      <c r="A133" s="378"/>
      <c r="B133" s="381"/>
      <c r="C133" s="382"/>
      <c r="D133" s="384"/>
      <c r="E133" s="304" t="s">
        <v>1455</v>
      </c>
    </row>
    <row r="134" spans="1:5" x14ac:dyDescent="0.2">
      <c r="A134" s="369" t="s">
        <v>1516</v>
      </c>
      <c r="B134" s="371" t="s">
        <v>1515</v>
      </c>
      <c r="C134" s="372"/>
      <c r="D134" s="375" t="s">
        <v>56</v>
      </c>
      <c r="E134" s="305" t="s">
        <v>1454</v>
      </c>
    </row>
    <row r="135" spans="1:5" x14ac:dyDescent="0.2">
      <c r="A135" s="370"/>
      <c r="B135" s="373"/>
      <c r="C135" s="374"/>
      <c r="D135" s="376"/>
      <c r="E135" s="306" t="s">
        <v>1455</v>
      </c>
    </row>
    <row r="136" spans="1:5" x14ac:dyDescent="0.2">
      <c r="A136" s="377" t="s">
        <v>1517</v>
      </c>
      <c r="B136" s="379" t="s">
        <v>1515</v>
      </c>
      <c r="C136" s="380"/>
      <c r="D136" s="383" t="s">
        <v>56</v>
      </c>
      <c r="E136" s="303" t="s">
        <v>1454</v>
      </c>
    </row>
    <row r="137" spans="1:5" x14ac:dyDescent="0.2">
      <c r="A137" s="378"/>
      <c r="B137" s="381"/>
      <c r="C137" s="382"/>
      <c r="D137" s="384"/>
      <c r="E137" s="304" t="s">
        <v>1455</v>
      </c>
    </row>
    <row r="138" spans="1:5" x14ac:dyDescent="0.2">
      <c r="A138" s="369" t="s">
        <v>1518</v>
      </c>
      <c r="B138" s="371" t="s">
        <v>1515</v>
      </c>
      <c r="C138" s="372"/>
      <c r="D138" s="375" t="s">
        <v>56</v>
      </c>
      <c r="E138" s="305" t="s">
        <v>1454</v>
      </c>
    </row>
    <row r="139" spans="1:5" x14ac:dyDescent="0.2">
      <c r="A139" s="370"/>
      <c r="B139" s="373"/>
      <c r="C139" s="374"/>
      <c r="D139" s="376"/>
      <c r="E139" s="306" t="s">
        <v>1455</v>
      </c>
    </row>
    <row r="140" spans="1:5" x14ac:dyDescent="0.2">
      <c r="A140" s="377" t="s">
        <v>1519</v>
      </c>
      <c r="B140" s="379" t="s">
        <v>1515</v>
      </c>
      <c r="C140" s="380"/>
      <c r="D140" s="383" t="s">
        <v>56</v>
      </c>
      <c r="E140" s="303" t="s">
        <v>1454</v>
      </c>
    </row>
    <row r="141" spans="1:5" x14ac:dyDescent="0.2">
      <c r="A141" s="378"/>
      <c r="B141" s="381"/>
      <c r="C141" s="382"/>
      <c r="D141" s="384"/>
      <c r="E141" s="304" t="s">
        <v>1455</v>
      </c>
    </row>
    <row r="142" spans="1:5" x14ac:dyDescent="0.2">
      <c r="A142" s="369" t="s">
        <v>1520</v>
      </c>
      <c r="B142" s="371" t="s">
        <v>1515</v>
      </c>
      <c r="C142" s="372"/>
      <c r="D142" s="375" t="s">
        <v>56</v>
      </c>
      <c r="E142" s="305" t="s">
        <v>1454</v>
      </c>
    </row>
    <row r="143" spans="1:5" x14ac:dyDescent="0.2">
      <c r="A143" s="370"/>
      <c r="B143" s="373"/>
      <c r="C143" s="374"/>
      <c r="D143" s="376"/>
      <c r="E143" s="306" t="s">
        <v>1455</v>
      </c>
    </row>
    <row r="144" spans="1:5" x14ac:dyDescent="0.2">
      <c r="A144" s="377" t="s">
        <v>1521</v>
      </c>
      <c r="B144" s="379" t="s">
        <v>1515</v>
      </c>
      <c r="C144" s="380"/>
      <c r="D144" s="383" t="s">
        <v>56</v>
      </c>
      <c r="E144" s="303" t="s">
        <v>1454</v>
      </c>
    </row>
    <row r="145" spans="1:5" x14ac:dyDescent="0.2">
      <c r="A145" s="378"/>
      <c r="B145" s="381"/>
      <c r="C145" s="382"/>
      <c r="D145" s="384"/>
      <c r="E145" s="304" t="s">
        <v>1455</v>
      </c>
    </row>
    <row r="146" spans="1:5" x14ac:dyDescent="0.2">
      <c r="A146" s="369" t="s">
        <v>1522</v>
      </c>
      <c r="B146" s="371" t="s">
        <v>1515</v>
      </c>
      <c r="C146" s="372"/>
      <c r="D146" s="375" t="s">
        <v>56</v>
      </c>
      <c r="E146" s="305" t="s">
        <v>1454</v>
      </c>
    </row>
    <row r="147" spans="1:5" x14ac:dyDescent="0.2">
      <c r="A147" s="370"/>
      <c r="B147" s="373"/>
      <c r="C147" s="374"/>
      <c r="D147" s="376"/>
      <c r="E147" s="306" t="s">
        <v>1455</v>
      </c>
    </row>
    <row r="148" spans="1:5" x14ac:dyDescent="0.2">
      <c r="A148" s="377" t="s">
        <v>1523</v>
      </c>
      <c r="B148" s="379" t="s">
        <v>1515</v>
      </c>
      <c r="C148" s="380"/>
      <c r="D148" s="383" t="s">
        <v>56</v>
      </c>
      <c r="E148" s="303" t="s">
        <v>1454</v>
      </c>
    </row>
    <row r="149" spans="1:5" x14ac:dyDescent="0.2">
      <c r="A149" s="378"/>
      <c r="B149" s="381"/>
      <c r="C149" s="382"/>
      <c r="D149" s="384"/>
      <c r="E149" s="304" t="s">
        <v>1455</v>
      </c>
    </row>
    <row r="150" spans="1:5" x14ac:dyDescent="0.2">
      <c r="A150" s="369" t="s">
        <v>1524</v>
      </c>
      <c r="B150" s="371" t="s">
        <v>1515</v>
      </c>
      <c r="C150" s="372"/>
      <c r="D150" s="375" t="s">
        <v>56</v>
      </c>
      <c r="E150" s="305" t="s">
        <v>1454</v>
      </c>
    </row>
    <row r="151" spans="1:5" x14ac:dyDescent="0.2">
      <c r="A151" s="370"/>
      <c r="B151" s="373"/>
      <c r="C151" s="374"/>
      <c r="D151" s="376"/>
      <c r="E151" s="306" t="s">
        <v>1455</v>
      </c>
    </row>
    <row r="152" spans="1:5" x14ac:dyDescent="0.2">
      <c r="A152" s="377" t="s">
        <v>1525</v>
      </c>
      <c r="B152" s="379" t="s">
        <v>1515</v>
      </c>
      <c r="C152" s="380"/>
      <c r="D152" s="383" t="s">
        <v>56</v>
      </c>
      <c r="E152" s="303" t="s">
        <v>1454</v>
      </c>
    </row>
    <row r="153" spans="1:5" x14ac:dyDescent="0.2">
      <c r="A153" s="378"/>
      <c r="B153" s="381"/>
      <c r="C153" s="382"/>
      <c r="D153" s="384"/>
      <c r="E153" s="304" t="s">
        <v>1455</v>
      </c>
    </row>
    <row r="154" spans="1:5" x14ac:dyDescent="0.2">
      <c r="A154" s="369" t="s">
        <v>1526</v>
      </c>
      <c r="B154" s="371" t="s">
        <v>1515</v>
      </c>
      <c r="C154" s="372"/>
      <c r="D154" s="375" t="s">
        <v>56</v>
      </c>
      <c r="E154" s="305" t="s">
        <v>1454</v>
      </c>
    </row>
    <row r="155" spans="1:5" x14ac:dyDescent="0.2">
      <c r="A155" s="370"/>
      <c r="B155" s="373"/>
      <c r="C155" s="374"/>
      <c r="D155" s="376"/>
      <c r="E155" s="306" t="s">
        <v>1455</v>
      </c>
    </row>
    <row r="156" spans="1:5" x14ac:dyDescent="0.2">
      <c r="A156" s="377" t="s">
        <v>1527</v>
      </c>
      <c r="B156" s="379" t="s">
        <v>1515</v>
      </c>
      <c r="C156" s="380"/>
      <c r="D156" s="383" t="s">
        <v>56</v>
      </c>
      <c r="E156" s="303" t="s">
        <v>1454</v>
      </c>
    </row>
    <row r="157" spans="1:5" x14ac:dyDescent="0.2">
      <c r="A157" s="378"/>
      <c r="B157" s="381"/>
      <c r="C157" s="382"/>
      <c r="D157" s="384"/>
      <c r="E157" s="304" t="s">
        <v>1455</v>
      </c>
    </row>
    <row r="158" spans="1:5" x14ac:dyDescent="0.2">
      <c r="A158" s="369" t="s">
        <v>1528</v>
      </c>
      <c r="B158" s="371" t="s">
        <v>1515</v>
      </c>
      <c r="C158" s="372"/>
      <c r="D158" s="375" t="s">
        <v>56</v>
      </c>
      <c r="E158" s="305" t="s">
        <v>1454</v>
      </c>
    </row>
    <row r="159" spans="1:5" x14ac:dyDescent="0.2">
      <c r="A159" s="370"/>
      <c r="B159" s="373"/>
      <c r="C159" s="374"/>
      <c r="D159" s="376"/>
      <c r="E159" s="306" t="s">
        <v>1455</v>
      </c>
    </row>
    <row r="160" spans="1:5" x14ac:dyDescent="0.2">
      <c r="A160" s="377" t="s">
        <v>1529</v>
      </c>
      <c r="B160" s="379" t="s">
        <v>1530</v>
      </c>
      <c r="C160" s="380"/>
      <c r="D160" s="383" t="s">
        <v>56</v>
      </c>
      <c r="E160" s="303" t="s">
        <v>1454</v>
      </c>
    </row>
    <row r="161" spans="1:5" x14ac:dyDescent="0.2">
      <c r="A161" s="378"/>
      <c r="B161" s="381"/>
      <c r="C161" s="382"/>
      <c r="D161" s="384"/>
      <c r="E161" s="304" t="s">
        <v>1455</v>
      </c>
    </row>
    <row r="162" spans="1:5" x14ac:dyDescent="0.2">
      <c r="A162" s="369" t="s">
        <v>1531</v>
      </c>
      <c r="B162" s="371" t="s">
        <v>1530</v>
      </c>
      <c r="C162" s="372"/>
      <c r="D162" s="375" t="s">
        <v>56</v>
      </c>
      <c r="E162" s="305" t="s">
        <v>1454</v>
      </c>
    </row>
    <row r="163" spans="1:5" x14ac:dyDescent="0.2">
      <c r="A163" s="370"/>
      <c r="B163" s="373"/>
      <c r="C163" s="374"/>
      <c r="D163" s="376"/>
      <c r="E163" s="306" t="s">
        <v>1455</v>
      </c>
    </row>
    <row r="164" spans="1:5" x14ac:dyDescent="0.2">
      <c r="A164" s="377" t="s">
        <v>1532</v>
      </c>
      <c r="B164" s="379" t="s">
        <v>1530</v>
      </c>
      <c r="C164" s="380"/>
      <c r="D164" s="383" t="s">
        <v>56</v>
      </c>
      <c r="E164" s="303" t="s">
        <v>1454</v>
      </c>
    </row>
    <row r="165" spans="1:5" x14ac:dyDescent="0.2">
      <c r="A165" s="378"/>
      <c r="B165" s="381"/>
      <c r="C165" s="382"/>
      <c r="D165" s="384"/>
      <c r="E165" s="304" t="s">
        <v>1455</v>
      </c>
    </row>
    <row r="166" spans="1:5" x14ac:dyDescent="0.2">
      <c r="A166" s="369" t="s">
        <v>1533</v>
      </c>
      <c r="B166" s="371" t="s">
        <v>1530</v>
      </c>
      <c r="C166" s="372"/>
      <c r="D166" s="375" t="s">
        <v>56</v>
      </c>
      <c r="E166" s="305" t="s">
        <v>1454</v>
      </c>
    </row>
    <row r="167" spans="1:5" x14ac:dyDescent="0.2">
      <c r="A167" s="370"/>
      <c r="B167" s="373"/>
      <c r="C167" s="374"/>
      <c r="D167" s="376"/>
      <c r="E167" s="306" t="s">
        <v>1455</v>
      </c>
    </row>
    <row r="168" spans="1:5" x14ac:dyDescent="0.2">
      <c r="A168" s="377" t="s">
        <v>1534</v>
      </c>
      <c r="B168" s="379" t="s">
        <v>1530</v>
      </c>
      <c r="C168" s="380"/>
      <c r="D168" s="383" t="s">
        <v>56</v>
      </c>
      <c r="E168" s="303" t="s">
        <v>1454</v>
      </c>
    </row>
    <row r="169" spans="1:5" x14ac:dyDescent="0.2">
      <c r="A169" s="378"/>
      <c r="B169" s="381"/>
      <c r="C169" s="382"/>
      <c r="D169" s="384"/>
      <c r="E169" s="304" t="s">
        <v>1455</v>
      </c>
    </row>
    <row r="170" spans="1:5" x14ac:dyDescent="0.2">
      <c r="A170" s="369" t="s">
        <v>1535</v>
      </c>
      <c r="B170" s="371" t="s">
        <v>1530</v>
      </c>
      <c r="C170" s="372"/>
      <c r="D170" s="375" t="s">
        <v>56</v>
      </c>
      <c r="E170" s="305" t="s">
        <v>1454</v>
      </c>
    </row>
    <row r="171" spans="1:5" x14ac:dyDescent="0.2">
      <c r="A171" s="370"/>
      <c r="B171" s="373"/>
      <c r="C171" s="374"/>
      <c r="D171" s="376"/>
      <c r="E171" s="306" t="s">
        <v>1455</v>
      </c>
    </row>
    <row r="172" spans="1:5" x14ac:dyDescent="0.2">
      <c r="A172" s="377" t="s">
        <v>1536</v>
      </c>
      <c r="B172" s="379" t="s">
        <v>1530</v>
      </c>
      <c r="C172" s="380"/>
      <c r="D172" s="383" t="s">
        <v>56</v>
      </c>
      <c r="E172" s="303" t="s">
        <v>1454</v>
      </c>
    </row>
    <row r="173" spans="1:5" x14ac:dyDescent="0.2">
      <c r="A173" s="378"/>
      <c r="B173" s="381"/>
      <c r="C173" s="382"/>
      <c r="D173" s="384"/>
      <c r="E173" s="304" t="s">
        <v>1455</v>
      </c>
    </row>
    <row r="174" spans="1:5" x14ac:dyDescent="0.2">
      <c r="A174" s="369" t="s">
        <v>1537</v>
      </c>
      <c r="B174" s="371" t="s">
        <v>1530</v>
      </c>
      <c r="C174" s="372"/>
      <c r="D174" s="375" t="s">
        <v>56</v>
      </c>
      <c r="E174" s="305" t="s">
        <v>1454</v>
      </c>
    </row>
    <row r="175" spans="1:5" x14ac:dyDescent="0.2">
      <c r="A175" s="370"/>
      <c r="B175" s="373"/>
      <c r="C175" s="374"/>
      <c r="D175" s="376"/>
      <c r="E175" s="306" t="s">
        <v>1455</v>
      </c>
    </row>
    <row r="176" spans="1:5" x14ac:dyDescent="0.2">
      <c r="A176" s="377" t="s">
        <v>1538</v>
      </c>
      <c r="B176" s="379" t="s">
        <v>1530</v>
      </c>
      <c r="C176" s="380"/>
      <c r="D176" s="383" t="s">
        <v>56</v>
      </c>
      <c r="E176" s="303" t="s">
        <v>1454</v>
      </c>
    </row>
    <row r="177" spans="1:5" x14ac:dyDescent="0.2">
      <c r="A177" s="378"/>
      <c r="B177" s="381"/>
      <c r="C177" s="382"/>
      <c r="D177" s="384"/>
      <c r="E177" s="304" t="s">
        <v>1455</v>
      </c>
    </row>
    <row r="178" spans="1:5" x14ac:dyDescent="0.2">
      <c r="A178" s="369" t="s">
        <v>1539</v>
      </c>
      <c r="B178" s="371" t="s">
        <v>1540</v>
      </c>
      <c r="C178" s="372"/>
      <c r="D178" s="375" t="s">
        <v>56</v>
      </c>
      <c r="E178" s="305" t="s">
        <v>1454</v>
      </c>
    </row>
    <row r="179" spans="1:5" x14ac:dyDescent="0.2">
      <c r="A179" s="370"/>
      <c r="B179" s="373"/>
      <c r="C179" s="374"/>
      <c r="D179" s="376"/>
      <c r="E179" s="306" t="s">
        <v>1455</v>
      </c>
    </row>
    <row r="180" spans="1:5" x14ac:dyDescent="0.2">
      <c r="A180" s="377" t="s">
        <v>1541</v>
      </c>
      <c r="B180" s="379" t="s">
        <v>1540</v>
      </c>
      <c r="C180" s="380"/>
      <c r="D180" s="383" t="s">
        <v>56</v>
      </c>
      <c r="E180" s="303" t="s">
        <v>1454</v>
      </c>
    </row>
    <row r="181" spans="1:5" x14ac:dyDescent="0.2">
      <c r="A181" s="378"/>
      <c r="B181" s="381"/>
      <c r="C181" s="382"/>
      <c r="D181" s="384"/>
      <c r="E181" s="304" t="s">
        <v>1455</v>
      </c>
    </row>
    <row r="182" spans="1:5" x14ac:dyDescent="0.2">
      <c r="A182" s="369" t="s">
        <v>1542</v>
      </c>
      <c r="B182" s="371" t="s">
        <v>1540</v>
      </c>
      <c r="C182" s="372"/>
      <c r="D182" s="375" t="s">
        <v>56</v>
      </c>
      <c r="E182" s="305" t="s">
        <v>1454</v>
      </c>
    </row>
    <row r="183" spans="1:5" x14ac:dyDescent="0.2">
      <c r="A183" s="370"/>
      <c r="B183" s="373"/>
      <c r="C183" s="374"/>
      <c r="D183" s="376"/>
      <c r="E183" s="306" t="s">
        <v>1455</v>
      </c>
    </row>
    <row r="184" spans="1:5" x14ac:dyDescent="0.2">
      <c r="A184" s="377" t="s">
        <v>1543</v>
      </c>
      <c r="B184" s="379" t="s">
        <v>1540</v>
      </c>
      <c r="C184" s="380"/>
      <c r="D184" s="383" t="s">
        <v>56</v>
      </c>
      <c r="E184" s="303" t="s">
        <v>1454</v>
      </c>
    </row>
    <row r="185" spans="1:5" x14ac:dyDescent="0.2">
      <c r="A185" s="378"/>
      <c r="B185" s="381"/>
      <c r="C185" s="382"/>
      <c r="D185" s="384"/>
      <c r="E185" s="304" t="s">
        <v>1455</v>
      </c>
    </row>
    <row r="186" spans="1:5" x14ac:dyDescent="0.2">
      <c r="A186" s="369" t="s">
        <v>1544</v>
      </c>
      <c r="B186" s="371" t="s">
        <v>1540</v>
      </c>
      <c r="C186" s="372"/>
      <c r="D186" s="375" t="s">
        <v>56</v>
      </c>
      <c r="E186" s="305" t="s">
        <v>1454</v>
      </c>
    </row>
    <row r="187" spans="1:5" x14ac:dyDescent="0.2">
      <c r="A187" s="370"/>
      <c r="B187" s="373"/>
      <c r="C187" s="374"/>
      <c r="D187" s="376"/>
      <c r="E187" s="306" t="s">
        <v>1455</v>
      </c>
    </row>
    <row r="188" spans="1:5" x14ac:dyDescent="0.2">
      <c r="A188" s="377" t="s">
        <v>1545</v>
      </c>
      <c r="B188" s="379" t="s">
        <v>1540</v>
      </c>
      <c r="C188" s="380"/>
      <c r="D188" s="383" t="s">
        <v>56</v>
      </c>
      <c r="E188" s="303" t="s">
        <v>1454</v>
      </c>
    </row>
    <row r="189" spans="1:5" x14ac:dyDescent="0.2">
      <c r="A189" s="378"/>
      <c r="B189" s="381"/>
      <c r="C189" s="382"/>
      <c r="D189" s="384"/>
      <c r="E189" s="304" t="s">
        <v>1455</v>
      </c>
    </row>
    <row r="190" spans="1:5" x14ac:dyDescent="0.2">
      <c r="A190" s="369" t="s">
        <v>1546</v>
      </c>
      <c r="B190" s="371" t="s">
        <v>1540</v>
      </c>
      <c r="C190" s="372"/>
      <c r="D190" s="375" t="s">
        <v>56</v>
      </c>
      <c r="E190" s="305" t="s">
        <v>1454</v>
      </c>
    </row>
    <row r="191" spans="1:5" x14ac:dyDescent="0.2">
      <c r="A191" s="370"/>
      <c r="B191" s="373"/>
      <c r="C191" s="374"/>
      <c r="D191" s="376"/>
      <c r="E191" s="306" t="s">
        <v>1455</v>
      </c>
    </row>
    <row r="192" spans="1:5" x14ac:dyDescent="0.2">
      <c r="A192" s="377" t="s">
        <v>1547</v>
      </c>
      <c r="B192" s="379" t="s">
        <v>1540</v>
      </c>
      <c r="C192" s="380"/>
      <c r="D192" s="383" t="s">
        <v>56</v>
      </c>
      <c r="E192" s="303" t="s">
        <v>1454</v>
      </c>
    </row>
    <row r="193" spans="1:5" x14ac:dyDescent="0.2">
      <c r="A193" s="378"/>
      <c r="B193" s="381"/>
      <c r="C193" s="382"/>
      <c r="D193" s="384"/>
      <c r="E193" s="304" t="s">
        <v>1455</v>
      </c>
    </row>
    <row r="194" spans="1:5" x14ac:dyDescent="0.2">
      <c r="A194" s="369" t="s">
        <v>1548</v>
      </c>
      <c r="B194" s="371" t="s">
        <v>1540</v>
      </c>
      <c r="C194" s="372"/>
      <c r="D194" s="375" t="s">
        <v>56</v>
      </c>
      <c r="E194" s="305" t="s">
        <v>1454</v>
      </c>
    </row>
    <row r="195" spans="1:5" x14ac:dyDescent="0.2">
      <c r="A195" s="370"/>
      <c r="B195" s="373"/>
      <c r="C195" s="374"/>
      <c r="D195" s="376"/>
      <c r="E195" s="306" t="s">
        <v>1455</v>
      </c>
    </row>
    <row r="196" spans="1:5" x14ac:dyDescent="0.2">
      <c r="A196" s="377" t="s">
        <v>1549</v>
      </c>
      <c r="B196" s="379" t="s">
        <v>1540</v>
      </c>
      <c r="C196" s="380"/>
      <c r="D196" s="383" t="s">
        <v>56</v>
      </c>
      <c r="E196" s="303" t="s">
        <v>1454</v>
      </c>
    </row>
    <row r="197" spans="1:5" x14ac:dyDescent="0.2">
      <c r="A197" s="378"/>
      <c r="B197" s="381"/>
      <c r="C197" s="382"/>
      <c r="D197" s="384"/>
      <c r="E197" s="304" t="s">
        <v>1455</v>
      </c>
    </row>
    <row r="198" spans="1:5" x14ac:dyDescent="0.2">
      <c r="A198" s="369" t="s">
        <v>1550</v>
      </c>
      <c r="B198" s="371" t="s">
        <v>1540</v>
      </c>
      <c r="C198" s="372"/>
      <c r="D198" s="375" t="s">
        <v>56</v>
      </c>
      <c r="E198" s="305" t="s">
        <v>1454</v>
      </c>
    </row>
    <row r="199" spans="1:5" x14ac:dyDescent="0.2">
      <c r="A199" s="370"/>
      <c r="B199" s="373"/>
      <c r="C199" s="374"/>
      <c r="D199" s="376"/>
      <c r="E199" s="306" t="s">
        <v>1455</v>
      </c>
    </row>
    <row r="200" spans="1:5" x14ac:dyDescent="0.2">
      <c r="A200" s="377" t="s">
        <v>1551</v>
      </c>
      <c r="B200" s="379" t="s">
        <v>1540</v>
      </c>
      <c r="C200" s="380"/>
      <c r="D200" s="383" t="s">
        <v>56</v>
      </c>
      <c r="E200" s="303" t="s">
        <v>1454</v>
      </c>
    </row>
    <row r="201" spans="1:5" x14ac:dyDescent="0.2">
      <c r="A201" s="378"/>
      <c r="B201" s="381"/>
      <c r="C201" s="382"/>
      <c r="D201" s="384"/>
      <c r="E201" s="304" t="s">
        <v>1455</v>
      </c>
    </row>
    <row r="202" spans="1:5" x14ac:dyDescent="0.2">
      <c r="A202" s="369" t="s">
        <v>1552</v>
      </c>
      <c r="B202" s="371" t="s">
        <v>1540</v>
      </c>
      <c r="C202" s="372"/>
      <c r="D202" s="375" t="s">
        <v>56</v>
      </c>
      <c r="E202" s="305" t="s">
        <v>1454</v>
      </c>
    </row>
    <row r="203" spans="1:5" x14ac:dyDescent="0.2">
      <c r="A203" s="370"/>
      <c r="B203" s="373"/>
      <c r="C203" s="374"/>
      <c r="D203" s="376"/>
      <c r="E203" s="306" t="s">
        <v>1455</v>
      </c>
    </row>
    <row r="204" spans="1:5" x14ac:dyDescent="0.2">
      <c r="A204" s="377" t="s">
        <v>1553</v>
      </c>
      <c r="B204" s="379" t="s">
        <v>1540</v>
      </c>
      <c r="C204" s="380"/>
      <c r="D204" s="383" t="s">
        <v>56</v>
      </c>
      <c r="E204" s="303" t="s">
        <v>1454</v>
      </c>
    </row>
    <row r="205" spans="1:5" x14ac:dyDescent="0.2">
      <c r="A205" s="378"/>
      <c r="B205" s="381"/>
      <c r="C205" s="382"/>
      <c r="D205" s="384"/>
      <c r="E205" s="304" t="s">
        <v>1455</v>
      </c>
    </row>
    <row r="206" spans="1:5" x14ac:dyDescent="0.2">
      <c r="A206" s="369" t="s">
        <v>1554</v>
      </c>
      <c r="B206" s="371" t="s">
        <v>1555</v>
      </c>
      <c r="C206" s="372"/>
      <c r="D206" s="375" t="s">
        <v>56</v>
      </c>
      <c r="E206" s="305" t="s">
        <v>1454</v>
      </c>
    </row>
    <row r="207" spans="1:5" x14ac:dyDescent="0.2">
      <c r="A207" s="370"/>
      <c r="B207" s="373"/>
      <c r="C207" s="374"/>
      <c r="D207" s="376"/>
      <c r="E207" s="306" t="s">
        <v>1455</v>
      </c>
    </row>
    <row r="208" spans="1:5" x14ac:dyDescent="0.2">
      <c r="A208" s="377" t="s">
        <v>1556</v>
      </c>
      <c r="B208" s="379" t="s">
        <v>1555</v>
      </c>
      <c r="C208" s="380"/>
      <c r="D208" s="383" t="s">
        <v>56</v>
      </c>
      <c r="E208" s="303" t="s">
        <v>1454</v>
      </c>
    </row>
    <row r="209" spans="1:5" x14ac:dyDescent="0.2">
      <c r="A209" s="378"/>
      <c r="B209" s="381"/>
      <c r="C209" s="382"/>
      <c r="D209" s="384"/>
      <c r="E209" s="304" t="s">
        <v>1455</v>
      </c>
    </row>
    <row r="210" spans="1:5" x14ac:dyDescent="0.2">
      <c r="A210" s="369" t="s">
        <v>1557</v>
      </c>
      <c r="B210" s="371" t="s">
        <v>1540</v>
      </c>
      <c r="C210" s="372"/>
      <c r="D210" s="375" t="s">
        <v>56</v>
      </c>
      <c r="E210" s="305" t="s">
        <v>1454</v>
      </c>
    </row>
    <row r="211" spans="1:5" x14ac:dyDescent="0.2">
      <c r="A211" s="370"/>
      <c r="B211" s="373"/>
      <c r="C211" s="374"/>
      <c r="D211" s="376"/>
      <c r="E211" s="306" t="s">
        <v>1455</v>
      </c>
    </row>
    <row r="212" spans="1:5" x14ac:dyDescent="0.2">
      <c r="A212" s="377" t="s">
        <v>1558</v>
      </c>
      <c r="B212" s="379" t="s">
        <v>1540</v>
      </c>
      <c r="C212" s="380"/>
      <c r="D212" s="383" t="s">
        <v>56</v>
      </c>
      <c r="E212" s="303" t="s">
        <v>1454</v>
      </c>
    </row>
    <row r="213" spans="1:5" x14ac:dyDescent="0.2">
      <c r="A213" s="378"/>
      <c r="B213" s="381"/>
      <c r="C213" s="382"/>
      <c r="D213" s="384"/>
      <c r="E213" s="304" t="s">
        <v>1455</v>
      </c>
    </row>
    <row r="214" spans="1:5" x14ac:dyDescent="0.2">
      <c r="A214" s="369" t="s">
        <v>1559</v>
      </c>
      <c r="B214" s="371" t="s">
        <v>1555</v>
      </c>
      <c r="C214" s="372"/>
      <c r="D214" s="375" t="s">
        <v>56</v>
      </c>
      <c r="E214" s="305" t="s">
        <v>1454</v>
      </c>
    </row>
    <row r="215" spans="1:5" x14ac:dyDescent="0.2">
      <c r="A215" s="370"/>
      <c r="B215" s="373"/>
      <c r="C215" s="374"/>
      <c r="D215" s="376"/>
      <c r="E215" s="306" t="s">
        <v>1455</v>
      </c>
    </row>
    <row r="216" spans="1:5" x14ac:dyDescent="0.2">
      <c r="A216" s="377" t="s">
        <v>1560</v>
      </c>
      <c r="B216" s="379" t="s">
        <v>1561</v>
      </c>
      <c r="C216" s="380"/>
      <c r="D216" s="383" t="s">
        <v>56</v>
      </c>
      <c r="E216" s="303" t="s">
        <v>1454</v>
      </c>
    </row>
    <row r="217" spans="1:5" x14ac:dyDescent="0.2">
      <c r="A217" s="378"/>
      <c r="B217" s="381"/>
      <c r="C217" s="382"/>
      <c r="D217" s="384"/>
      <c r="E217" s="304" t="s">
        <v>1455</v>
      </c>
    </row>
    <row r="218" spans="1:5" x14ac:dyDescent="0.2">
      <c r="A218" s="369" t="s">
        <v>1562</v>
      </c>
      <c r="B218" s="371" t="s">
        <v>1561</v>
      </c>
      <c r="C218" s="372"/>
      <c r="D218" s="375" t="s">
        <v>56</v>
      </c>
      <c r="E218" s="305" t="s">
        <v>1454</v>
      </c>
    </row>
    <row r="219" spans="1:5" x14ac:dyDescent="0.2">
      <c r="A219" s="370"/>
      <c r="B219" s="373"/>
      <c r="C219" s="374"/>
      <c r="D219" s="376"/>
      <c r="E219" s="306" t="s">
        <v>1455</v>
      </c>
    </row>
    <row r="220" spans="1:5" x14ac:dyDescent="0.2">
      <c r="A220" s="377" t="s">
        <v>1563</v>
      </c>
      <c r="B220" s="379" t="s">
        <v>1561</v>
      </c>
      <c r="C220" s="380"/>
      <c r="D220" s="383" t="s">
        <v>56</v>
      </c>
      <c r="E220" s="303" t="s">
        <v>1454</v>
      </c>
    </row>
    <row r="221" spans="1:5" x14ac:dyDescent="0.2">
      <c r="A221" s="378"/>
      <c r="B221" s="381"/>
      <c r="C221" s="382"/>
      <c r="D221" s="384"/>
      <c r="E221" s="304" t="s">
        <v>1455</v>
      </c>
    </row>
    <row r="222" spans="1:5" x14ac:dyDescent="0.2">
      <c r="A222" s="369" t="s">
        <v>1564</v>
      </c>
      <c r="B222" s="371" t="s">
        <v>1561</v>
      </c>
      <c r="C222" s="372"/>
      <c r="D222" s="375" t="s">
        <v>56</v>
      </c>
      <c r="E222" s="305" t="s">
        <v>1454</v>
      </c>
    </row>
    <row r="223" spans="1:5" x14ac:dyDescent="0.2">
      <c r="A223" s="370"/>
      <c r="B223" s="373"/>
      <c r="C223" s="374"/>
      <c r="D223" s="376"/>
      <c r="E223" s="306" t="s">
        <v>1455</v>
      </c>
    </row>
    <row r="224" spans="1:5" x14ac:dyDescent="0.2">
      <c r="A224" s="377" t="s">
        <v>1565</v>
      </c>
      <c r="B224" s="379" t="s">
        <v>1561</v>
      </c>
      <c r="C224" s="380"/>
      <c r="D224" s="383" t="s">
        <v>56</v>
      </c>
      <c r="E224" s="303" t="s">
        <v>1454</v>
      </c>
    </row>
    <row r="225" spans="1:5" x14ac:dyDescent="0.2">
      <c r="A225" s="378"/>
      <c r="B225" s="381"/>
      <c r="C225" s="382"/>
      <c r="D225" s="384"/>
      <c r="E225" s="304" t="s">
        <v>1455</v>
      </c>
    </row>
    <row r="226" spans="1:5" x14ac:dyDescent="0.2">
      <c r="A226" s="369" t="s">
        <v>1566</v>
      </c>
      <c r="B226" s="371" t="s">
        <v>1561</v>
      </c>
      <c r="C226" s="372"/>
      <c r="D226" s="375" t="s">
        <v>56</v>
      </c>
      <c r="E226" s="305" t="s">
        <v>1454</v>
      </c>
    </row>
    <row r="227" spans="1:5" x14ac:dyDescent="0.2">
      <c r="A227" s="370"/>
      <c r="B227" s="373"/>
      <c r="C227" s="374"/>
      <c r="D227" s="376"/>
      <c r="E227" s="306" t="s">
        <v>1455</v>
      </c>
    </row>
    <row r="228" spans="1:5" x14ac:dyDescent="0.2">
      <c r="A228" s="377" t="s">
        <v>1567</v>
      </c>
      <c r="B228" s="379" t="s">
        <v>1561</v>
      </c>
      <c r="C228" s="380"/>
      <c r="D228" s="383" t="s">
        <v>56</v>
      </c>
      <c r="E228" s="303" t="s">
        <v>1454</v>
      </c>
    </row>
    <row r="229" spans="1:5" x14ac:dyDescent="0.2">
      <c r="A229" s="378"/>
      <c r="B229" s="381"/>
      <c r="C229" s="382"/>
      <c r="D229" s="384"/>
      <c r="E229" s="304" t="s">
        <v>1455</v>
      </c>
    </row>
    <row r="230" spans="1:5" x14ac:dyDescent="0.2">
      <c r="A230" s="369" t="s">
        <v>1568</v>
      </c>
      <c r="B230" s="371" t="s">
        <v>1561</v>
      </c>
      <c r="C230" s="372"/>
      <c r="D230" s="375" t="s">
        <v>56</v>
      </c>
      <c r="E230" s="305" t="s">
        <v>1454</v>
      </c>
    </row>
    <row r="231" spans="1:5" x14ac:dyDescent="0.2">
      <c r="A231" s="370"/>
      <c r="B231" s="373"/>
      <c r="C231" s="374"/>
      <c r="D231" s="376"/>
      <c r="E231" s="306" t="s">
        <v>1455</v>
      </c>
    </row>
    <row r="232" spans="1:5" x14ac:dyDescent="0.2">
      <c r="A232" s="377" t="s">
        <v>1569</v>
      </c>
      <c r="B232" s="379" t="s">
        <v>1561</v>
      </c>
      <c r="C232" s="380"/>
      <c r="D232" s="383" t="s">
        <v>56</v>
      </c>
      <c r="E232" s="303" t="s">
        <v>1454</v>
      </c>
    </row>
    <row r="233" spans="1:5" x14ac:dyDescent="0.2">
      <c r="A233" s="378"/>
      <c r="B233" s="381"/>
      <c r="C233" s="382"/>
      <c r="D233" s="384"/>
      <c r="E233" s="304" t="s">
        <v>1455</v>
      </c>
    </row>
    <row r="234" spans="1:5" x14ac:dyDescent="0.2">
      <c r="A234" s="369" t="s">
        <v>1570</v>
      </c>
      <c r="B234" s="371" t="s">
        <v>1561</v>
      </c>
      <c r="C234" s="372"/>
      <c r="D234" s="375" t="s">
        <v>56</v>
      </c>
      <c r="E234" s="305" t="s">
        <v>1454</v>
      </c>
    </row>
    <row r="235" spans="1:5" x14ac:dyDescent="0.2">
      <c r="A235" s="370"/>
      <c r="B235" s="373"/>
      <c r="C235" s="374"/>
      <c r="D235" s="376"/>
      <c r="E235" s="306" t="s">
        <v>1455</v>
      </c>
    </row>
    <row r="236" spans="1:5" x14ac:dyDescent="0.2">
      <c r="A236" s="377" t="s">
        <v>1571</v>
      </c>
      <c r="B236" s="379" t="s">
        <v>1561</v>
      </c>
      <c r="C236" s="380"/>
      <c r="D236" s="383" t="s">
        <v>56</v>
      </c>
      <c r="E236" s="303" t="s">
        <v>1454</v>
      </c>
    </row>
    <row r="237" spans="1:5" x14ac:dyDescent="0.2">
      <c r="A237" s="378"/>
      <c r="B237" s="381"/>
      <c r="C237" s="382"/>
      <c r="D237" s="384"/>
      <c r="E237" s="304" t="s">
        <v>1455</v>
      </c>
    </row>
    <row r="238" spans="1:5" x14ac:dyDescent="0.2">
      <c r="A238" s="369" t="s">
        <v>1572</v>
      </c>
      <c r="B238" s="371" t="s">
        <v>1561</v>
      </c>
      <c r="C238" s="372"/>
      <c r="D238" s="375" t="s">
        <v>56</v>
      </c>
      <c r="E238" s="305" t="s">
        <v>1454</v>
      </c>
    </row>
    <row r="239" spans="1:5" x14ac:dyDescent="0.2">
      <c r="A239" s="370"/>
      <c r="B239" s="373"/>
      <c r="C239" s="374"/>
      <c r="D239" s="376"/>
      <c r="E239" s="306" t="s">
        <v>1455</v>
      </c>
    </row>
    <row r="240" spans="1:5" x14ac:dyDescent="0.2">
      <c r="A240" s="377" t="s">
        <v>1573</v>
      </c>
      <c r="B240" s="379" t="s">
        <v>1561</v>
      </c>
      <c r="C240" s="380"/>
      <c r="D240" s="383" t="s">
        <v>56</v>
      </c>
      <c r="E240" s="303" t="s">
        <v>1454</v>
      </c>
    </row>
    <row r="241" spans="1:5" x14ac:dyDescent="0.2">
      <c r="A241" s="378"/>
      <c r="B241" s="381"/>
      <c r="C241" s="382"/>
      <c r="D241" s="384"/>
      <c r="E241" s="304" t="s">
        <v>1455</v>
      </c>
    </row>
    <row r="242" spans="1:5" x14ac:dyDescent="0.2">
      <c r="A242" s="369" t="s">
        <v>1574</v>
      </c>
      <c r="B242" s="371" t="s">
        <v>1561</v>
      </c>
      <c r="C242" s="372"/>
      <c r="D242" s="375" t="s">
        <v>56</v>
      </c>
      <c r="E242" s="305" t="s">
        <v>1454</v>
      </c>
    </row>
    <row r="243" spans="1:5" x14ac:dyDescent="0.2">
      <c r="A243" s="370"/>
      <c r="B243" s="373"/>
      <c r="C243" s="374"/>
      <c r="D243" s="376"/>
      <c r="E243" s="306" t="s">
        <v>1455</v>
      </c>
    </row>
    <row r="244" spans="1:5" x14ac:dyDescent="0.2">
      <c r="A244" s="377" t="s">
        <v>1575</v>
      </c>
      <c r="B244" s="379" t="s">
        <v>1561</v>
      </c>
      <c r="C244" s="380"/>
      <c r="D244" s="383" t="s">
        <v>56</v>
      </c>
      <c r="E244" s="303" t="s">
        <v>1454</v>
      </c>
    </row>
    <row r="245" spans="1:5" x14ac:dyDescent="0.2">
      <c r="A245" s="378"/>
      <c r="B245" s="381"/>
      <c r="C245" s="382"/>
      <c r="D245" s="384"/>
      <c r="E245" s="304" t="s">
        <v>1455</v>
      </c>
    </row>
    <row r="246" spans="1:5" x14ac:dyDescent="0.2">
      <c r="A246" s="369" t="s">
        <v>1576</v>
      </c>
      <c r="B246" s="371" t="s">
        <v>1561</v>
      </c>
      <c r="C246" s="372"/>
      <c r="D246" s="375" t="s">
        <v>56</v>
      </c>
      <c r="E246" s="305" t="s">
        <v>1454</v>
      </c>
    </row>
    <row r="247" spans="1:5" x14ac:dyDescent="0.2">
      <c r="A247" s="370"/>
      <c r="B247" s="373"/>
      <c r="C247" s="374"/>
      <c r="D247" s="376"/>
      <c r="E247" s="306" t="s">
        <v>1455</v>
      </c>
    </row>
    <row r="248" spans="1:5" x14ac:dyDescent="0.2">
      <c r="A248" s="377" t="s">
        <v>1577</v>
      </c>
      <c r="B248" s="379" t="s">
        <v>1561</v>
      </c>
      <c r="C248" s="380"/>
      <c r="D248" s="383" t="s">
        <v>56</v>
      </c>
      <c r="E248" s="303" t="s">
        <v>1454</v>
      </c>
    </row>
    <row r="249" spans="1:5" x14ac:dyDescent="0.2">
      <c r="A249" s="378"/>
      <c r="B249" s="381"/>
      <c r="C249" s="382"/>
      <c r="D249" s="384"/>
      <c r="E249" s="304" t="s">
        <v>1455</v>
      </c>
    </row>
    <row r="250" spans="1:5" x14ac:dyDescent="0.2">
      <c r="A250" s="369" t="s">
        <v>1578</v>
      </c>
      <c r="B250" s="371" t="s">
        <v>1561</v>
      </c>
      <c r="C250" s="372"/>
      <c r="D250" s="375" t="s">
        <v>56</v>
      </c>
      <c r="E250" s="305" t="s">
        <v>1454</v>
      </c>
    </row>
    <row r="251" spans="1:5" x14ac:dyDescent="0.2">
      <c r="A251" s="370"/>
      <c r="B251" s="373"/>
      <c r="C251" s="374"/>
      <c r="D251" s="376"/>
      <c r="E251" s="306" t="s">
        <v>1455</v>
      </c>
    </row>
    <row r="252" spans="1:5" x14ac:dyDescent="0.2">
      <c r="A252" s="377" t="s">
        <v>1579</v>
      </c>
      <c r="B252" s="379" t="s">
        <v>1580</v>
      </c>
      <c r="C252" s="380"/>
      <c r="D252" s="383" t="s">
        <v>56</v>
      </c>
      <c r="E252" s="303" t="s">
        <v>1454</v>
      </c>
    </row>
    <row r="253" spans="1:5" x14ac:dyDescent="0.2">
      <c r="A253" s="378"/>
      <c r="B253" s="381"/>
      <c r="C253" s="382"/>
      <c r="D253" s="384"/>
      <c r="E253" s="304" t="s">
        <v>1455</v>
      </c>
    </row>
    <row r="254" spans="1:5" x14ac:dyDescent="0.2">
      <c r="A254" s="369" t="s">
        <v>1581</v>
      </c>
      <c r="B254" s="371" t="s">
        <v>1580</v>
      </c>
      <c r="C254" s="372"/>
      <c r="D254" s="375" t="s">
        <v>56</v>
      </c>
      <c r="E254" s="305" t="s">
        <v>1454</v>
      </c>
    </row>
    <row r="255" spans="1:5" x14ac:dyDescent="0.2">
      <c r="A255" s="370"/>
      <c r="B255" s="373"/>
      <c r="C255" s="374"/>
      <c r="D255" s="376"/>
      <c r="E255" s="306" t="s">
        <v>1455</v>
      </c>
    </row>
    <row r="256" spans="1:5" x14ac:dyDescent="0.2">
      <c r="A256" s="377" t="s">
        <v>1582</v>
      </c>
      <c r="B256" s="379" t="s">
        <v>1580</v>
      </c>
      <c r="C256" s="380"/>
      <c r="D256" s="383" t="s">
        <v>56</v>
      </c>
      <c r="E256" s="303" t="s">
        <v>1454</v>
      </c>
    </row>
    <row r="257" spans="1:5" x14ac:dyDescent="0.2">
      <c r="A257" s="378"/>
      <c r="B257" s="381"/>
      <c r="C257" s="382"/>
      <c r="D257" s="384"/>
      <c r="E257" s="304" t="s">
        <v>1455</v>
      </c>
    </row>
    <row r="258" spans="1:5" x14ac:dyDescent="0.2">
      <c r="A258" s="369" t="s">
        <v>1583</v>
      </c>
      <c r="B258" s="371" t="s">
        <v>1580</v>
      </c>
      <c r="C258" s="372"/>
      <c r="D258" s="375" t="s">
        <v>56</v>
      </c>
      <c r="E258" s="305" t="s">
        <v>1454</v>
      </c>
    </row>
    <row r="259" spans="1:5" x14ac:dyDescent="0.2">
      <c r="A259" s="370"/>
      <c r="B259" s="373"/>
      <c r="C259" s="374"/>
      <c r="D259" s="376"/>
      <c r="E259" s="306" t="s">
        <v>1455</v>
      </c>
    </row>
    <row r="260" spans="1:5" x14ac:dyDescent="0.2">
      <c r="A260" s="377" t="s">
        <v>1584</v>
      </c>
      <c r="B260" s="379" t="s">
        <v>1580</v>
      </c>
      <c r="C260" s="380"/>
      <c r="D260" s="383" t="s">
        <v>56</v>
      </c>
      <c r="E260" s="303" t="s">
        <v>1454</v>
      </c>
    </row>
    <row r="261" spans="1:5" x14ac:dyDescent="0.2">
      <c r="A261" s="378"/>
      <c r="B261" s="381"/>
      <c r="C261" s="382"/>
      <c r="D261" s="384"/>
      <c r="E261" s="304" t="s">
        <v>1455</v>
      </c>
    </row>
    <row r="262" spans="1:5" x14ac:dyDescent="0.2">
      <c r="A262" s="369" t="s">
        <v>1585</v>
      </c>
      <c r="B262" s="371" t="s">
        <v>1580</v>
      </c>
      <c r="C262" s="372"/>
      <c r="D262" s="375" t="s">
        <v>56</v>
      </c>
      <c r="E262" s="305" t="s">
        <v>1454</v>
      </c>
    </row>
    <row r="263" spans="1:5" x14ac:dyDescent="0.2">
      <c r="A263" s="370"/>
      <c r="B263" s="373"/>
      <c r="C263" s="374"/>
      <c r="D263" s="376"/>
      <c r="E263" s="306" t="s">
        <v>1455</v>
      </c>
    </row>
    <row r="264" spans="1:5" x14ac:dyDescent="0.2">
      <c r="A264" s="377" t="s">
        <v>1586</v>
      </c>
      <c r="B264" s="379" t="s">
        <v>1580</v>
      </c>
      <c r="C264" s="380"/>
      <c r="D264" s="383" t="s">
        <v>56</v>
      </c>
      <c r="E264" s="303" t="s">
        <v>1454</v>
      </c>
    </row>
    <row r="265" spans="1:5" x14ac:dyDescent="0.2">
      <c r="A265" s="378"/>
      <c r="B265" s="381"/>
      <c r="C265" s="382"/>
      <c r="D265" s="384"/>
      <c r="E265" s="304" t="s">
        <v>1455</v>
      </c>
    </row>
    <row r="266" spans="1:5" x14ac:dyDescent="0.2">
      <c r="A266" s="369" t="s">
        <v>1587</v>
      </c>
      <c r="B266" s="371" t="s">
        <v>1580</v>
      </c>
      <c r="C266" s="372"/>
      <c r="D266" s="375" t="s">
        <v>56</v>
      </c>
      <c r="E266" s="305" t="s">
        <v>1454</v>
      </c>
    </row>
    <row r="267" spans="1:5" x14ac:dyDescent="0.2">
      <c r="A267" s="370"/>
      <c r="B267" s="373"/>
      <c r="C267" s="374"/>
      <c r="D267" s="376"/>
      <c r="E267" s="306" t="s">
        <v>1455</v>
      </c>
    </row>
    <row r="268" spans="1:5" x14ac:dyDescent="0.2">
      <c r="A268" s="377" t="s">
        <v>1588</v>
      </c>
      <c r="B268" s="379" t="s">
        <v>1580</v>
      </c>
      <c r="C268" s="380"/>
      <c r="D268" s="383" t="s">
        <v>56</v>
      </c>
      <c r="E268" s="303" t="s">
        <v>1454</v>
      </c>
    </row>
    <row r="269" spans="1:5" x14ac:dyDescent="0.2">
      <c r="A269" s="378"/>
      <c r="B269" s="381"/>
      <c r="C269" s="382"/>
      <c r="D269" s="384"/>
      <c r="E269" s="304" t="s">
        <v>1455</v>
      </c>
    </row>
    <row r="270" spans="1:5" x14ac:dyDescent="0.2">
      <c r="A270" s="369" t="s">
        <v>1589</v>
      </c>
      <c r="B270" s="371" t="s">
        <v>1590</v>
      </c>
      <c r="C270" s="372"/>
      <c r="D270" s="375" t="s">
        <v>56</v>
      </c>
      <c r="E270" s="305" t="s">
        <v>1454</v>
      </c>
    </row>
    <row r="271" spans="1:5" x14ac:dyDescent="0.2">
      <c r="A271" s="370"/>
      <c r="B271" s="373"/>
      <c r="C271" s="374"/>
      <c r="D271" s="376"/>
      <c r="E271" s="306" t="s">
        <v>1455</v>
      </c>
    </row>
    <row r="272" spans="1:5" x14ac:dyDescent="0.2">
      <c r="A272" s="377" t="s">
        <v>1591</v>
      </c>
      <c r="B272" s="379" t="s">
        <v>1590</v>
      </c>
      <c r="C272" s="380"/>
      <c r="D272" s="383" t="s">
        <v>56</v>
      </c>
      <c r="E272" s="303" t="s">
        <v>1454</v>
      </c>
    </row>
    <row r="273" spans="1:5" x14ac:dyDescent="0.2">
      <c r="A273" s="378"/>
      <c r="B273" s="381"/>
      <c r="C273" s="382"/>
      <c r="D273" s="384"/>
      <c r="E273" s="304" t="s">
        <v>1455</v>
      </c>
    </row>
    <row r="274" spans="1:5" x14ac:dyDescent="0.2">
      <c r="A274" s="369" t="s">
        <v>1549</v>
      </c>
      <c r="B274" s="371" t="s">
        <v>1590</v>
      </c>
      <c r="C274" s="372"/>
      <c r="D274" s="375" t="s">
        <v>56</v>
      </c>
      <c r="E274" s="305" t="s">
        <v>1454</v>
      </c>
    </row>
    <row r="275" spans="1:5" x14ac:dyDescent="0.2">
      <c r="A275" s="370"/>
      <c r="B275" s="373"/>
      <c r="C275" s="374"/>
      <c r="D275" s="376"/>
      <c r="E275" s="306" t="s">
        <v>1455</v>
      </c>
    </row>
    <row r="276" spans="1:5" x14ac:dyDescent="0.2">
      <c r="A276" s="377" t="s">
        <v>1592</v>
      </c>
      <c r="B276" s="379" t="s">
        <v>1590</v>
      </c>
      <c r="C276" s="380"/>
      <c r="D276" s="383" t="s">
        <v>56</v>
      </c>
      <c r="E276" s="303" t="s">
        <v>1454</v>
      </c>
    </row>
    <row r="277" spans="1:5" x14ac:dyDescent="0.2">
      <c r="A277" s="378"/>
      <c r="B277" s="381"/>
      <c r="C277" s="382"/>
      <c r="D277" s="384"/>
      <c r="E277" s="304" t="s">
        <v>1455</v>
      </c>
    </row>
    <row r="278" spans="1:5" x14ac:dyDescent="0.2">
      <c r="A278" s="369" t="s">
        <v>1593</v>
      </c>
      <c r="B278" s="371" t="s">
        <v>1590</v>
      </c>
      <c r="C278" s="372"/>
      <c r="D278" s="375" t="s">
        <v>56</v>
      </c>
      <c r="E278" s="305" t="s">
        <v>1454</v>
      </c>
    </row>
    <row r="279" spans="1:5" x14ac:dyDescent="0.2">
      <c r="A279" s="370"/>
      <c r="B279" s="373"/>
      <c r="C279" s="374"/>
      <c r="D279" s="376"/>
      <c r="E279" s="306" t="s">
        <v>1455</v>
      </c>
    </row>
    <row r="280" spans="1:5" x14ac:dyDescent="0.2">
      <c r="A280" s="377" t="s">
        <v>1594</v>
      </c>
      <c r="B280" s="379" t="s">
        <v>1590</v>
      </c>
      <c r="C280" s="380"/>
      <c r="D280" s="383" t="s">
        <v>56</v>
      </c>
      <c r="E280" s="303" t="s">
        <v>1454</v>
      </c>
    </row>
    <row r="281" spans="1:5" x14ac:dyDescent="0.2">
      <c r="A281" s="378"/>
      <c r="B281" s="381"/>
      <c r="C281" s="382"/>
      <c r="D281" s="384"/>
      <c r="E281" s="304" t="s">
        <v>1455</v>
      </c>
    </row>
    <row r="282" spans="1:5" x14ac:dyDescent="0.2">
      <c r="A282" s="369" t="s">
        <v>1595</v>
      </c>
      <c r="B282" s="371" t="s">
        <v>1590</v>
      </c>
      <c r="C282" s="372"/>
      <c r="D282" s="375" t="s">
        <v>56</v>
      </c>
      <c r="E282" s="305" t="s">
        <v>1454</v>
      </c>
    </row>
    <row r="283" spans="1:5" x14ac:dyDescent="0.2">
      <c r="A283" s="370"/>
      <c r="B283" s="373"/>
      <c r="C283" s="374"/>
      <c r="D283" s="376"/>
      <c r="E283" s="306" t="s">
        <v>1455</v>
      </c>
    </row>
    <row r="284" spans="1:5" x14ac:dyDescent="0.2">
      <c r="A284" s="377" t="s">
        <v>1596</v>
      </c>
      <c r="B284" s="379" t="s">
        <v>1590</v>
      </c>
      <c r="C284" s="380"/>
      <c r="D284" s="383" t="s">
        <v>56</v>
      </c>
      <c r="E284" s="303" t="s">
        <v>1454</v>
      </c>
    </row>
    <row r="285" spans="1:5" x14ac:dyDescent="0.2">
      <c r="A285" s="378"/>
      <c r="B285" s="381"/>
      <c r="C285" s="382"/>
      <c r="D285" s="384"/>
      <c r="E285" s="304" t="s">
        <v>1455</v>
      </c>
    </row>
    <row r="286" spans="1:5" x14ac:dyDescent="0.2">
      <c r="A286" s="369" t="s">
        <v>1597</v>
      </c>
      <c r="B286" s="371" t="s">
        <v>1590</v>
      </c>
      <c r="C286" s="372"/>
      <c r="D286" s="375" t="s">
        <v>56</v>
      </c>
      <c r="E286" s="305" t="s">
        <v>1454</v>
      </c>
    </row>
    <row r="287" spans="1:5" x14ac:dyDescent="0.2">
      <c r="A287" s="370"/>
      <c r="B287" s="373"/>
      <c r="C287" s="374"/>
      <c r="D287" s="376"/>
      <c r="E287" s="306" t="s">
        <v>1455</v>
      </c>
    </row>
    <row r="288" spans="1:5" x14ac:dyDescent="0.2">
      <c r="A288" s="377" t="s">
        <v>1598</v>
      </c>
      <c r="B288" s="379" t="s">
        <v>1590</v>
      </c>
      <c r="C288" s="380"/>
      <c r="D288" s="383" t="s">
        <v>56</v>
      </c>
      <c r="E288" s="303" t="s">
        <v>1454</v>
      </c>
    </row>
    <row r="289" spans="1:5" x14ac:dyDescent="0.2">
      <c r="A289" s="378"/>
      <c r="B289" s="381"/>
      <c r="C289" s="382"/>
      <c r="D289" s="384"/>
      <c r="E289" s="304" t="s">
        <v>1455</v>
      </c>
    </row>
    <row r="290" spans="1:5" x14ac:dyDescent="0.2">
      <c r="A290" s="369" t="s">
        <v>1599</v>
      </c>
      <c r="B290" s="371" t="s">
        <v>1600</v>
      </c>
      <c r="C290" s="372"/>
      <c r="D290" s="375" t="s">
        <v>56</v>
      </c>
      <c r="E290" s="305" t="s">
        <v>1454</v>
      </c>
    </row>
    <row r="291" spans="1:5" x14ac:dyDescent="0.2">
      <c r="A291" s="370"/>
      <c r="B291" s="373"/>
      <c r="C291" s="374"/>
      <c r="D291" s="376"/>
      <c r="E291" s="306" t="s">
        <v>1455</v>
      </c>
    </row>
    <row r="292" spans="1:5" x14ac:dyDescent="0.2">
      <c r="A292" s="377" t="s">
        <v>1601</v>
      </c>
      <c r="B292" s="379" t="s">
        <v>1600</v>
      </c>
      <c r="C292" s="380"/>
      <c r="D292" s="383" t="s">
        <v>56</v>
      </c>
      <c r="E292" s="303" t="s">
        <v>1454</v>
      </c>
    </row>
    <row r="293" spans="1:5" x14ac:dyDescent="0.2">
      <c r="A293" s="378"/>
      <c r="B293" s="381"/>
      <c r="C293" s="382"/>
      <c r="D293" s="384"/>
      <c r="E293" s="304" t="s">
        <v>1455</v>
      </c>
    </row>
    <row r="294" spans="1:5" x14ac:dyDescent="0.2">
      <c r="A294" s="369" t="s">
        <v>1602</v>
      </c>
      <c r="B294" s="371" t="s">
        <v>1600</v>
      </c>
      <c r="C294" s="372"/>
      <c r="D294" s="375" t="s">
        <v>56</v>
      </c>
      <c r="E294" s="305" t="s">
        <v>1454</v>
      </c>
    </row>
    <row r="295" spans="1:5" x14ac:dyDescent="0.2">
      <c r="A295" s="370"/>
      <c r="B295" s="373"/>
      <c r="C295" s="374"/>
      <c r="D295" s="376"/>
      <c r="E295" s="306" t="s">
        <v>1455</v>
      </c>
    </row>
    <row r="296" spans="1:5" x14ac:dyDescent="0.2">
      <c r="A296" s="377" t="s">
        <v>1603</v>
      </c>
      <c r="B296" s="379" t="s">
        <v>1600</v>
      </c>
      <c r="C296" s="380"/>
      <c r="D296" s="383" t="s">
        <v>56</v>
      </c>
      <c r="E296" s="303" t="s">
        <v>1454</v>
      </c>
    </row>
    <row r="297" spans="1:5" x14ac:dyDescent="0.2">
      <c r="A297" s="378"/>
      <c r="B297" s="381"/>
      <c r="C297" s="382"/>
      <c r="D297" s="384"/>
      <c r="E297" s="304" t="s">
        <v>1455</v>
      </c>
    </row>
    <row r="298" spans="1:5" x14ac:dyDescent="0.2">
      <c r="A298" s="369" t="s">
        <v>1604</v>
      </c>
      <c r="B298" s="371" t="s">
        <v>1600</v>
      </c>
      <c r="C298" s="372"/>
      <c r="D298" s="375" t="s">
        <v>56</v>
      </c>
      <c r="E298" s="305" t="s">
        <v>1454</v>
      </c>
    </row>
    <row r="299" spans="1:5" x14ac:dyDescent="0.2">
      <c r="A299" s="370"/>
      <c r="B299" s="373"/>
      <c r="C299" s="374"/>
      <c r="D299" s="376"/>
      <c r="E299" s="306" t="s">
        <v>1455</v>
      </c>
    </row>
    <row r="300" spans="1:5" x14ac:dyDescent="0.2">
      <c r="A300" s="377" t="s">
        <v>1605</v>
      </c>
      <c r="B300" s="379" t="s">
        <v>1507</v>
      </c>
      <c r="C300" s="380"/>
      <c r="D300" s="383" t="s">
        <v>56</v>
      </c>
      <c r="E300" s="303" t="s">
        <v>1454</v>
      </c>
    </row>
    <row r="301" spans="1:5" x14ac:dyDescent="0.2">
      <c r="A301" s="378"/>
      <c r="B301" s="381"/>
      <c r="C301" s="382"/>
      <c r="D301" s="384"/>
      <c r="E301" s="304" t="s">
        <v>1455</v>
      </c>
    </row>
    <row r="302" spans="1:5" x14ac:dyDescent="0.2">
      <c r="A302" s="369" t="s">
        <v>1453</v>
      </c>
      <c r="B302" s="371"/>
      <c r="C302" s="372"/>
      <c r="D302" s="375" t="s">
        <v>56</v>
      </c>
      <c r="E302" s="305" t="s">
        <v>1454</v>
      </c>
    </row>
    <row r="303" spans="1:5" x14ac:dyDescent="0.2">
      <c r="A303" s="370"/>
      <c r="B303" s="373"/>
      <c r="C303" s="374"/>
      <c r="D303" s="376"/>
      <c r="E303" s="306" t="s">
        <v>1455</v>
      </c>
    </row>
    <row r="304" spans="1:5" x14ac:dyDescent="0.2">
      <c r="A304" s="377" t="s">
        <v>1479</v>
      </c>
      <c r="B304" s="379"/>
      <c r="C304" s="380"/>
      <c r="D304" s="383" t="s">
        <v>56</v>
      </c>
      <c r="E304" s="303" t="s">
        <v>1454</v>
      </c>
    </row>
    <row r="305" spans="1:5" x14ac:dyDescent="0.2">
      <c r="A305" s="378"/>
      <c r="B305" s="381"/>
      <c r="C305" s="382"/>
      <c r="D305" s="384"/>
      <c r="E305" s="304" t="s">
        <v>1455</v>
      </c>
    </row>
    <row r="306" spans="1:5" x14ac:dyDescent="0.2">
      <c r="A306" s="369" t="s">
        <v>1489</v>
      </c>
      <c r="B306" s="371"/>
      <c r="C306" s="372"/>
      <c r="D306" s="375" t="s">
        <v>56</v>
      </c>
      <c r="E306" s="305" t="s">
        <v>1454</v>
      </c>
    </row>
    <row r="307" spans="1:5" x14ac:dyDescent="0.2">
      <c r="A307" s="370"/>
      <c r="B307" s="373"/>
      <c r="C307" s="374"/>
      <c r="D307" s="376"/>
      <c r="E307" s="306" t="s">
        <v>1455</v>
      </c>
    </row>
    <row r="308" spans="1:5" x14ac:dyDescent="0.2">
      <c r="A308" s="377" t="s">
        <v>1507</v>
      </c>
      <c r="B308" s="379"/>
      <c r="C308" s="380"/>
      <c r="D308" s="383" t="s">
        <v>56</v>
      </c>
      <c r="E308" s="303" t="s">
        <v>1454</v>
      </c>
    </row>
    <row r="309" spans="1:5" x14ac:dyDescent="0.2">
      <c r="A309" s="378"/>
      <c r="B309" s="381"/>
      <c r="C309" s="382"/>
      <c r="D309" s="384"/>
      <c r="E309" s="304" t="s">
        <v>1455</v>
      </c>
    </row>
    <row r="310" spans="1:5" x14ac:dyDescent="0.2">
      <c r="A310" s="369" t="s">
        <v>1600</v>
      </c>
      <c r="B310" s="371"/>
      <c r="C310" s="372"/>
      <c r="D310" s="375" t="s">
        <v>56</v>
      </c>
      <c r="E310" s="305" t="s">
        <v>1454</v>
      </c>
    </row>
    <row r="311" spans="1:5" x14ac:dyDescent="0.2">
      <c r="A311" s="370"/>
      <c r="B311" s="373"/>
      <c r="C311" s="374"/>
      <c r="D311" s="376"/>
      <c r="E311" s="306" t="s">
        <v>1455</v>
      </c>
    </row>
    <row r="312" spans="1:5" x14ac:dyDescent="0.2">
      <c r="A312" s="377" t="s">
        <v>1530</v>
      </c>
      <c r="B312" s="379"/>
      <c r="C312" s="380"/>
      <c r="D312" s="383" t="s">
        <v>56</v>
      </c>
      <c r="E312" s="303" t="s">
        <v>1454</v>
      </c>
    </row>
    <row r="313" spans="1:5" x14ac:dyDescent="0.2">
      <c r="A313" s="378"/>
      <c r="B313" s="381"/>
      <c r="C313" s="382"/>
      <c r="D313" s="384"/>
      <c r="E313" s="304" t="s">
        <v>1455</v>
      </c>
    </row>
    <row r="314" spans="1:5" x14ac:dyDescent="0.2">
      <c r="A314" s="369" t="s">
        <v>1540</v>
      </c>
      <c r="B314" s="371"/>
      <c r="C314" s="372"/>
      <c r="D314" s="375" t="s">
        <v>56</v>
      </c>
      <c r="E314" s="305" t="s">
        <v>1454</v>
      </c>
    </row>
    <row r="315" spans="1:5" x14ac:dyDescent="0.2">
      <c r="A315" s="370"/>
      <c r="B315" s="373"/>
      <c r="C315" s="374"/>
      <c r="D315" s="376"/>
      <c r="E315" s="306" t="s">
        <v>1455</v>
      </c>
    </row>
    <row r="316" spans="1:5" x14ac:dyDescent="0.2">
      <c r="A316" s="377" t="s">
        <v>1561</v>
      </c>
      <c r="B316" s="379"/>
      <c r="C316" s="380"/>
      <c r="D316" s="383" t="s">
        <v>56</v>
      </c>
      <c r="E316" s="303" t="s">
        <v>1454</v>
      </c>
    </row>
    <row r="317" spans="1:5" x14ac:dyDescent="0.2">
      <c r="A317" s="378"/>
      <c r="B317" s="381"/>
      <c r="C317" s="382"/>
      <c r="D317" s="384"/>
      <c r="E317" s="304" t="s">
        <v>1455</v>
      </c>
    </row>
    <row r="318" spans="1:5" x14ac:dyDescent="0.2">
      <c r="A318" s="369" t="s">
        <v>1580</v>
      </c>
      <c r="B318" s="371"/>
      <c r="C318" s="372"/>
      <c r="D318" s="375" t="s">
        <v>56</v>
      </c>
      <c r="E318" s="305" t="s">
        <v>1454</v>
      </c>
    </row>
    <row r="319" spans="1:5" x14ac:dyDescent="0.2">
      <c r="A319" s="370"/>
      <c r="B319" s="373"/>
      <c r="C319" s="374"/>
      <c r="D319" s="376"/>
      <c r="E319" s="306" t="s">
        <v>1455</v>
      </c>
    </row>
    <row r="320" spans="1:5" x14ac:dyDescent="0.2">
      <c r="A320" s="377" t="s">
        <v>1590</v>
      </c>
      <c r="B320" s="379"/>
      <c r="C320" s="380"/>
      <c r="D320" s="383" t="s">
        <v>56</v>
      </c>
      <c r="E320" s="303" t="s">
        <v>1454</v>
      </c>
    </row>
    <row r="321" spans="1:5" x14ac:dyDescent="0.2">
      <c r="A321" s="378"/>
      <c r="B321" s="381"/>
      <c r="C321" s="382"/>
      <c r="D321" s="384"/>
      <c r="E321" s="304" t="s">
        <v>1455</v>
      </c>
    </row>
    <row r="322" spans="1:5" x14ac:dyDescent="0.2">
      <c r="A322" s="369" t="s">
        <v>1515</v>
      </c>
      <c r="B322" s="371"/>
      <c r="C322" s="372"/>
      <c r="D322" s="375" t="s">
        <v>56</v>
      </c>
      <c r="E322" s="305" t="s">
        <v>1454</v>
      </c>
    </row>
    <row r="323" spans="1:5" x14ac:dyDescent="0.2">
      <c r="A323" s="370"/>
      <c r="B323" s="373"/>
      <c r="C323" s="374"/>
      <c r="D323" s="376"/>
      <c r="E323" s="306" t="s">
        <v>1455</v>
      </c>
    </row>
    <row r="324" spans="1:5" x14ac:dyDescent="0.2">
      <c r="A324" s="377" t="s">
        <v>1606</v>
      </c>
      <c r="B324" s="379" t="s">
        <v>1515</v>
      </c>
      <c r="C324" s="380"/>
      <c r="D324" s="383" t="s">
        <v>56</v>
      </c>
      <c r="E324" s="303" t="s">
        <v>1454</v>
      </c>
    </row>
    <row r="325" spans="1:5" x14ac:dyDescent="0.2">
      <c r="A325" s="378"/>
      <c r="B325" s="381"/>
      <c r="C325" s="382"/>
      <c r="D325" s="384"/>
      <c r="E325" s="304" t="s">
        <v>1455</v>
      </c>
    </row>
    <row r="326" spans="1:5" x14ac:dyDescent="0.2">
      <c r="A326" s="369" t="s">
        <v>1607</v>
      </c>
      <c r="B326" s="371" t="s">
        <v>1453</v>
      </c>
      <c r="C326" s="372"/>
      <c r="D326" s="375" t="s">
        <v>56</v>
      </c>
      <c r="E326" s="305" t="s">
        <v>1454</v>
      </c>
    </row>
    <row r="327" spans="1:5" x14ac:dyDescent="0.2">
      <c r="A327" s="370"/>
      <c r="B327" s="373"/>
      <c r="C327" s="374"/>
      <c r="D327" s="376"/>
      <c r="E327" s="306" t="s">
        <v>1455</v>
      </c>
    </row>
    <row r="328" spans="1:5" x14ac:dyDescent="0.2">
      <c r="A328" s="377" t="s">
        <v>1608</v>
      </c>
      <c r="B328" s="379" t="s">
        <v>1507</v>
      </c>
      <c r="C328" s="380"/>
      <c r="D328" s="383" t="s">
        <v>56</v>
      </c>
      <c r="E328" s="303" t="s">
        <v>1454</v>
      </c>
    </row>
    <row r="329" spans="1:5" x14ac:dyDescent="0.2">
      <c r="A329" s="378"/>
      <c r="B329" s="381"/>
      <c r="C329" s="382"/>
      <c r="D329" s="384"/>
      <c r="E329" s="304" t="s">
        <v>1455</v>
      </c>
    </row>
    <row r="330" spans="1:5" x14ac:dyDescent="0.2">
      <c r="A330" s="369" t="s">
        <v>1609</v>
      </c>
      <c r="B330" s="371" t="s">
        <v>1540</v>
      </c>
      <c r="C330" s="372"/>
      <c r="D330" s="375" t="s">
        <v>56</v>
      </c>
      <c r="E330" s="305" t="s">
        <v>1454</v>
      </c>
    </row>
    <row r="331" spans="1:5" x14ac:dyDescent="0.2">
      <c r="A331" s="370"/>
      <c r="B331" s="373"/>
      <c r="C331" s="374"/>
      <c r="D331" s="376"/>
      <c r="E331" s="306" t="s">
        <v>1455</v>
      </c>
    </row>
    <row r="332" spans="1:5" x14ac:dyDescent="0.2">
      <c r="A332" s="377" t="s">
        <v>1610</v>
      </c>
      <c r="B332" s="379" t="s">
        <v>1540</v>
      </c>
      <c r="C332" s="380"/>
      <c r="D332" s="383" t="s">
        <v>56</v>
      </c>
      <c r="E332" s="303" t="s">
        <v>1454</v>
      </c>
    </row>
    <row r="333" spans="1:5" x14ac:dyDescent="0.2">
      <c r="A333" s="378"/>
      <c r="B333" s="381"/>
      <c r="C333" s="382"/>
      <c r="D333" s="384"/>
      <c r="E333" s="304" t="s">
        <v>1455</v>
      </c>
    </row>
    <row r="334" spans="1:5" x14ac:dyDescent="0.2">
      <c r="A334" s="369" t="s">
        <v>1611</v>
      </c>
      <c r="B334" s="371" t="s">
        <v>1555</v>
      </c>
      <c r="C334" s="372"/>
      <c r="D334" s="375" t="s">
        <v>56</v>
      </c>
      <c r="E334" s="305" t="s">
        <v>1454</v>
      </c>
    </row>
    <row r="335" spans="1:5" x14ac:dyDescent="0.2">
      <c r="A335" s="370"/>
      <c r="B335" s="373"/>
      <c r="C335" s="374"/>
      <c r="D335" s="376"/>
      <c r="E335" s="306" t="s">
        <v>1455</v>
      </c>
    </row>
    <row r="336" spans="1:5" x14ac:dyDescent="0.2">
      <c r="A336" s="377" t="s">
        <v>1612</v>
      </c>
      <c r="B336" s="379" t="s">
        <v>1453</v>
      </c>
      <c r="C336" s="380"/>
      <c r="D336" s="383" t="s">
        <v>56</v>
      </c>
      <c r="E336" s="303" t="s">
        <v>1454</v>
      </c>
    </row>
    <row r="337" spans="1:5" x14ac:dyDescent="0.2">
      <c r="A337" s="378"/>
      <c r="B337" s="381"/>
      <c r="C337" s="382"/>
      <c r="D337" s="384"/>
      <c r="E337" s="304" t="s">
        <v>1455</v>
      </c>
    </row>
    <row r="338" spans="1:5" x14ac:dyDescent="0.2">
      <c r="A338" s="369" t="s">
        <v>1613</v>
      </c>
      <c r="B338" s="371" t="s">
        <v>1530</v>
      </c>
      <c r="C338" s="372"/>
      <c r="D338" s="375" t="s">
        <v>56</v>
      </c>
      <c r="E338" s="305" t="s">
        <v>1454</v>
      </c>
    </row>
    <row r="339" spans="1:5" x14ac:dyDescent="0.2">
      <c r="A339" s="370"/>
      <c r="B339" s="373"/>
      <c r="C339" s="374"/>
      <c r="D339" s="376"/>
      <c r="E339" s="306" t="s">
        <v>1455</v>
      </c>
    </row>
    <row r="340" spans="1:5" x14ac:dyDescent="0.2">
      <c r="A340" s="377" t="s">
        <v>1614</v>
      </c>
      <c r="B340" s="379" t="s">
        <v>1590</v>
      </c>
      <c r="C340" s="380"/>
      <c r="D340" s="383" t="s">
        <v>56</v>
      </c>
      <c r="E340" s="303" t="s">
        <v>1454</v>
      </c>
    </row>
    <row r="341" spans="1:5" x14ac:dyDescent="0.2">
      <c r="A341" s="378"/>
      <c r="B341" s="381"/>
      <c r="C341" s="382"/>
      <c r="D341" s="384"/>
      <c r="E341" s="304" t="s">
        <v>1455</v>
      </c>
    </row>
    <row r="342" spans="1:5" x14ac:dyDescent="0.2">
      <c r="A342" s="369" t="s">
        <v>1615</v>
      </c>
      <c r="B342" s="371" t="s">
        <v>1540</v>
      </c>
      <c r="C342" s="372"/>
      <c r="D342" s="375" t="s">
        <v>56</v>
      </c>
      <c r="E342" s="305" t="s">
        <v>1454</v>
      </c>
    </row>
    <row r="343" spans="1:5" x14ac:dyDescent="0.2">
      <c r="A343" s="370"/>
      <c r="B343" s="373"/>
      <c r="C343" s="374"/>
      <c r="D343" s="376"/>
      <c r="E343" s="306" t="s">
        <v>1455</v>
      </c>
    </row>
    <row r="344" spans="1:5" x14ac:dyDescent="0.2">
      <c r="A344" s="377" t="s">
        <v>1555</v>
      </c>
      <c r="B344" s="379"/>
      <c r="C344" s="380"/>
      <c r="D344" s="383" t="s">
        <v>56</v>
      </c>
      <c r="E344" s="303" t="s">
        <v>1454</v>
      </c>
    </row>
    <row r="345" spans="1:5" x14ac:dyDescent="0.2">
      <c r="A345" s="378"/>
      <c r="B345" s="381"/>
      <c r="C345" s="382"/>
      <c r="D345" s="384"/>
      <c r="E345" s="304" t="s">
        <v>1455</v>
      </c>
    </row>
    <row r="346" spans="1:5" x14ac:dyDescent="0.2">
      <c r="A346" s="301" t="s">
        <v>1616</v>
      </c>
      <c r="B346" s="358"/>
      <c r="C346" s="359"/>
      <c r="D346" s="291" t="s">
        <v>57</v>
      </c>
      <c r="E346" s="302"/>
    </row>
    <row r="347" spans="1:5" x14ac:dyDescent="0.2">
      <c r="A347" s="299" t="s">
        <v>1617</v>
      </c>
      <c r="B347" s="360"/>
      <c r="C347" s="361"/>
      <c r="D347" s="290" t="s">
        <v>57</v>
      </c>
      <c r="E347" s="300"/>
    </row>
    <row r="348" spans="1:5" x14ac:dyDescent="0.2">
      <c r="A348" s="301" t="s">
        <v>1618</v>
      </c>
      <c r="B348" s="358"/>
      <c r="C348" s="359"/>
      <c r="D348" s="291" t="s">
        <v>57</v>
      </c>
      <c r="E348" s="302"/>
    </row>
    <row r="349" spans="1:5" x14ac:dyDescent="0.2">
      <c r="A349" s="299" t="s">
        <v>1619</v>
      </c>
      <c r="B349" s="360"/>
      <c r="C349" s="361"/>
      <c r="D349" s="290" t="s">
        <v>57</v>
      </c>
      <c r="E349" s="300"/>
    </row>
    <row r="350" spans="1:5" x14ac:dyDescent="0.2">
      <c r="A350" s="369" t="s">
        <v>1620</v>
      </c>
      <c r="B350" s="371"/>
      <c r="C350" s="372"/>
      <c r="D350" s="375" t="s">
        <v>57</v>
      </c>
      <c r="E350" s="305" t="s">
        <v>1454</v>
      </c>
    </row>
    <row r="351" spans="1:5" x14ac:dyDescent="0.2">
      <c r="A351" s="370"/>
      <c r="B351" s="373"/>
      <c r="C351" s="374"/>
      <c r="D351" s="376"/>
      <c r="E351" s="306" t="s">
        <v>1455</v>
      </c>
    </row>
    <row r="352" spans="1:5" x14ac:dyDescent="0.2">
      <c r="A352" s="299" t="s">
        <v>1621</v>
      </c>
      <c r="B352" s="360"/>
      <c r="C352" s="361"/>
      <c r="D352" s="290" t="s">
        <v>57</v>
      </c>
      <c r="E352" s="300"/>
    </row>
    <row r="353" spans="1:5" x14ac:dyDescent="0.2">
      <c r="A353" s="369" t="s">
        <v>1622</v>
      </c>
      <c r="B353" s="371"/>
      <c r="C353" s="372"/>
      <c r="D353" s="375" t="s">
        <v>57</v>
      </c>
      <c r="E353" s="305" t="s">
        <v>1454</v>
      </c>
    </row>
    <row r="354" spans="1:5" x14ac:dyDescent="0.2">
      <c r="A354" s="370"/>
      <c r="B354" s="373"/>
      <c r="C354" s="374"/>
      <c r="D354" s="376"/>
      <c r="E354" s="306" t="s">
        <v>1455</v>
      </c>
    </row>
    <row r="355" spans="1:5" x14ac:dyDescent="0.2">
      <c r="A355" s="377" t="s">
        <v>1623</v>
      </c>
      <c r="B355" s="379"/>
      <c r="C355" s="380"/>
      <c r="D355" s="383" t="s">
        <v>57</v>
      </c>
      <c r="E355" s="303" t="s">
        <v>1454</v>
      </c>
    </row>
    <row r="356" spans="1:5" x14ac:dyDescent="0.2">
      <c r="A356" s="378"/>
      <c r="B356" s="381"/>
      <c r="C356" s="382"/>
      <c r="D356" s="384"/>
      <c r="E356" s="304" t="s">
        <v>1455</v>
      </c>
    </row>
    <row r="357" spans="1:5" x14ac:dyDescent="0.2">
      <c r="A357" s="369" t="s">
        <v>1624</v>
      </c>
      <c r="B357" s="371" t="s">
        <v>1625</v>
      </c>
      <c r="C357" s="372"/>
      <c r="D357" s="375" t="s">
        <v>57</v>
      </c>
      <c r="E357" s="305" t="s">
        <v>1454</v>
      </c>
    </row>
    <row r="358" spans="1:5" x14ac:dyDescent="0.2">
      <c r="A358" s="370"/>
      <c r="B358" s="373"/>
      <c r="C358" s="374"/>
      <c r="D358" s="376"/>
      <c r="E358" s="306" t="s">
        <v>1455</v>
      </c>
    </row>
    <row r="359" spans="1:5" x14ac:dyDescent="0.2">
      <c r="A359" s="377" t="s">
        <v>1626</v>
      </c>
      <c r="B359" s="379" t="s">
        <v>1625</v>
      </c>
      <c r="C359" s="380"/>
      <c r="D359" s="383" t="s">
        <v>57</v>
      </c>
      <c r="E359" s="303" t="s">
        <v>1454</v>
      </c>
    </row>
    <row r="360" spans="1:5" x14ac:dyDescent="0.2">
      <c r="A360" s="378"/>
      <c r="B360" s="381"/>
      <c r="C360" s="382"/>
      <c r="D360" s="384"/>
      <c r="E360" s="304" t="s">
        <v>1455</v>
      </c>
    </row>
    <row r="361" spans="1:5" x14ac:dyDescent="0.2">
      <c r="A361" s="369" t="s">
        <v>1627</v>
      </c>
      <c r="B361" s="371" t="s">
        <v>1625</v>
      </c>
      <c r="C361" s="372"/>
      <c r="D361" s="375" t="s">
        <v>57</v>
      </c>
      <c r="E361" s="305" t="s">
        <v>1454</v>
      </c>
    </row>
    <row r="362" spans="1:5" x14ac:dyDescent="0.2">
      <c r="A362" s="370"/>
      <c r="B362" s="373"/>
      <c r="C362" s="374"/>
      <c r="D362" s="376"/>
      <c r="E362" s="306" t="s">
        <v>1455</v>
      </c>
    </row>
    <row r="363" spans="1:5" x14ac:dyDescent="0.2">
      <c r="A363" s="377" t="s">
        <v>1628</v>
      </c>
      <c r="B363" s="379" t="s">
        <v>1625</v>
      </c>
      <c r="C363" s="380"/>
      <c r="D363" s="383" t="s">
        <v>57</v>
      </c>
      <c r="E363" s="303" t="s">
        <v>1454</v>
      </c>
    </row>
    <row r="364" spans="1:5" x14ac:dyDescent="0.2">
      <c r="A364" s="378"/>
      <c r="B364" s="381"/>
      <c r="C364" s="382"/>
      <c r="D364" s="384"/>
      <c r="E364" s="304" t="s">
        <v>1455</v>
      </c>
    </row>
    <row r="365" spans="1:5" x14ac:dyDescent="0.2">
      <c r="A365" s="369" t="s">
        <v>1629</v>
      </c>
      <c r="B365" s="371" t="s">
        <v>1625</v>
      </c>
      <c r="C365" s="372"/>
      <c r="D365" s="375" t="s">
        <v>57</v>
      </c>
      <c r="E365" s="305" t="s">
        <v>1454</v>
      </c>
    </row>
    <row r="366" spans="1:5" x14ac:dyDescent="0.2">
      <c r="A366" s="370"/>
      <c r="B366" s="373"/>
      <c r="C366" s="374"/>
      <c r="D366" s="376"/>
      <c r="E366" s="306" t="s">
        <v>1455</v>
      </c>
    </row>
    <row r="367" spans="1:5" x14ac:dyDescent="0.2">
      <c r="A367" s="377" t="s">
        <v>1630</v>
      </c>
      <c r="B367" s="379" t="s">
        <v>1625</v>
      </c>
      <c r="C367" s="380"/>
      <c r="D367" s="383" t="s">
        <v>57</v>
      </c>
      <c r="E367" s="303" t="s">
        <v>1454</v>
      </c>
    </row>
    <row r="368" spans="1:5" x14ac:dyDescent="0.2">
      <c r="A368" s="378"/>
      <c r="B368" s="381"/>
      <c r="C368" s="382"/>
      <c r="D368" s="384"/>
      <c r="E368" s="304" t="s">
        <v>1455</v>
      </c>
    </row>
    <row r="369" spans="1:5" x14ac:dyDescent="0.2">
      <c r="A369" s="369" t="s">
        <v>1631</v>
      </c>
      <c r="B369" s="371" t="s">
        <v>1625</v>
      </c>
      <c r="C369" s="372"/>
      <c r="D369" s="375" t="s">
        <v>57</v>
      </c>
      <c r="E369" s="305" t="s">
        <v>1454</v>
      </c>
    </row>
    <row r="370" spans="1:5" x14ac:dyDescent="0.2">
      <c r="A370" s="370"/>
      <c r="B370" s="373"/>
      <c r="C370" s="374"/>
      <c r="D370" s="376"/>
      <c r="E370" s="306" t="s">
        <v>1455</v>
      </c>
    </row>
    <row r="371" spans="1:5" x14ac:dyDescent="0.2">
      <c r="A371" s="377" t="s">
        <v>1632</v>
      </c>
      <c r="B371" s="379" t="s">
        <v>1625</v>
      </c>
      <c r="C371" s="380"/>
      <c r="D371" s="383" t="s">
        <v>57</v>
      </c>
      <c r="E371" s="303" t="s">
        <v>1454</v>
      </c>
    </row>
    <row r="372" spans="1:5" x14ac:dyDescent="0.2">
      <c r="A372" s="378"/>
      <c r="B372" s="381"/>
      <c r="C372" s="382"/>
      <c r="D372" s="384"/>
      <c r="E372" s="304" t="s">
        <v>1455</v>
      </c>
    </row>
    <row r="373" spans="1:5" x14ac:dyDescent="0.2">
      <c r="A373" s="369" t="s">
        <v>1633</v>
      </c>
      <c r="B373" s="371" t="s">
        <v>1625</v>
      </c>
      <c r="C373" s="372"/>
      <c r="D373" s="375" t="s">
        <v>57</v>
      </c>
      <c r="E373" s="305" t="s">
        <v>1454</v>
      </c>
    </row>
    <row r="374" spans="1:5" x14ac:dyDescent="0.2">
      <c r="A374" s="370"/>
      <c r="B374" s="373"/>
      <c r="C374" s="374"/>
      <c r="D374" s="376"/>
      <c r="E374" s="306" t="s">
        <v>1455</v>
      </c>
    </row>
    <row r="375" spans="1:5" x14ac:dyDescent="0.2">
      <c r="A375" s="377" t="s">
        <v>1634</v>
      </c>
      <c r="B375" s="379" t="s">
        <v>1625</v>
      </c>
      <c r="C375" s="380"/>
      <c r="D375" s="383" t="s">
        <v>57</v>
      </c>
      <c r="E375" s="303" t="s">
        <v>1454</v>
      </c>
    </row>
    <row r="376" spans="1:5" x14ac:dyDescent="0.2">
      <c r="A376" s="378"/>
      <c r="B376" s="381"/>
      <c r="C376" s="382"/>
      <c r="D376" s="384"/>
      <c r="E376" s="304" t="s">
        <v>1455</v>
      </c>
    </row>
    <row r="377" spans="1:5" x14ac:dyDescent="0.2">
      <c r="A377" s="369" t="s">
        <v>1635</v>
      </c>
      <c r="B377" s="371" t="s">
        <v>1625</v>
      </c>
      <c r="C377" s="372"/>
      <c r="D377" s="375" t="s">
        <v>57</v>
      </c>
      <c r="E377" s="305" t="s">
        <v>1454</v>
      </c>
    </row>
    <row r="378" spans="1:5" x14ac:dyDescent="0.2">
      <c r="A378" s="370"/>
      <c r="B378" s="373"/>
      <c r="C378" s="374"/>
      <c r="D378" s="376"/>
      <c r="E378" s="306" t="s">
        <v>1455</v>
      </c>
    </row>
    <row r="379" spans="1:5" x14ac:dyDescent="0.2">
      <c r="A379" s="377" t="s">
        <v>1636</v>
      </c>
      <c r="B379" s="379" t="s">
        <v>1625</v>
      </c>
      <c r="C379" s="380"/>
      <c r="D379" s="383" t="s">
        <v>57</v>
      </c>
      <c r="E379" s="303" t="s">
        <v>1454</v>
      </c>
    </row>
    <row r="380" spans="1:5" x14ac:dyDescent="0.2">
      <c r="A380" s="378"/>
      <c r="B380" s="381"/>
      <c r="C380" s="382"/>
      <c r="D380" s="384"/>
      <c r="E380" s="304" t="s">
        <v>1455</v>
      </c>
    </row>
    <row r="381" spans="1:5" x14ac:dyDescent="0.2">
      <c r="A381" s="369" t="s">
        <v>1637</v>
      </c>
      <c r="B381" s="371" t="s">
        <v>1625</v>
      </c>
      <c r="C381" s="372"/>
      <c r="D381" s="375" t="s">
        <v>57</v>
      </c>
      <c r="E381" s="305" t="s">
        <v>1454</v>
      </c>
    </row>
    <row r="382" spans="1:5" x14ac:dyDescent="0.2">
      <c r="A382" s="370"/>
      <c r="B382" s="373"/>
      <c r="C382" s="374"/>
      <c r="D382" s="376"/>
      <c r="E382" s="306" t="s">
        <v>1455</v>
      </c>
    </row>
    <row r="383" spans="1:5" x14ac:dyDescent="0.2">
      <c r="A383" s="377" t="s">
        <v>1638</v>
      </c>
      <c r="B383" s="379" t="s">
        <v>1639</v>
      </c>
      <c r="C383" s="380"/>
      <c r="D383" s="383" t="s">
        <v>57</v>
      </c>
      <c r="E383" s="303" t="s">
        <v>1454</v>
      </c>
    </row>
    <row r="384" spans="1:5" x14ac:dyDescent="0.2">
      <c r="A384" s="378"/>
      <c r="B384" s="381"/>
      <c r="C384" s="382"/>
      <c r="D384" s="384"/>
      <c r="E384" s="304" t="s">
        <v>1455</v>
      </c>
    </row>
    <row r="385" spans="1:5" x14ac:dyDescent="0.2">
      <c r="A385" s="369" t="s">
        <v>1640</v>
      </c>
      <c r="B385" s="371" t="s">
        <v>1639</v>
      </c>
      <c r="C385" s="372"/>
      <c r="D385" s="375" t="s">
        <v>57</v>
      </c>
      <c r="E385" s="305" t="s">
        <v>1454</v>
      </c>
    </row>
    <row r="386" spans="1:5" x14ac:dyDescent="0.2">
      <c r="A386" s="370"/>
      <c r="B386" s="373"/>
      <c r="C386" s="374"/>
      <c r="D386" s="376"/>
      <c r="E386" s="306" t="s">
        <v>1455</v>
      </c>
    </row>
    <row r="387" spans="1:5" x14ac:dyDescent="0.2">
      <c r="A387" s="377" t="s">
        <v>1641</v>
      </c>
      <c r="B387" s="379" t="s">
        <v>1639</v>
      </c>
      <c r="C387" s="380"/>
      <c r="D387" s="383" t="s">
        <v>57</v>
      </c>
      <c r="E387" s="303" t="s">
        <v>1454</v>
      </c>
    </row>
    <row r="388" spans="1:5" x14ac:dyDescent="0.2">
      <c r="A388" s="378"/>
      <c r="B388" s="381"/>
      <c r="C388" s="382"/>
      <c r="D388" s="384"/>
      <c r="E388" s="304" t="s">
        <v>1455</v>
      </c>
    </row>
    <row r="389" spans="1:5" x14ac:dyDescent="0.2">
      <c r="A389" s="369" t="s">
        <v>1642</v>
      </c>
      <c r="B389" s="371" t="s">
        <v>1639</v>
      </c>
      <c r="C389" s="372"/>
      <c r="D389" s="375" t="s">
        <v>57</v>
      </c>
      <c r="E389" s="305" t="s">
        <v>1454</v>
      </c>
    </row>
    <row r="390" spans="1:5" x14ac:dyDescent="0.2">
      <c r="A390" s="370"/>
      <c r="B390" s="373"/>
      <c r="C390" s="374"/>
      <c r="D390" s="376"/>
      <c r="E390" s="306" t="s">
        <v>1455</v>
      </c>
    </row>
    <row r="391" spans="1:5" x14ac:dyDescent="0.2">
      <c r="A391" s="377" t="s">
        <v>1643</v>
      </c>
      <c r="B391" s="379" t="s">
        <v>1639</v>
      </c>
      <c r="C391" s="380"/>
      <c r="D391" s="383" t="s">
        <v>57</v>
      </c>
      <c r="E391" s="303" t="s">
        <v>1454</v>
      </c>
    </row>
    <row r="392" spans="1:5" x14ac:dyDescent="0.2">
      <c r="A392" s="378"/>
      <c r="B392" s="381"/>
      <c r="C392" s="382"/>
      <c r="D392" s="384"/>
      <c r="E392" s="304" t="s">
        <v>1455</v>
      </c>
    </row>
    <row r="393" spans="1:5" x14ac:dyDescent="0.2">
      <c r="A393" s="369" t="s">
        <v>1644</v>
      </c>
      <c r="B393" s="371" t="s">
        <v>1645</v>
      </c>
      <c r="C393" s="372"/>
      <c r="D393" s="375" t="s">
        <v>57</v>
      </c>
      <c r="E393" s="305" t="s">
        <v>1454</v>
      </c>
    </row>
    <row r="394" spans="1:5" x14ac:dyDescent="0.2">
      <c r="A394" s="370"/>
      <c r="B394" s="373"/>
      <c r="C394" s="374"/>
      <c r="D394" s="376"/>
      <c r="E394" s="306" t="s">
        <v>1455</v>
      </c>
    </row>
    <row r="395" spans="1:5" x14ac:dyDescent="0.2">
      <c r="A395" s="377" t="s">
        <v>1646</v>
      </c>
      <c r="B395" s="379" t="s">
        <v>1647</v>
      </c>
      <c r="C395" s="380"/>
      <c r="D395" s="383" t="s">
        <v>57</v>
      </c>
      <c r="E395" s="303" t="s">
        <v>1454</v>
      </c>
    </row>
    <row r="396" spans="1:5" x14ac:dyDescent="0.2">
      <c r="A396" s="378"/>
      <c r="B396" s="381"/>
      <c r="C396" s="382"/>
      <c r="D396" s="384"/>
      <c r="E396" s="304" t="s">
        <v>1455</v>
      </c>
    </row>
    <row r="397" spans="1:5" x14ac:dyDescent="0.2">
      <c r="A397" s="369" t="s">
        <v>1648</v>
      </c>
      <c r="B397" s="371" t="s">
        <v>1645</v>
      </c>
      <c r="C397" s="372"/>
      <c r="D397" s="375" t="s">
        <v>57</v>
      </c>
      <c r="E397" s="305" t="s">
        <v>1454</v>
      </c>
    </row>
    <row r="398" spans="1:5" x14ac:dyDescent="0.2">
      <c r="A398" s="370"/>
      <c r="B398" s="373"/>
      <c r="C398" s="374"/>
      <c r="D398" s="376"/>
      <c r="E398" s="306" t="s">
        <v>1455</v>
      </c>
    </row>
    <row r="399" spans="1:5" x14ac:dyDescent="0.2">
      <c r="A399" s="377" t="s">
        <v>1649</v>
      </c>
      <c r="B399" s="379" t="s">
        <v>1645</v>
      </c>
      <c r="C399" s="380"/>
      <c r="D399" s="383" t="s">
        <v>57</v>
      </c>
      <c r="E399" s="303" t="s">
        <v>1454</v>
      </c>
    </row>
    <row r="400" spans="1:5" x14ac:dyDescent="0.2">
      <c r="A400" s="378"/>
      <c r="B400" s="381"/>
      <c r="C400" s="382"/>
      <c r="D400" s="384"/>
      <c r="E400" s="304" t="s">
        <v>1455</v>
      </c>
    </row>
    <row r="401" spans="1:5" x14ac:dyDescent="0.2">
      <c r="A401" s="369" t="s">
        <v>1650</v>
      </c>
      <c r="B401" s="371" t="s">
        <v>1645</v>
      </c>
      <c r="C401" s="372"/>
      <c r="D401" s="375" t="s">
        <v>57</v>
      </c>
      <c r="E401" s="305" t="s">
        <v>1454</v>
      </c>
    </row>
    <row r="402" spans="1:5" x14ac:dyDescent="0.2">
      <c r="A402" s="370"/>
      <c r="B402" s="373"/>
      <c r="C402" s="374"/>
      <c r="D402" s="376"/>
      <c r="E402" s="306" t="s">
        <v>1455</v>
      </c>
    </row>
    <row r="403" spans="1:5" x14ac:dyDescent="0.2">
      <c r="A403" s="377" t="s">
        <v>1651</v>
      </c>
      <c r="B403" s="379" t="s">
        <v>1645</v>
      </c>
      <c r="C403" s="380"/>
      <c r="D403" s="383" t="s">
        <v>57</v>
      </c>
      <c r="E403" s="303" t="s">
        <v>1454</v>
      </c>
    </row>
    <row r="404" spans="1:5" x14ac:dyDescent="0.2">
      <c r="A404" s="378"/>
      <c r="B404" s="381"/>
      <c r="C404" s="382"/>
      <c r="D404" s="384"/>
      <c r="E404" s="304" t="s">
        <v>1455</v>
      </c>
    </row>
    <row r="405" spans="1:5" x14ac:dyDescent="0.2">
      <c r="A405" s="369" t="s">
        <v>1652</v>
      </c>
      <c r="B405" s="371" t="s">
        <v>1645</v>
      </c>
      <c r="C405" s="372"/>
      <c r="D405" s="375" t="s">
        <v>57</v>
      </c>
      <c r="E405" s="305" t="s">
        <v>1454</v>
      </c>
    </row>
    <row r="406" spans="1:5" x14ac:dyDescent="0.2">
      <c r="A406" s="370"/>
      <c r="B406" s="373"/>
      <c r="C406" s="374"/>
      <c r="D406" s="376"/>
      <c r="E406" s="306" t="s">
        <v>1455</v>
      </c>
    </row>
    <row r="407" spans="1:5" x14ac:dyDescent="0.2">
      <c r="A407" s="377" t="s">
        <v>1653</v>
      </c>
      <c r="B407" s="379" t="s">
        <v>1645</v>
      </c>
      <c r="C407" s="380"/>
      <c r="D407" s="383" t="s">
        <v>57</v>
      </c>
      <c r="E407" s="303" t="s">
        <v>1454</v>
      </c>
    </row>
    <row r="408" spans="1:5" x14ac:dyDescent="0.2">
      <c r="A408" s="378"/>
      <c r="B408" s="381"/>
      <c r="C408" s="382"/>
      <c r="D408" s="384"/>
      <c r="E408" s="304" t="s">
        <v>1455</v>
      </c>
    </row>
    <row r="409" spans="1:5" x14ac:dyDescent="0.2">
      <c r="A409" s="369" t="s">
        <v>1654</v>
      </c>
      <c r="B409" s="371" t="s">
        <v>1625</v>
      </c>
      <c r="C409" s="372"/>
      <c r="D409" s="375" t="s">
        <v>57</v>
      </c>
      <c r="E409" s="305" t="s">
        <v>1454</v>
      </c>
    </row>
    <row r="410" spans="1:5" x14ac:dyDescent="0.2">
      <c r="A410" s="370"/>
      <c r="B410" s="373"/>
      <c r="C410" s="374"/>
      <c r="D410" s="376"/>
      <c r="E410" s="306" t="s">
        <v>1455</v>
      </c>
    </row>
    <row r="411" spans="1:5" x14ac:dyDescent="0.2">
      <c r="A411" s="377" t="s">
        <v>1655</v>
      </c>
      <c r="B411" s="379" t="s">
        <v>1645</v>
      </c>
      <c r="C411" s="380"/>
      <c r="D411" s="383" t="s">
        <v>57</v>
      </c>
      <c r="E411" s="303" t="s">
        <v>1454</v>
      </c>
    </row>
    <row r="412" spans="1:5" x14ac:dyDescent="0.2">
      <c r="A412" s="378"/>
      <c r="B412" s="381"/>
      <c r="C412" s="382"/>
      <c r="D412" s="384"/>
      <c r="E412" s="304" t="s">
        <v>1455</v>
      </c>
    </row>
    <row r="413" spans="1:5" x14ac:dyDescent="0.2">
      <c r="A413" s="369" t="s">
        <v>1656</v>
      </c>
      <c r="B413" s="371" t="s">
        <v>1657</v>
      </c>
      <c r="C413" s="372"/>
      <c r="D413" s="375" t="s">
        <v>57</v>
      </c>
      <c r="E413" s="305" t="s">
        <v>1454</v>
      </c>
    </row>
    <row r="414" spans="1:5" x14ac:dyDescent="0.2">
      <c r="A414" s="370"/>
      <c r="B414" s="373"/>
      <c r="C414" s="374"/>
      <c r="D414" s="376"/>
      <c r="E414" s="306" t="s">
        <v>1455</v>
      </c>
    </row>
    <row r="415" spans="1:5" x14ac:dyDescent="0.2">
      <c r="A415" s="377" t="s">
        <v>1658</v>
      </c>
      <c r="B415" s="379" t="s">
        <v>1657</v>
      </c>
      <c r="C415" s="380"/>
      <c r="D415" s="383" t="s">
        <v>57</v>
      </c>
      <c r="E415" s="303" t="s">
        <v>1454</v>
      </c>
    </row>
    <row r="416" spans="1:5" x14ac:dyDescent="0.2">
      <c r="A416" s="378"/>
      <c r="B416" s="381"/>
      <c r="C416" s="382"/>
      <c r="D416" s="384"/>
      <c r="E416" s="304" t="s">
        <v>1455</v>
      </c>
    </row>
    <row r="417" spans="1:5" x14ac:dyDescent="0.2">
      <c r="A417" s="369" t="s">
        <v>1659</v>
      </c>
      <c r="B417" s="371" t="s">
        <v>1657</v>
      </c>
      <c r="C417" s="372"/>
      <c r="D417" s="375" t="s">
        <v>57</v>
      </c>
      <c r="E417" s="305" t="s">
        <v>1454</v>
      </c>
    </row>
    <row r="418" spans="1:5" x14ac:dyDescent="0.2">
      <c r="A418" s="370"/>
      <c r="B418" s="373"/>
      <c r="C418" s="374"/>
      <c r="D418" s="376"/>
      <c r="E418" s="306" t="s">
        <v>1455</v>
      </c>
    </row>
    <row r="419" spans="1:5" x14ac:dyDescent="0.2">
      <c r="A419" s="377" t="s">
        <v>1660</v>
      </c>
      <c r="B419" s="379" t="s">
        <v>1657</v>
      </c>
      <c r="C419" s="380"/>
      <c r="D419" s="383" t="s">
        <v>57</v>
      </c>
      <c r="E419" s="303" t="s">
        <v>1454</v>
      </c>
    </row>
    <row r="420" spans="1:5" x14ac:dyDescent="0.2">
      <c r="A420" s="378"/>
      <c r="B420" s="381"/>
      <c r="C420" s="382"/>
      <c r="D420" s="384"/>
      <c r="E420" s="304" t="s">
        <v>1455</v>
      </c>
    </row>
    <row r="421" spans="1:5" x14ac:dyDescent="0.2">
      <c r="A421" s="369" t="s">
        <v>1661</v>
      </c>
      <c r="B421" s="371" t="s">
        <v>1657</v>
      </c>
      <c r="C421" s="372"/>
      <c r="D421" s="375" t="s">
        <v>57</v>
      </c>
      <c r="E421" s="305" t="s">
        <v>1454</v>
      </c>
    </row>
    <row r="422" spans="1:5" x14ac:dyDescent="0.2">
      <c r="A422" s="370"/>
      <c r="B422" s="373"/>
      <c r="C422" s="374"/>
      <c r="D422" s="376"/>
      <c r="E422" s="306" t="s">
        <v>1455</v>
      </c>
    </row>
    <row r="423" spans="1:5" x14ac:dyDescent="0.2">
      <c r="A423" s="377" t="s">
        <v>1662</v>
      </c>
      <c r="B423" s="379" t="s">
        <v>1657</v>
      </c>
      <c r="C423" s="380"/>
      <c r="D423" s="383" t="s">
        <v>57</v>
      </c>
      <c r="E423" s="303" t="s">
        <v>1454</v>
      </c>
    </row>
    <row r="424" spans="1:5" x14ac:dyDescent="0.2">
      <c r="A424" s="378"/>
      <c r="B424" s="381"/>
      <c r="C424" s="382"/>
      <c r="D424" s="384"/>
      <c r="E424" s="304" t="s">
        <v>1455</v>
      </c>
    </row>
    <row r="425" spans="1:5" x14ac:dyDescent="0.2">
      <c r="A425" s="369" t="s">
        <v>1663</v>
      </c>
      <c r="B425" s="371" t="s">
        <v>1657</v>
      </c>
      <c r="C425" s="372"/>
      <c r="D425" s="375" t="s">
        <v>57</v>
      </c>
      <c r="E425" s="305" t="s">
        <v>1454</v>
      </c>
    </row>
    <row r="426" spans="1:5" x14ac:dyDescent="0.2">
      <c r="A426" s="370"/>
      <c r="B426" s="373"/>
      <c r="C426" s="374"/>
      <c r="D426" s="376"/>
      <c r="E426" s="306" t="s">
        <v>1455</v>
      </c>
    </row>
    <row r="427" spans="1:5" x14ac:dyDescent="0.2">
      <c r="A427" s="377" t="s">
        <v>1664</v>
      </c>
      <c r="B427" s="379" t="s">
        <v>1657</v>
      </c>
      <c r="C427" s="380"/>
      <c r="D427" s="383" t="s">
        <v>57</v>
      </c>
      <c r="E427" s="303" t="s">
        <v>1454</v>
      </c>
    </row>
    <row r="428" spans="1:5" x14ac:dyDescent="0.2">
      <c r="A428" s="378"/>
      <c r="B428" s="381"/>
      <c r="C428" s="382"/>
      <c r="D428" s="384"/>
      <c r="E428" s="304" t="s">
        <v>1455</v>
      </c>
    </row>
    <row r="429" spans="1:5" x14ac:dyDescent="0.2">
      <c r="A429" s="369" t="s">
        <v>1665</v>
      </c>
      <c r="B429" s="371" t="s">
        <v>1639</v>
      </c>
      <c r="C429" s="372"/>
      <c r="D429" s="375" t="s">
        <v>57</v>
      </c>
      <c r="E429" s="305" t="s">
        <v>1454</v>
      </c>
    </row>
    <row r="430" spans="1:5" x14ac:dyDescent="0.2">
      <c r="A430" s="370"/>
      <c r="B430" s="373"/>
      <c r="C430" s="374"/>
      <c r="D430" s="376"/>
      <c r="E430" s="306" t="s">
        <v>1455</v>
      </c>
    </row>
    <row r="431" spans="1:5" x14ac:dyDescent="0.2">
      <c r="A431" s="377" t="s">
        <v>1666</v>
      </c>
      <c r="B431" s="379" t="s">
        <v>1657</v>
      </c>
      <c r="C431" s="380"/>
      <c r="D431" s="383" t="s">
        <v>57</v>
      </c>
      <c r="E431" s="303" t="s">
        <v>1454</v>
      </c>
    </row>
    <row r="432" spans="1:5" x14ac:dyDescent="0.2">
      <c r="A432" s="378"/>
      <c r="B432" s="381"/>
      <c r="C432" s="382"/>
      <c r="D432" s="384"/>
      <c r="E432" s="304" t="s">
        <v>1455</v>
      </c>
    </row>
    <row r="433" spans="1:5" x14ac:dyDescent="0.2">
      <c r="A433" s="369" t="s">
        <v>1667</v>
      </c>
      <c r="B433" s="371" t="s">
        <v>1657</v>
      </c>
      <c r="C433" s="372"/>
      <c r="D433" s="375" t="s">
        <v>57</v>
      </c>
      <c r="E433" s="305" t="s">
        <v>1454</v>
      </c>
    </row>
    <row r="434" spans="1:5" x14ac:dyDescent="0.2">
      <c r="A434" s="370"/>
      <c r="B434" s="373"/>
      <c r="C434" s="374"/>
      <c r="D434" s="376"/>
      <c r="E434" s="306" t="s">
        <v>1455</v>
      </c>
    </row>
    <row r="435" spans="1:5" x14ac:dyDescent="0.2">
      <c r="A435" s="377" t="s">
        <v>1668</v>
      </c>
      <c r="B435" s="379" t="s">
        <v>1647</v>
      </c>
      <c r="C435" s="380"/>
      <c r="D435" s="383" t="s">
        <v>57</v>
      </c>
      <c r="E435" s="303" t="s">
        <v>1454</v>
      </c>
    </row>
    <row r="436" spans="1:5" x14ac:dyDescent="0.2">
      <c r="A436" s="378"/>
      <c r="B436" s="381"/>
      <c r="C436" s="382"/>
      <c r="D436" s="384"/>
      <c r="E436" s="304" t="s">
        <v>1455</v>
      </c>
    </row>
    <row r="437" spans="1:5" x14ac:dyDescent="0.2">
      <c r="A437" s="369" t="s">
        <v>1669</v>
      </c>
      <c r="B437" s="371" t="s">
        <v>1647</v>
      </c>
      <c r="C437" s="372"/>
      <c r="D437" s="375" t="s">
        <v>57</v>
      </c>
      <c r="E437" s="305" t="s">
        <v>1454</v>
      </c>
    </row>
    <row r="438" spans="1:5" x14ac:dyDescent="0.2">
      <c r="A438" s="370"/>
      <c r="B438" s="373"/>
      <c r="C438" s="374"/>
      <c r="D438" s="376"/>
      <c r="E438" s="306" t="s">
        <v>1455</v>
      </c>
    </row>
    <row r="439" spans="1:5" x14ac:dyDescent="0.2">
      <c r="A439" s="377" t="s">
        <v>1670</v>
      </c>
      <c r="B439" s="379" t="s">
        <v>1647</v>
      </c>
      <c r="C439" s="380"/>
      <c r="D439" s="383" t="s">
        <v>57</v>
      </c>
      <c r="E439" s="303" t="s">
        <v>1454</v>
      </c>
    </row>
    <row r="440" spans="1:5" x14ac:dyDescent="0.2">
      <c r="A440" s="378"/>
      <c r="B440" s="381"/>
      <c r="C440" s="382"/>
      <c r="D440" s="384"/>
      <c r="E440" s="304" t="s">
        <v>1455</v>
      </c>
    </row>
    <row r="441" spans="1:5" x14ac:dyDescent="0.2">
      <c r="A441" s="369" t="s">
        <v>1671</v>
      </c>
      <c r="B441" s="371" t="s">
        <v>1647</v>
      </c>
      <c r="C441" s="372"/>
      <c r="D441" s="375" t="s">
        <v>57</v>
      </c>
      <c r="E441" s="305" t="s">
        <v>1454</v>
      </c>
    </row>
    <row r="442" spans="1:5" x14ac:dyDescent="0.2">
      <c r="A442" s="370"/>
      <c r="B442" s="373"/>
      <c r="C442" s="374"/>
      <c r="D442" s="376"/>
      <c r="E442" s="306" t="s">
        <v>1455</v>
      </c>
    </row>
    <row r="443" spans="1:5" x14ac:dyDescent="0.2">
      <c r="A443" s="377" t="s">
        <v>1672</v>
      </c>
      <c r="B443" s="379" t="s">
        <v>1647</v>
      </c>
      <c r="C443" s="380"/>
      <c r="D443" s="383" t="s">
        <v>57</v>
      </c>
      <c r="E443" s="303" t="s">
        <v>1454</v>
      </c>
    </row>
    <row r="444" spans="1:5" x14ac:dyDescent="0.2">
      <c r="A444" s="378"/>
      <c r="B444" s="381"/>
      <c r="C444" s="382"/>
      <c r="D444" s="384"/>
      <c r="E444" s="304" t="s">
        <v>1455</v>
      </c>
    </row>
    <row r="445" spans="1:5" x14ac:dyDescent="0.2">
      <c r="A445" s="369" t="s">
        <v>1673</v>
      </c>
      <c r="B445" s="371" t="s">
        <v>1674</v>
      </c>
      <c r="C445" s="372"/>
      <c r="D445" s="375" t="s">
        <v>57</v>
      </c>
      <c r="E445" s="305" t="s">
        <v>1454</v>
      </c>
    </row>
    <row r="446" spans="1:5" x14ac:dyDescent="0.2">
      <c r="A446" s="370"/>
      <c r="B446" s="373"/>
      <c r="C446" s="374"/>
      <c r="D446" s="376"/>
      <c r="E446" s="306" t="s">
        <v>1455</v>
      </c>
    </row>
    <row r="447" spans="1:5" x14ac:dyDescent="0.2">
      <c r="A447" s="377" t="s">
        <v>1675</v>
      </c>
      <c r="B447" s="379" t="s">
        <v>1674</v>
      </c>
      <c r="C447" s="380"/>
      <c r="D447" s="383" t="s">
        <v>57</v>
      </c>
      <c r="E447" s="303" t="s">
        <v>1454</v>
      </c>
    </row>
    <row r="448" spans="1:5" x14ac:dyDescent="0.2">
      <c r="A448" s="378"/>
      <c r="B448" s="381"/>
      <c r="C448" s="382"/>
      <c r="D448" s="384"/>
      <c r="E448" s="304" t="s">
        <v>1455</v>
      </c>
    </row>
    <row r="449" spans="1:5" x14ac:dyDescent="0.2">
      <c r="A449" s="369" t="s">
        <v>1676</v>
      </c>
      <c r="B449" s="371" t="s">
        <v>1674</v>
      </c>
      <c r="C449" s="372"/>
      <c r="D449" s="375" t="s">
        <v>57</v>
      </c>
      <c r="E449" s="305" t="s">
        <v>1454</v>
      </c>
    </row>
    <row r="450" spans="1:5" x14ac:dyDescent="0.2">
      <c r="A450" s="370"/>
      <c r="B450" s="373"/>
      <c r="C450" s="374"/>
      <c r="D450" s="376"/>
      <c r="E450" s="306" t="s">
        <v>1455</v>
      </c>
    </row>
    <row r="451" spans="1:5" x14ac:dyDescent="0.2">
      <c r="A451" s="377" t="s">
        <v>1677</v>
      </c>
      <c r="B451" s="379" t="s">
        <v>1674</v>
      </c>
      <c r="C451" s="380"/>
      <c r="D451" s="383" t="s">
        <v>57</v>
      </c>
      <c r="E451" s="303" t="s">
        <v>1454</v>
      </c>
    </row>
    <row r="452" spans="1:5" x14ac:dyDescent="0.2">
      <c r="A452" s="378"/>
      <c r="B452" s="381"/>
      <c r="C452" s="382"/>
      <c r="D452" s="384"/>
      <c r="E452" s="304" t="s">
        <v>1455</v>
      </c>
    </row>
    <row r="453" spans="1:5" x14ac:dyDescent="0.2">
      <c r="A453" s="369" t="s">
        <v>1678</v>
      </c>
      <c r="B453" s="371" t="s">
        <v>1679</v>
      </c>
      <c r="C453" s="372"/>
      <c r="D453" s="375" t="s">
        <v>57</v>
      </c>
      <c r="E453" s="305" t="s">
        <v>1454</v>
      </c>
    </row>
    <row r="454" spans="1:5" x14ac:dyDescent="0.2">
      <c r="A454" s="370"/>
      <c r="B454" s="373"/>
      <c r="C454" s="374"/>
      <c r="D454" s="376"/>
      <c r="E454" s="306" t="s">
        <v>1455</v>
      </c>
    </row>
    <row r="455" spans="1:5" x14ac:dyDescent="0.2">
      <c r="A455" s="377" t="s">
        <v>1680</v>
      </c>
      <c r="B455" s="379" t="s">
        <v>1679</v>
      </c>
      <c r="C455" s="380"/>
      <c r="D455" s="383" t="s">
        <v>57</v>
      </c>
      <c r="E455" s="303" t="s">
        <v>1454</v>
      </c>
    </row>
    <row r="456" spans="1:5" x14ac:dyDescent="0.2">
      <c r="A456" s="378"/>
      <c r="B456" s="381"/>
      <c r="C456" s="382"/>
      <c r="D456" s="384"/>
      <c r="E456" s="304" t="s">
        <v>1455</v>
      </c>
    </row>
    <row r="457" spans="1:5" x14ac:dyDescent="0.2">
      <c r="A457" s="369" t="s">
        <v>1681</v>
      </c>
      <c r="B457" s="371" t="s">
        <v>1679</v>
      </c>
      <c r="C457" s="372"/>
      <c r="D457" s="375" t="s">
        <v>57</v>
      </c>
      <c r="E457" s="305" t="s">
        <v>1454</v>
      </c>
    </row>
    <row r="458" spans="1:5" x14ac:dyDescent="0.2">
      <c r="A458" s="370"/>
      <c r="B458" s="373"/>
      <c r="C458" s="374"/>
      <c r="D458" s="376"/>
      <c r="E458" s="306" t="s">
        <v>1455</v>
      </c>
    </row>
    <row r="459" spans="1:5" x14ac:dyDescent="0.2">
      <c r="A459" s="377" t="s">
        <v>1682</v>
      </c>
      <c r="B459" s="379" t="s">
        <v>1679</v>
      </c>
      <c r="C459" s="380"/>
      <c r="D459" s="383" t="s">
        <v>57</v>
      </c>
      <c r="E459" s="303" t="s">
        <v>1454</v>
      </c>
    </row>
    <row r="460" spans="1:5" x14ac:dyDescent="0.2">
      <c r="A460" s="378"/>
      <c r="B460" s="381"/>
      <c r="C460" s="382"/>
      <c r="D460" s="384"/>
      <c r="E460" s="304" t="s">
        <v>1455</v>
      </c>
    </row>
    <row r="461" spans="1:5" x14ac:dyDescent="0.2">
      <c r="A461" s="369" t="s">
        <v>1683</v>
      </c>
      <c r="B461" s="371" t="s">
        <v>1679</v>
      </c>
      <c r="C461" s="372"/>
      <c r="D461" s="375" t="s">
        <v>57</v>
      </c>
      <c r="E461" s="305" t="s">
        <v>1454</v>
      </c>
    </row>
    <row r="462" spans="1:5" x14ac:dyDescent="0.2">
      <c r="A462" s="370"/>
      <c r="B462" s="373"/>
      <c r="C462" s="374"/>
      <c r="D462" s="376"/>
      <c r="E462" s="306" t="s">
        <v>1455</v>
      </c>
    </row>
    <row r="463" spans="1:5" x14ac:dyDescent="0.2">
      <c r="A463" s="377" t="s">
        <v>1684</v>
      </c>
      <c r="B463" s="379" t="s">
        <v>1685</v>
      </c>
      <c r="C463" s="380"/>
      <c r="D463" s="383" t="s">
        <v>57</v>
      </c>
      <c r="E463" s="303" t="s">
        <v>1454</v>
      </c>
    </row>
    <row r="464" spans="1:5" x14ac:dyDescent="0.2">
      <c r="A464" s="378"/>
      <c r="B464" s="381"/>
      <c r="C464" s="382"/>
      <c r="D464" s="384"/>
      <c r="E464" s="304" t="s">
        <v>1455</v>
      </c>
    </row>
    <row r="465" spans="1:5" x14ac:dyDescent="0.2">
      <c r="A465" s="369" t="s">
        <v>1686</v>
      </c>
      <c r="B465" s="371" t="s">
        <v>1685</v>
      </c>
      <c r="C465" s="372"/>
      <c r="D465" s="375" t="s">
        <v>57</v>
      </c>
      <c r="E465" s="305" t="s">
        <v>1454</v>
      </c>
    </row>
    <row r="466" spans="1:5" x14ac:dyDescent="0.2">
      <c r="A466" s="370"/>
      <c r="B466" s="373"/>
      <c r="C466" s="374"/>
      <c r="D466" s="376"/>
      <c r="E466" s="306" t="s">
        <v>1455</v>
      </c>
    </row>
    <row r="467" spans="1:5" x14ac:dyDescent="0.2">
      <c r="A467" s="377" t="s">
        <v>1687</v>
      </c>
      <c r="B467" s="379" t="s">
        <v>1645</v>
      </c>
      <c r="C467" s="380"/>
      <c r="D467" s="383" t="s">
        <v>57</v>
      </c>
      <c r="E467" s="303" t="s">
        <v>1454</v>
      </c>
    </row>
    <row r="468" spans="1:5" x14ac:dyDescent="0.2">
      <c r="A468" s="378"/>
      <c r="B468" s="381"/>
      <c r="C468" s="382"/>
      <c r="D468" s="384"/>
      <c r="E468" s="304" t="s">
        <v>1455</v>
      </c>
    </row>
    <row r="469" spans="1:5" x14ac:dyDescent="0.2">
      <c r="A469" s="369" t="s">
        <v>1688</v>
      </c>
      <c r="B469" s="371" t="s">
        <v>1639</v>
      </c>
      <c r="C469" s="372"/>
      <c r="D469" s="375" t="s">
        <v>57</v>
      </c>
      <c r="E469" s="305" t="s">
        <v>1454</v>
      </c>
    </row>
    <row r="470" spans="1:5" x14ac:dyDescent="0.2">
      <c r="A470" s="370"/>
      <c r="B470" s="373"/>
      <c r="C470" s="374"/>
      <c r="D470" s="376"/>
      <c r="E470" s="306" t="s">
        <v>1455</v>
      </c>
    </row>
    <row r="471" spans="1:5" x14ac:dyDescent="0.2">
      <c r="A471" s="377" t="s">
        <v>1625</v>
      </c>
      <c r="B471" s="379"/>
      <c r="C471" s="380"/>
      <c r="D471" s="383" t="s">
        <v>57</v>
      </c>
      <c r="E471" s="303" t="s">
        <v>1454</v>
      </c>
    </row>
    <row r="472" spans="1:5" x14ac:dyDescent="0.2">
      <c r="A472" s="378"/>
      <c r="B472" s="381"/>
      <c r="C472" s="382"/>
      <c r="D472" s="384"/>
      <c r="E472" s="304" t="s">
        <v>1455</v>
      </c>
    </row>
    <row r="473" spans="1:5" x14ac:dyDescent="0.2">
      <c r="A473" s="369" t="s">
        <v>1639</v>
      </c>
      <c r="B473" s="371"/>
      <c r="C473" s="372"/>
      <c r="D473" s="375" t="s">
        <v>57</v>
      </c>
      <c r="E473" s="305" t="s">
        <v>1454</v>
      </c>
    </row>
    <row r="474" spans="1:5" x14ac:dyDescent="0.2">
      <c r="A474" s="370"/>
      <c r="B474" s="373"/>
      <c r="C474" s="374"/>
      <c r="D474" s="376"/>
      <c r="E474" s="306" t="s">
        <v>1455</v>
      </c>
    </row>
    <row r="475" spans="1:5" x14ac:dyDescent="0.2">
      <c r="A475" s="377" t="s">
        <v>1645</v>
      </c>
      <c r="B475" s="379"/>
      <c r="C475" s="380"/>
      <c r="D475" s="383" t="s">
        <v>57</v>
      </c>
      <c r="E475" s="303" t="s">
        <v>1454</v>
      </c>
    </row>
    <row r="476" spans="1:5" x14ac:dyDescent="0.2">
      <c r="A476" s="378"/>
      <c r="B476" s="381"/>
      <c r="C476" s="382"/>
      <c r="D476" s="384"/>
      <c r="E476" s="304" t="s">
        <v>1455</v>
      </c>
    </row>
    <row r="477" spans="1:5" x14ac:dyDescent="0.2">
      <c r="A477" s="369" t="s">
        <v>1657</v>
      </c>
      <c r="B477" s="371"/>
      <c r="C477" s="372"/>
      <c r="D477" s="375" t="s">
        <v>57</v>
      </c>
      <c r="E477" s="305" t="s">
        <v>1454</v>
      </c>
    </row>
    <row r="478" spans="1:5" x14ac:dyDescent="0.2">
      <c r="A478" s="370"/>
      <c r="B478" s="373"/>
      <c r="C478" s="374"/>
      <c r="D478" s="376"/>
      <c r="E478" s="306" t="s">
        <v>1455</v>
      </c>
    </row>
    <row r="479" spans="1:5" x14ac:dyDescent="0.2">
      <c r="A479" s="377" t="s">
        <v>1647</v>
      </c>
      <c r="B479" s="379"/>
      <c r="C479" s="380"/>
      <c r="D479" s="383" t="s">
        <v>57</v>
      </c>
      <c r="E479" s="303" t="s">
        <v>1454</v>
      </c>
    </row>
    <row r="480" spans="1:5" x14ac:dyDescent="0.2">
      <c r="A480" s="378"/>
      <c r="B480" s="381"/>
      <c r="C480" s="382"/>
      <c r="D480" s="384"/>
      <c r="E480" s="304" t="s">
        <v>1455</v>
      </c>
    </row>
    <row r="481" spans="1:5" x14ac:dyDescent="0.2">
      <c r="A481" s="369" t="s">
        <v>1674</v>
      </c>
      <c r="B481" s="371"/>
      <c r="C481" s="372"/>
      <c r="D481" s="375" t="s">
        <v>57</v>
      </c>
      <c r="E481" s="305" t="s">
        <v>1454</v>
      </c>
    </row>
    <row r="482" spans="1:5" x14ac:dyDescent="0.2">
      <c r="A482" s="370"/>
      <c r="B482" s="373"/>
      <c r="C482" s="374"/>
      <c r="D482" s="376"/>
      <c r="E482" s="306" t="s">
        <v>1455</v>
      </c>
    </row>
    <row r="483" spans="1:5" x14ac:dyDescent="0.2">
      <c r="A483" s="377" t="s">
        <v>1679</v>
      </c>
      <c r="B483" s="379"/>
      <c r="C483" s="380"/>
      <c r="D483" s="383" t="s">
        <v>57</v>
      </c>
      <c r="E483" s="303" t="s">
        <v>1454</v>
      </c>
    </row>
    <row r="484" spans="1:5" x14ac:dyDescent="0.2">
      <c r="A484" s="378"/>
      <c r="B484" s="381"/>
      <c r="C484" s="382"/>
      <c r="D484" s="384"/>
      <c r="E484" s="304" t="s">
        <v>1455</v>
      </c>
    </row>
    <row r="485" spans="1:5" x14ac:dyDescent="0.2">
      <c r="A485" s="369" t="s">
        <v>1685</v>
      </c>
      <c r="B485" s="371"/>
      <c r="C485" s="372"/>
      <c r="D485" s="375" t="s">
        <v>57</v>
      </c>
      <c r="E485" s="305" t="s">
        <v>1454</v>
      </c>
    </row>
    <row r="486" spans="1:5" x14ac:dyDescent="0.2">
      <c r="A486" s="370"/>
      <c r="B486" s="373"/>
      <c r="C486" s="374"/>
      <c r="D486" s="376"/>
      <c r="E486" s="306" t="s">
        <v>1455</v>
      </c>
    </row>
    <row r="487" spans="1:5" x14ac:dyDescent="0.2">
      <c r="A487" s="377" t="s">
        <v>1689</v>
      </c>
      <c r="B487" s="379" t="s">
        <v>1625</v>
      </c>
      <c r="C487" s="380"/>
      <c r="D487" s="383" t="s">
        <v>57</v>
      </c>
      <c r="E487" s="303" t="s">
        <v>1454</v>
      </c>
    </row>
    <row r="488" spans="1:5" x14ac:dyDescent="0.2">
      <c r="A488" s="378"/>
      <c r="B488" s="381"/>
      <c r="C488" s="382"/>
      <c r="D488" s="384"/>
      <c r="E488" s="304" t="s">
        <v>1455</v>
      </c>
    </row>
    <row r="489" spans="1:5" x14ac:dyDescent="0.2">
      <c r="A489" s="369" t="s">
        <v>1690</v>
      </c>
      <c r="B489" s="371" t="s">
        <v>1647</v>
      </c>
      <c r="C489" s="372"/>
      <c r="D489" s="375" t="s">
        <v>57</v>
      </c>
      <c r="E489" s="305" t="s">
        <v>1454</v>
      </c>
    </row>
    <row r="490" spans="1:5" x14ac:dyDescent="0.2">
      <c r="A490" s="370"/>
      <c r="B490" s="373"/>
      <c r="C490" s="374"/>
      <c r="D490" s="376"/>
      <c r="E490" s="306" t="s">
        <v>1455</v>
      </c>
    </row>
    <row r="491" spans="1:5" x14ac:dyDescent="0.2">
      <c r="A491" s="377" t="s">
        <v>1691</v>
      </c>
      <c r="B491" s="379" t="s">
        <v>1685</v>
      </c>
      <c r="C491" s="380"/>
      <c r="D491" s="383" t="s">
        <v>57</v>
      </c>
      <c r="E491" s="303" t="s">
        <v>1454</v>
      </c>
    </row>
    <row r="492" spans="1:5" x14ac:dyDescent="0.2">
      <c r="A492" s="378"/>
      <c r="B492" s="381"/>
      <c r="C492" s="382"/>
      <c r="D492" s="384"/>
      <c r="E492" s="304" t="s">
        <v>1455</v>
      </c>
    </row>
    <row r="493" spans="1:5" x14ac:dyDescent="0.2">
      <c r="A493" s="369" t="s">
        <v>1692</v>
      </c>
      <c r="B493" s="371" t="s">
        <v>1639</v>
      </c>
      <c r="C493" s="372"/>
      <c r="D493" s="375" t="s">
        <v>57</v>
      </c>
      <c r="E493" s="305" t="s">
        <v>1454</v>
      </c>
    </row>
    <row r="494" spans="1:5" x14ac:dyDescent="0.2">
      <c r="A494" s="370"/>
      <c r="B494" s="373"/>
      <c r="C494" s="374"/>
      <c r="D494" s="376"/>
      <c r="E494" s="306" t="s">
        <v>1455</v>
      </c>
    </row>
    <row r="495" spans="1:5" x14ac:dyDescent="0.2">
      <c r="A495" s="299" t="s">
        <v>1693</v>
      </c>
      <c r="B495" s="360"/>
      <c r="C495" s="361"/>
      <c r="D495" s="290" t="s">
        <v>58</v>
      </c>
      <c r="E495" s="300"/>
    </row>
    <row r="496" spans="1:5" x14ac:dyDescent="0.2">
      <c r="A496" s="301" t="s">
        <v>1694</v>
      </c>
      <c r="B496" s="358"/>
      <c r="C496" s="359"/>
      <c r="D496" s="291" t="s">
        <v>58</v>
      </c>
      <c r="E496" s="302"/>
    </row>
    <row r="497" spans="1:5" x14ac:dyDescent="0.2">
      <c r="A497" s="299" t="s">
        <v>1695</v>
      </c>
      <c r="B497" s="360"/>
      <c r="C497" s="361"/>
      <c r="D497" s="290" t="s">
        <v>58</v>
      </c>
      <c r="E497" s="300"/>
    </row>
    <row r="498" spans="1:5" x14ac:dyDescent="0.2">
      <c r="A498" s="301" t="s">
        <v>1696</v>
      </c>
      <c r="B498" s="358"/>
      <c r="C498" s="359"/>
      <c r="D498" s="291" t="s">
        <v>58</v>
      </c>
      <c r="E498" s="302"/>
    </row>
    <row r="499" spans="1:5" x14ac:dyDescent="0.2">
      <c r="A499" s="299" t="s">
        <v>1697</v>
      </c>
      <c r="B499" s="360"/>
      <c r="C499" s="361"/>
      <c r="D499" s="290" t="s">
        <v>58</v>
      </c>
      <c r="E499" s="300"/>
    </row>
    <row r="500" spans="1:5" x14ac:dyDescent="0.2">
      <c r="A500" s="301" t="s">
        <v>1698</v>
      </c>
      <c r="B500" s="358"/>
      <c r="C500" s="359"/>
      <c r="D500" s="291" t="s">
        <v>58</v>
      </c>
      <c r="E500" s="302"/>
    </row>
    <row r="501" spans="1:5" x14ac:dyDescent="0.2">
      <c r="A501" s="299" t="s">
        <v>1699</v>
      </c>
      <c r="B501" s="360"/>
      <c r="C501" s="361"/>
      <c r="D501" s="290" t="s">
        <v>58</v>
      </c>
      <c r="E501" s="300"/>
    </row>
    <row r="502" spans="1:5" x14ac:dyDescent="0.2">
      <c r="A502" s="301" t="s">
        <v>1700</v>
      </c>
      <c r="B502" s="358"/>
      <c r="C502" s="359"/>
      <c r="D502" s="291" t="s">
        <v>58</v>
      </c>
      <c r="E502" s="302"/>
    </row>
    <row r="503" spans="1:5" x14ac:dyDescent="0.2">
      <c r="A503" s="299" t="s">
        <v>1701</v>
      </c>
      <c r="B503" s="360"/>
      <c r="C503" s="361"/>
      <c r="D503" s="290" t="s">
        <v>58</v>
      </c>
      <c r="E503" s="300"/>
    </row>
    <row r="504" spans="1:5" x14ac:dyDescent="0.2">
      <c r="A504" s="301" t="s">
        <v>1702</v>
      </c>
      <c r="B504" s="358"/>
      <c r="C504" s="359"/>
      <c r="D504" s="291" t="s">
        <v>58</v>
      </c>
      <c r="E504" s="302"/>
    </row>
    <row r="505" spans="1:5" x14ac:dyDescent="0.2">
      <c r="A505" s="299" t="s">
        <v>1703</v>
      </c>
      <c r="B505" s="360"/>
      <c r="C505" s="361"/>
      <c r="D505" s="290" t="s">
        <v>58</v>
      </c>
      <c r="E505" s="300"/>
    </row>
    <row r="506" spans="1:5" x14ac:dyDescent="0.2">
      <c r="A506" s="301" t="s">
        <v>1704</v>
      </c>
      <c r="B506" s="358"/>
      <c r="C506" s="359"/>
      <c r="D506" s="291" t="s">
        <v>58</v>
      </c>
      <c r="E506" s="302"/>
    </row>
    <row r="507" spans="1:5" x14ac:dyDescent="0.2">
      <c r="A507" s="299" t="s">
        <v>1705</v>
      </c>
      <c r="B507" s="360"/>
      <c r="C507" s="361"/>
      <c r="D507" s="290" t="s">
        <v>58</v>
      </c>
      <c r="E507" s="300"/>
    </row>
    <row r="508" spans="1:5" x14ac:dyDescent="0.2">
      <c r="A508" s="369" t="s">
        <v>1706</v>
      </c>
      <c r="B508" s="371" t="s">
        <v>1707</v>
      </c>
      <c r="C508" s="372"/>
      <c r="D508" s="375" t="s">
        <v>58</v>
      </c>
      <c r="E508" s="305" t="s">
        <v>1454</v>
      </c>
    </row>
    <row r="509" spans="1:5" x14ac:dyDescent="0.2">
      <c r="A509" s="370"/>
      <c r="B509" s="373"/>
      <c r="C509" s="374"/>
      <c r="D509" s="376"/>
      <c r="E509" s="306" t="s">
        <v>1455</v>
      </c>
    </row>
    <row r="510" spans="1:5" x14ac:dyDescent="0.2">
      <c r="A510" s="377" t="s">
        <v>1708</v>
      </c>
      <c r="B510" s="379" t="s">
        <v>1707</v>
      </c>
      <c r="C510" s="380"/>
      <c r="D510" s="383" t="s">
        <v>58</v>
      </c>
      <c r="E510" s="303" t="s">
        <v>1454</v>
      </c>
    </row>
    <row r="511" spans="1:5" x14ac:dyDescent="0.2">
      <c r="A511" s="378"/>
      <c r="B511" s="381"/>
      <c r="C511" s="382"/>
      <c r="D511" s="384"/>
      <c r="E511" s="304" t="s">
        <v>1455</v>
      </c>
    </row>
    <row r="512" spans="1:5" x14ac:dyDescent="0.2">
      <c r="A512" s="369" t="s">
        <v>1709</v>
      </c>
      <c r="B512" s="371" t="s">
        <v>1707</v>
      </c>
      <c r="C512" s="372"/>
      <c r="D512" s="375" t="s">
        <v>58</v>
      </c>
      <c r="E512" s="305" t="s">
        <v>1454</v>
      </c>
    </row>
    <row r="513" spans="1:5" x14ac:dyDescent="0.2">
      <c r="A513" s="370"/>
      <c r="B513" s="373"/>
      <c r="C513" s="374"/>
      <c r="D513" s="376"/>
      <c r="E513" s="306" t="s">
        <v>1455</v>
      </c>
    </row>
    <row r="514" spans="1:5" x14ac:dyDescent="0.2">
      <c r="A514" s="377" t="s">
        <v>1710</v>
      </c>
      <c r="B514" s="379" t="s">
        <v>1707</v>
      </c>
      <c r="C514" s="380"/>
      <c r="D514" s="383" t="s">
        <v>58</v>
      </c>
      <c r="E514" s="303" t="s">
        <v>1454</v>
      </c>
    </row>
    <row r="515" spans="1:5" x14ac:dyDescent="0.2">
      <c r="A515" s="378"/>
      <c r="B515" s="381"/>
      <c r="C515" s="382"/>
      <c r="D515" s="384"/>
      <c r="E515" s="304" t="s">
        <v>1455</v>
      </c>
    </row>
    <row r="516" spans="1:5" x14ac:dyDescent="0.2">
      <c r="A516" s="369" t="s">
        <v>1711</v>
      </c>
      <c r="B516" s="371" t="s">
        <v>1707</v>
      </c>
      <c r="C516" s="372"/>
      <c r="D516" s="375" t="s">
        <v>58</v>
      </c>
      <c r="E516" s="305" t="s">
        <v>1454</v>
      </c>
    </row>
    <row r="517" spans="1:5" x14ac:dyDescent="0.2">
      <c r="A517" s="370"/>
      <c r="B517" s="373"/>
      <c r="C517" s="374"/>
      <c r="D517" s="376"/>
      <c r="E517" s="306" t="s">
        <v>1455</v>
      </c>
    </row>
    <row r="518" spans="1:5" x14ac:dyDescent="0.2">
      <c r="A518" s="377" t="s">
        <v>1712</v>
      </c>
      <c r="B518" s="379" t="s">
        <v>1707</v>
      </c>
      <c r="C518" s="380"/>
      <c r="D518" s="383" t="s">
        <v>58</v>
      </c>
      <c r="E518" s="303" t="s">
        <v>1454</v>
      </c>
    </row>
    <row r="519" spans="1:5" x14ac:dyDescent="0.2">
      <c r="A519" s="378"/>
      <c r="B519" s="381"/>
      <c r="C519" s="382"/>
      <c r="D519" s="384"/>
      <c r="E519" s="304" t="s">
        <v>1455</v>
      </c>
    </row>
    <row r="520" spans="1:5" x14ac:dyDescent="0.2">
      <c r="A520" s="369" t="s">
        <v>1713</v>
      </c>
      <c r="B520" s="371" t="s">
        <v>1707</v>
      </c>
      <c r="C520" s="372"/>
      <c r="D520" s="375" t="s">
        <v>58</v>
      </c>
      <c r="E520" s="305" t="s">
        <v>1454</v>
      </c>
    </row>
    <row r="521" spans="1:5" x14ac:dyDescent="0.2">
      <c r="A521" s="370"/>
      <c r="B521" s="373"/>
      <c r="C521" s="374"/>
      <c r="D521" s="376"/>
      <c r="E521" s="306" t="s">
        <v>1455</v>
      </c>
    </row>
    <row r="522" spans="1:5" x14ac:dyDescent="0.2">
      <c r="A522" s="377" t="s">
        <v>1714</v>
      </c>
      <c r="B522" s="379" t="s">
        <v>1707</v>
      </c>
      <c r="C522" s="380"/>
      <c r="D522" s="383" t="s">
        <v>58</v>
      </c>
      <c r="E522" s="303" t="s">
        <v>1454</v>
      </c>
    </row>
    <row r="523" spans="1:5" x14ac:dyDescent="0.2">
      <c r="A523" s="378"/>
      <c r="B523" s="381"/>
      <c r="C523" s="382"/>
      <c r="D523" s="384"/>
      <c r="E523" s="304" t="s">
        <v>1455</v>
      </c>
    </row>
    <row r="524" spans="1:5" x14ac:dyDescent="0.2">
      <c r="A524" s="369" t="s">
        <v>1715</v>
      </c>
      <c r="B524" s="371" t="s">
        <v>1707</v>
      </c>
      <c r="C524" s="372"/>
      <c r="D524" s="375" t="s">
        <v>58</v>
      </c>
      <c r="E524" s="305" t="s">
        <v>1454</v>
      </c>
    </row>
    <row r="525" spans="1:5" x14ac:dyDescent="0.2">
      <c r="A525" s="370"/>
      <c r="B525" s="373"/>
      <c r="C525" s="374"/>
      <c r="D525" s="376"/>
      <c r="E525" s="306" t="s">
        <v>1455</v>
      </c>
    </row>
    <row r="526" spans="1:5" x14ac:dyDescent="0.2">
      <c r="A526" s="377" t="s">
        <v>1716</v>
      </c>
      <c r="B526" s="379" t="s">
        <v>1707</v>
      </c>
      <c r="C526" s="380"/>
      <c r="D526" s="383" t="s">
        <v>58</v>
      </c>
      <c r="E526" s="303" t="s">
        <v>1454</v>
      </c>
    </row>
    <row r="527" spans="1:5" x14ac:dyDescent="0.2">
      <c r="A527" s="378"/>
      <c r="B527" s="381"/>
      <c r="C527" s="382"/>
      <c r="D527" s="384"/>
      <c r="E527" s="304" t="s">
        <v>1455</v>
      </c>
    </row>
    <row r="528" spans="1:5" x14ac:dyDescent="0.2">
      <c r="A528" s="369" t="s">
        <v>1717</v>
      </c>
      <c r="B528" s="371" t="s">
        <v>1707</v>
      </c>
      <c r="C528" s="372"/>
      <c r="D528" s="375" t="s">
        <v>58</v>
      </c>
      <c r="E528" s="305" t="s">
        <v>1454</v>
      </c>
    </row>
    <row r="529" spans="1:5" x14ac:dyDescent="0.2">
      <c r="A529" s="370"/>
      <c r="B529" s="373"/>
      <c r="C529" s="374"/>
      <c r="D529" s="376"/>
      <c r="E529" s="306" t="s">
        <v>1455</v>
      </c>
    </row>
    <row r="530" spans="1:5" x14ac:dyDescent="0.2">
      <c r="A530" s="377" t="s">
        <v>1718</v>
      </c>
      <c r="B530" s="379" t="s">
        <v>1707</v>
      </c>
      <c r="C530" s="380"/>
      <c r="D530" s="383" t="s">
        <v>58</v>
      </c>
      <c r="E530" s="303" t="s">
        <v>1454</v>
      </c>
    </row>
    <row r="531" spans="1:5" x14ac:dyDescent="0.2">
      <c r="A531" s="378"/>
      <c r="B531" s="381"/>
      <c r="C531" s="382"/>
      <c r="D531" s="384"/>
      <c r="E531" s="304" t="s">
        <v>1455</v>
      </c>
    </row>
    <row r="532" spans="1:5" x14ac:dyDescent="0.2">
      <c r="A532" s="369" t="s">
        <v>1719</v>
      </c>
      <c r="B532" s="371" t="s">
        <v>1707</v>
      </c>
      <c r="C532" s="372"/>
      <c r="D532" s="375" t="s">
        <v>58</v>
      </c>
      <c r="E532" s="305" t="s">
        <v>1454</v>
      </c>
    </row>
    <row r="533" spans="1:5" x14ac:dyDescent="0.2">
      <c r="A533" s="370"/>
      <c r="B533" s="373"/>
      <c r="C533" s="374"/>
      <c r="D533" s="376"/>
      <c r="E533" s="306" t="s">
        <v>1455</v>
      </c>
    </row>
    <row r="534" spans="1:5" x14ac:dyDescent="0.2">
      <c r="A534" s="377" t="s">
        <v>1720</v>
      </c>
      <c r="B534" s="379" t="s">
        <v>1707</v>
      </c>
      <c r="C534" s="380"/>
      <c r="D534" s="383" t="s">
        <v>58</v>
      </c>
      <c r="E534" s="303" t="s">
        <v>1454</v>
      </c>
    </row>
    <row r="535" spans="1:5" x14ac:dyDescent="0.2">
      <c r="A535" s="378"/>
      <c r="B535" s="381"/>
      <c r="C535" s="382"/>
      <c r="D535" s="384"/>
      <c r="E535" s="304" t="s">
        <v>1455</v>
      </c>
    </row>
    <row r="536" spans="1:5" x14ac:dyDescent="0.2">
      <c r="A536" s="369" t="s">
        <v>1721</v>
      </c>
      <c r="B536" s="371" t="s">
        <v>1707</v>
      </c>
      <c r="C536" s="372"/>
      <c r="D536" s="375" t="s">
        <v>58</v>
      </c>
      <c r="E536" s="305" t="s">
        <v>1454</v>
      </c>
    </row>
    <row r="537" spans="1:5" x14ac:dyDescent="0.2">
      <c r="A537" s="370"/>
      <c r="B537" s="373"/>
      <c r="C537" s="374"/>
      <c r="D537" s="376"/>
      <c r="E537" s="306" t="s">
        <v>1455</v>
      </c>
    </row>
    <row r="538" spans="1:5" x14ac:dyDescent="0.2">
      <c r="A538" s="377" t="s">
        <v>1722</v>
      </c>
      <c r="B538" s="379" t="s">
        <v>1707</v>
      </c>
      <c r="C538" s="380"/>
      <c r="D538" s="383" t="s">
        <v>58</v>
      </c>
      <c r="E538" s="303" t="s">
        <v>1454</v>
      </c>
    </row>
    <row r="539" spans="1:5" x14ac:dyDescent="0.2">
      <c r="A539" s="378"/>
      <c r="B539" s="381"/>
      <c r="C539" s="382"/>
      <c r="D539" s="384"/>
      <c r="E539" s="304" t="s">
        <v>1455</v>
      </c>
    </row>
    <row r="540" spans="1:5" x14ac:dyDescent="0.2">
      <c r="A540" s="369" t="s">
        <v>1723</v>
      </c>
      <c r="B540" s="371" t="s">
        <v>1707</v>
      </c>
      <c r="C540" s="372"/>
      <c r="D540" s="375" t="s">
        <v>58</v>
      </c>
      <c r="E540" s="305" t="s">
        <v>1454</v>
      </c>
    </row>
    <row r="541" spans="1:5" x14ac:dyDescent="0.2">
      <c r="A541" s="370"/>
      <c r="B541" s="373"/>
      <c r="C541" s="374"/>
      <c r="D541" s="376"/>
      <c r="E541" s="306" t="s">
        <v>1455</v>
      </c>
    </row>
    <row r="542" spans="1:5" x14ac:dyDescent="0.2">
      <c r="A542" s="377" t="s">
        <v>1724</v>
      </c>
      <c r="B542" s="379" t="s">
        <v>1707</v>
      </c>
      <c r="C542" s="380"/>
      <c r="D542" s="383" t="s">
        <v>58</v>
      </c>
      <c r="E542" s="303" t="s">
        <v>1454</v>
      </c>
    </row>
    <row r="543" spans="1:5" x14ac:dyDescent="0.2">
      <c r="A543" s="378"/>
      <c r="B543" s="381"/>
      <c r="C543" s="382"/>
      <c r="D543" s="384"/>
      <c r="E543" s="304" t="s">
        <v>1455</v>
      </c>
    </row>
    <row r="544" spans="1:5" x14ac:dyDescent="0.2">
      <c r="A544" s="369" t="s">
        <v>1725</v>
      </c>
      <c r="B544" s="371" t="s">
        <v>1726</v>
      </c>
      <c r="C544" s="372"/>
      <c r="D544" s="375" t="s">
        <v>58</v>
      </c>
      <c r="E544" s="305" t="s">
        <v>1454</v>
      </c>
    </row>
    <row r="545" spans="1:5" x14ac:dyDescent="0.2">
      <c r="A545" s="370"/>
      <c r="B545" s="373"/>
      <c r="C545" s="374"/>
      <c r="D545" s="376"/>
      <c r="E545" s="306" t="s">
        <v>1455</v>
      </c>
    </row>
    <row r="546" spans="1:5" x14ac:dyDescent="0.2">
      <c r="A546" s="377" t="s">
        <v>1727</v>
      </c>
      <c r="B546" s="379" t="s">
        <v>1726</v>
      </c>
      <c r="C546" s="380"/>
      <c r="D546" s="383" t="s">
        <v>58</v>
      </c>
      <c r="E546" s="303" t="s">
        <v>1454</v>
      </c>
    </row>
    <row r="547" spans="1:5" x14ac:dyDescent="0.2">
      <c r="A547" s="378"/>
      <c r="B547" s="381"/>
      <c r="C547" s="382"/>
      <c r="D547" s="384"/>
      <c r="E547" s="304" t="s">
        <v>1455</v>
      </c>
    </row>
    <row r="548" spans="1:5" x14ac:dyDescent="0.2">
      <c r="A548" s="369" t="s">
        <v>1728</v>
      </c>
      <c r="B548" s="371" t="s">
        <v>1726</v>
      </c>
      <c r="C548" s="372"/>
      <c r="D548" s="375" t="s">
        <v>58</v>
      </c>
      <c r="E548" s="305" t="s">
        <v>1454</v>
      </c>
    </row>
    <row r="549" spans="1:5" x14ac:dyDescent="0.2">
      <c r="A549" s="370"/>
      <c r="B549" s="373"/>
      <c r="C549" s="374"/>
      <c r="D549" s="376"/>
      <c r="E549" s="306" t="s">
        <v>1455</v>
      </c>
    </row>
    <row r="550" spans="1:5" x14ac:dyDescent="0.2">
      <c r="A550" s="377" t="s">
        <v>1729</v>
      </c>
      <c r="B550" s="379" t="s">
        <v>1726</v>
      </c>
      <c r="C550" s="380"/>
      <c r="D550" s="383" t="s">
        <v>58</v>
      </c>
      <c r="E550" s="303" t="s">
        <v>1454</v>
      </c>
    </row>
    <row r="551" spans="1:5" x14ac:dyDescent="0.2">
      <c r="A551" s="378"/>
      <c r="B551" s="381"/>
      <c r="C551" s="382"/>
      <c r="D551" s="384"/>
      <c r="E551" s="304" t="s">
        <v>1455</v>
      </c>
    </row>
    <row r="552" spans="1:5" x14ac:dyDescent="0.2">
      <c r="A552" s="369" t="s">
        <v>1730</v>
      </c>
      <c r="B552" s="371" t="s">
        <v>1726</v>
      </c>
      <c r="C552" s="372"/>
      <c r="D552" s="375" t="s">
        <v>58</v>
      </c>
      <c r="E552" s="305" t="s">
        <v>1454</v>
      </c>
    </row>
    <row r="553" spans="1:5" x14ac:dyDescent="0.2">
      <c r="A553" s="370"/>
      <c r="B553" s="373"/>
      <c r="C553" s="374"/>
      <c r="D553" s="376"/>
      <c r="E553" s="306" t="s">
        <v>1455</v>
      </c>
    </row>
    <row r="554" spans="1:5" x14ac:dyDescent="0.2">
      <c r="A554" s="377" t="s">
        <v>1731</v>
      </c>
      <c r="B554" s="379" t="s">
        <v>1732</v>
      </c>
      <c r="C554" s="380"/>
      <c r="D554" s="383" t="s">
        <v>58</v>
      </c>
      <c r="E554" s="303" t="s">
        <v>1454</v>
      </c>
    </row>
    <row r="555" spans="1:5" x14ac:dyDescent="0.2">
      <c r="A555" s="378"/>
      <c r="B555" s="381"/>
      <c r="C555" s="382"/>
      <c r="D555" s="384"/>
      <c r="E555" s="304" t="s">
        <v>1455</v>
      </c>
    </row>
    <row r="556" spans="1:5" x14ac:dyDescent="0.2">
      <c r="A556" s="369" t="s">
        <v>1733</v>
      </c>
      <c r="B556" s="371" t="s">
        <v>1732</v>
      </c>
      <c r="C556" s="372"/>
      <c r="D556" s="375" t="s">
        <v>58</v>
      </c>
      <c r="E556" s="305" t="s">
        <v>1454</v>
      </c>
    </row>
    <row r="557" spans="1:5" x14ac:dyDescent="0.2">
      <c r="A557" s="370"/>
      <c r="B557" s="373"/>
      <c r="C557" s="374"/>
      <c r="D557" s="376"/>
      <c r="E557" s="306" t="s">
        <v>1455</v>
      </c>
    </row>
    <row r="558" spans="1:5" x14ac:dyDescent="0.2">
      <c r="A558" s="377" t="s">
        <v>1490</v>
      </c>
      <c r="B558" s="379" t="s">
        <v>1732</v>
      </c>
      <c r="C558" s="380"/>
      <c r="D558" s="383" t="s">
        <v>58</v>
      </c>
      <c r="E558" s="303" t="s">
        <v>1454</v>
      </c>
    </row>
    <row r="559" spans="1:5" x14ac:dyDescent="0.2">
      <c r="A559" s="378"/>
      <c r="B559" s="381"/>
      <c r="C559" s="382"/>
      <c r="D559" s="384"/>
      <c r="E559" s="304" t="s">
        <v>1455</v>
      </c>
    </row>
    <row r="560" spans="1:5" x14ac:dyDescent="0.2">
      <c r="A560" s="369" t="s">
        <v>1734</v>
      </c>
      <c r="B560" s="371" t="s">
        <v>1732</v>
      </c>
      <c r="C560" s="372"/>
      <c r="D560" s="375" t="s">
        <v>58</v>
      </c>
      <c r="E560" s="305" t="s">
        <v>1454</v>
      </c>
    </row>
    <row r="561" spans="1:5" x14ac:dyDescent="0.2">
      <c r="A561" s="370"/>
      <c r="B561" s="373"/>
      <c r="C561" s="374"/>
      <c r="D561" s="376"/>
      <c r="E561" s="306" t="s">
        <v>1455</v>
      </c>
    </row>
    <row r="562" spans="1:5" x14ac:dyDescent="0.2">
      <c r="A562" s="377" t="s">
        <v>1735</v>
      </c>
      <c r="B562" s="379" t="s">
        <v>1732</v>
      </c>
      <c r="C562" s="380"/>
      <c r="D562" s="383" t="s">
        <v>58</v>
      </c>
      <c r="E562" s="303" t="s">
        <v>1454</v>
      </c>
    </row>
    <row r="563" spans="1:5" x14ac:dyDescent="0.2">
      <c r="A563" s="378"/>
      <c r="B563" s="381"/>
      <c r="C563" s="382"/>
      <c r="D563" s="384"/>
      <c r="E563" s="304" t="s">
        <v>1455</v>
      </c>
    </row>
    <row r="564" spans="1:5" x14ac:dyDescent="0.2">
      <c r="A564" s="369" t="s">
        <v>1736</v>
      </c>
      <c r="B564" s="371" t="s">
        <v>1732</v>
      </c>
      <c r="C564" s="372"/>
      <c r="D564" s="375" t="s">
        <v>58</v>
      </c>
      <c r="E564" s="305" t="s">
        <v>1454</v>
      </c>
    </row>
    <row r="565" spans="1:5" x14ac:dyDescent="0.2">
      <c r="A565" s="370"/>
      <c r="B565" s="373"/>
      <c r="C565" s="374"/>
      <c r="D565" s="376"/>
      <c r="E565" s="306" t="s">
        <v>1455</v>
      </c>
    </row>
    <row r="566" spans="1:5" x14ac:dyDescent="0.2">
      <c r="A566" s="377" t="s">
        <v>1737</v>
      </c>
      <c r="B566" s="379" t="s">
        <v>1732</v>
      </c>
      <c r="C566" s="380"/>
      <c r="D566" s="383" t="s">
        <v>58</v>
      </c>
      <c r="E566" s="303" t="s">
        <v>1454</v>
      </c>
    </row>
    <row r="567" spans="1:5" x14ac:dyDescent="0.2">
      <c r="A567" s="378"/>
      <c r="B567" s="381"/>
      <c r="C567" s="382"/>
      <c r="D567" s="384"/>
      <c r="E567" s="304" t="s">
        <v>1455</v>
      </c>
    </row>
    <row r="568" spans="1:5" x14ac:dyDescent="0.2">
      <c r="A568" s="369" t="s">
        <v>1738</v>
      </c>
      <c r="B568" s="371" t="s">
        <v>1732</v>
      </c>
      <c r="C568" s="372"/>
      <c r="D568" s="375" t="s">
        <v>58</v>
      </c>
      <c r="E568" s="305" t="s">
        <v>1454</v>
      </c>
    </row>
    <row r="569" spans="1:5" x14ac:dyDescent="0.2">
      <c r="A569" s="370"/>
      <c r="B569" s="373"/>
      <c r="C569" s="374"/>
      <c r="D569" s="376"/>
      <c r="E569" s="306" t="s">
        <v>1455</v>
      </c>
    </row>
    <row r="570" spans="1:5" x14ac:dyDescent="0.2">
      <c r="A570" s="377" t="s">
        <v>1739</v>
      </c>
      <c r="B570" s="379" t="s">
        <v>1732</v>
      </c>
      <c r="C570" s="380"/>
      <c r="D570" s="383" t="s">
        <v>58</v>
      </c>
      <c r="E570" s="303" t="s">
        <v>1454</v>
      </c>
    </row>
    <row r="571" spans="1:5" x14ac:dyDescent="0.2">
      <c r="A571" s="378"/>
      <c r="B571" s="381"/>
      <c r="C571" s="382"/>
      <c r="D571" s="384"/>
      <c r="E571" s="304" t="s">
        <v>1455</v>
      </c>
    </row>
    <row r="572" spans="1:5" x14ac:dyDescent="0.2">
      <c r="A572" s="369" t="s">
        <v>1740</v>
      </c>
      <c r="B572" s="371" t="s">
        <v>1732</v>
      </c>
      <c r="C572" s="372"/>
      <c r="D572" s="375" t="s">
        <v>58</v>
      </c>
      <c r="E572" s="305" t="s">
        <v>1454</v>
      </c>
    </row>
    <row r="573" spans="1:5" x14ac:dyDescent="0.2">
      <c r="A573" s="370"/>
      <c r="B573" s="373"/>
      <c r="C573" s="374"/>
      <c r="D573" s="376"/>
      <c r="E573" s="306" t="s">
        <v>1455</v>
      </c>
    </row>
    <row r="574" spans="1:5" x14ac:dyDescent="0.2">
      <c r="A574" s="377" t="s">
        <v>1741</v>
      </c>
      <c r="B574" s="379" t="s">
        <v>1732</v>
      </c>
      <c r="C574" s="380"/>
      <c r="D574" s="383" t="s">
        <v>58</v>
      </c>
      <c r="E574" s="303" t="s">
        <v>1454</v>
      </c>
    </row>
    <row r="575" spans="1:5" x14ac:dyDescent="0.2">
      <c r="A575" s="378"/>
      <c r="B575" s="381"/>
      <c r="C575" s="382"/>
      <c r="D575" s="384"/>
      <c r="E575" s="304" t="s">
        <v>1455</v>
      </c>
    </row>
    <row r="576" spans="1:5" x14ac:dyDescent="0.2">
      <c r="A576" s="369" t="s">
        <v>1742</v>
      </c>
      <c r="B576" s="371" t="s">
        <v>1732</v>
      </c>
      <c r="C576" s="372"/>
      <c r="D576" s="375" t="s">
        <v>58</v>
      </c>
      <c r="E576" s="305" t="s">
        <v>1454</v>
      </c>
    </row>
    <row r="577" spans="1:5" x14ac:dyDescent="0.2">
      <c r="A577" s="370"/>
      <c r="B577" s="373"/>
      <c r="C577" s="374"/>
      <c r="D577" s="376"/>
      <c r="E577" s="306" t="s">
        <v>1455</v>
      </c>
    </row>
    <row r="578" spans="1:5" x14ac:dyDescent="0.2">
      <c r="A578" s="377" t="s">
        <v>1743</v>
      </c>
      <c r="B578" s="379" t="s">
        <v>1732</v>
      </c>
      <c r="C578" s="380"/>
      <c r="D578" s="383" t="s">
        <v>58</v>
      </c>
      <c r="E578" s="303" t="s">
        <v>1454</v>
      </c>
    </row>
    <row r="579" spans="1:5" x14ac:dyDescent="0.2">
      <c r="A579" s="378"/>
      <c r="B579" s="381"/>
      <c r="C579" s="382"/>
      <c r="D579" s="384"/>
      <c r="E579" s="304" t="s">
        <v>1455</v>
      </c>
    </row>
    <row r="580" spans="1:5" x14ac:dyDescent="0.2">
      <c r="A580" s="369" t="s">
        <v>1744</v>
      </c>
      <c r="B580" s="371" t="s">
        <v>1745</v>
      </c>
      <c r="C580" s="372"/>
      <c r="D580" s="375" t="s">
        <v>58</v>
      </c>
      <c r="E580" s="305" t="s">
        <v>1454</v>
      </c>
    </row>
    <row r="581" spans="1:5" x14ac:dyDescent="0.2">
      <c r="A581" s="370"/>
      <c r="B581" s="373"/>
      <c r="C581" s="374"/>
      <c r="D581" s="376"/>
      <c r="E581" s="306" t="s">
        <v>1455</v>
      </c>
    </row>
    <row r="582" spans="1:5" x14ac:dyDescent="0.2">
      <c r="A582" s="377" t="s">
        <v>1746</v>
      </c>
      <c r="B582" s="379" t="s">
        <v>1745</v>
      </c>
      <c r="C582" s="380"/>
      <c r="D582" s="383" t="s">
        <v>58</v>
      </c>
      <c r="E582" s="303" t="s">
        <v>1454</v>
      </c>
    </row>
    <row r="583" spans="1:5" x14ac:dyDescent="0.2">
      <c r="A583" s="378"/>
      <c r="B583" s="381"/>
      <c r="C583" s="382"/>
      <c r="D583" s="384"/>
      <c r="E583" s="304" t="s">
        <v>1455</v>
      </c>
    </row>
    <row r="584" spans="1:5" x14ac:dyDescent="0.2">
      <c r="A584" s="369" t="s">
        <v>1747</v>
      </c>
      <c r="B584" s="371" t="s">
        <v>1745</v>
      </c>
      <c r="C584" s="372"/>
      <c r="D584" s="375" t="s">
        <v>58</v>
      </c>
      <c r="E584" s="305" t="s">
        <v>1454</v>
      </c>
    </row>
    <row r="585" spans="1:5" x14ac:dyDescent="0.2">
      <c r="A585" s="370"/>
      <c r="B585" s="373"/>
      <c r="C585" s="374"/>
      <c r="D585" s="376"/>
      <c r="E585" s="306" t="s">
        <v>1455</v>
      </c>
    </row>
    <row r="586" spans="1:5" x14ac:dyDescent="0.2">
      <c r="A586" s="377" t="s">
        <v>1748</v>
      </c>
      <c r="B586" s="379" t="s">
        <v>1745</v>
      </c>
      <c r="C586" s="380"/>
      <c r="D586" s="383" t="s">
        <v>58</v>
      </c>
      <c r="E586" s="303" t="s">
        <v>1454</v>
      </c>
    </row>
    <row r="587" spans="1:5" x14ac:dyDescent="0.2">
      <c r="A587" s="378"/>
      <c r="B587" s="381"/>
      <c r="C587" s="382"/>
      <c r="D587" s="384"/>
      <c r="E587" s="304" t="s">
        <v>1455</v>
      </c>
    </row>
    <row r="588" spans="1:5" x14ac:dyDescent="0.2">
      <c r="A588" s="369" t="s">
        <v>1749</v>
      </c>
      <c r="B588" s="371" t="s">
        <v>1745</v>
      </c>
      <c r="C588" s="372"/>
      <c r="D588" s="375" t="s">
        <v>58</v>
      </c>
      <c r="E588" s="305" t="s">
        <v>1454</v>
      </c>
    </row>
    <row r="589" spans="1:5" x14ac:dyDescent="0.2">
      <c r="A589" s="370"/>
      <c r="B589" s="373"/>
      <c r="C589" s="374"/>
      <c r="D589" s="376"/>
      <c r="E589" s="306" t="s">
        <v>1455</v>
      </c>
    </row>
    <row r="590" spans="1:5" x14ac:dyDescent="0.2">
      <c r="A590" s="377" t="s">
        <v>1750</v>
      </c>
      <c r="B590" s="379" t="s">
        <v>1745</v>
      </c>
      <c r="C590" s="380"/>
      <c r="D590" s="383" t="s">
        <v>58</v>
      </c>
      <c r="E590" s="303" t="s">
        <v>1454</v>
      </c>
    </row>
    <row r="591" spans="1:5" x14ac:dyDescent="0.2">
      <c r="A591" s="378"/>
      <c r="B591" s="381"/>
      <c r="C591" s="382"/>
      <c r="D591" s="384"/>
      <c r="E591" s="304" t="s">
        <v>1455</v>
      </c>
    </row>
    <row r="592" spans="1:5" x14ac:dyDescent="0.2">
      <c r="A592" s="369" t="s">
        <v>1751</v>
      </c>
      <c r="B592" s="371" t="s">
        <v>1745</v>
      </c>
      <c r="C592" s="372"/>
      <c r="D592" s="375" t="s">
        <v>58</v>
      </c>
      <c r="E592" s="305" t="s">
        <v>1454</v>
      </c>
    </row>
    <row r="593" spans="1:5" x14ac:dyDescent="0.2">
      <c r="A593" s="370"/>
      <c r="B593" s="373"/>
      <c r="C593" s="374"/>
      <c r="D593" s="376"/>
      <c r="E593" s="306" t="s">
        <v>1455</v>
      </c>
    </row>
    <row r="594" spans="1:5" x14ac:dyDescent="0.2">
      <c r="A594" s="377" t="s">
        <v>1752</v>
      </c>
      <c r="B594" s="379" t="s">
        <v>1753</v>
      </c>
      <c r="C594" s="380"/>
      <c r="D594" s="383" t="s">
        <v>58</v>
      </c>
      <c r="E594" s="303" t="s">
        <v>1454</v>
      </c>
    </row>
    <row r="595" spans="1:5" x14ac:dyDescent="0.2">
      <c r="A595" s="378"/>
      <c r="B595" s="381"/>
      <c r="C595" s="382"/>
      <c r="D595" s="384"/>
      <c r="E595" s="304" t="s">
        <v>1455</v>
      </c>
    </row>
    <row r="596" spans="1:5" x14ac:dyDescent="0.2">
      <c r="A596" s="369" t="s">
        <v>1754</v>
      </c>
      <c r="B596" s="371" t="s">
        <v>1753</v>
      </c>
      <c r="C596" s="372"/>
      <c r="D596" s="375" t="s">
        <v>58</v>
      </c>
      <c r="E596" s="305" t="s">
        <v>1454</v>
      </c>
    </row>
    <row r="597" spans="1:5" x14ac:dyDescent="0.2">
      <c r="A597" s="370"/>
      <c r="B597" s="373"/>
      <c r="C597" s="374"/>
      <c r="D597" s="376"/>
      <c r="E597" s="306" t="s">
        <v>1455</v>
      </c>
    </row>
    <row r="598" spans="1:5" x14ac:dyDescent="0.2">
      <c r="A598" s="377" t="s">
        <v>1755</v>
      </c>
      <c r="B598" s="379" t="s">
        <v>1753</v>
      </c>
      <c r="C598" s="380"/>
      <c r="D598" s="383" t="s">
        <v>58</v>
      </c>
      <c r="E598" s="303" t="s">
        <v>1454</v>
      </c>
    </row>
    <row r="599" spans="1:5" x14ac:dyDescent="0.2">
      <c r="A599" s="378"/>
      <c r="B599" s="381"/>
      <c r="C599" s="382"/>
      <c r="D599" s="384"/>
      <c r="E599" s="304" t="s">
        <v>1455</v>
      </c>
    </row>
    <row r="600" spans="1:5" x14ac:dyDescent="0.2">
      <c r="A600" s="369" t="s">
        <v>1756</v>
      </c>
      <c r="B600" s="371" t="s">
        <v>1753</v>
      </c>
      <c r="C600" s="372"/>
      <c r="D600" s="375" t="s">
        <v>58</v>
      </c>
      <c r="E600" s="305" t="s">
        <v>1454</v>
      </c>
    </row>
    <row r="601" spans="1:5" x14ac:dyDescent="0.2">
      <c r="A601" s="370"/>
      <c r="B601" s="373"/>
      <c r="C601" s="374"/>
      <c r="D601" s="376"/>
      <c r="E601" s="306" t="s">
        <v>1455</v>
      </c>
    </row>
    <row r="602" spans="1:5" x14ac:dyDescent="0.2">
      <c r="A602" s="377" t="s">
        <v>1757</v>
      </c>
      <c r="B602" s="379" t="s">
        <v>1753</v>
      </c>
      <c r="C602" s="380"/>
      <c r="D602" s="383" t="s">
        <v>58</v>
      </c>
      <c r="E602" s="303" t="s">
        <v>1454</v>
      </c>
    </row>
    <row r="603" spans="1:5" x14ac:dyDescent="0.2">
      <c r="A603" s="378"/>
      <c r="B603" s="381"/>
      <c r="C603" s="382"/>
      <c r="D603" s="384"/>
      <c r="E603" s="304" t="s">
        <v>1455</v>
      </c>
    </row>
    <row r="604" spans="1:5" x14ac:dyDescent="0.2">
      <c r="A604" s="369" t="s">
        <v>1758</v>
      </c>
      <c r="B604" s="371" t="s">
        <v>1753</v>
      </c>
      <c r="C604" s="372"/>
      <c r="D604" s="375" t="s">
        <v>58</v>
      </c>
      <c r="E604" s="305" t="s">
        <v>1454</v>
      </c>
    </row>
    <row r="605" spans="1:5" x14ac:dyDescent="0.2">
      <c r="A605" s="370"/>
      <c r="B605" s="373"/>
      <c r="C605" s="374"/>
      <c r="D605" s="376"/>
      <c r="E605" s="306" t="s">
        <v>1455</v>
      </c>
    </row>
    <row r="606" spans="1:5" x14ac:dyDescent="0.2">
      <c r="A606" s="377" t="s">
        <v>1759</v>
      </c>
      <c r="B606" s="379" t="s">
        <v>1753</v>
      </c>
      <c r="C606" s="380"/>
      <c r="D606" s="383" t="s">
        <v>58</v>
      </c>
      <c r="E606" s="303" t="s">
        <v>1454</v>
      </c>
    </row>
    <row r="607" spans="1:5" x14ac:dyDescent="0.2">
      <c r="A607" s="378"/>
      <c r="B607" s="381"/>
      <c r="C607" s="382"/>
      <c r="D607" s="384"/>
      <c r="E607" s="304" t="s">
        <v>1455</v>
      </c>
    </row>
    <row r="608" spans="1:5" x14ac:dyDescent="0.2">
      <c r="A608" s="369" t="s">
        <v>1760</v>
      </c>
      <c r="B608" s="371" t="s">
        <v>1753</v>
      </c>
      <c r="C608" s="372"/>
      <c r="D608" s="375" t="s">
        <v>58</v>
      </c>
      <c r="E608" s="305" t="s">
        <v>1454</v>
      </c>
    </row>
    <row r="609" spans="1:5" x14ac:dyDescent="0.2">
      <c r="A609" s="370"/>
      <c r="B609" s="373"/>
      <c r="C609" s="374"/>
      <c r="D609" s="376"/>
      <c r="E609" s="306" t="s">
        <v>1455</v>
      </c>
    </row>
    <row r="610" spans="1:5" x14ac:dyDescent="0.2">
      <c r="A610" s="377" t="s">
        <v>1761</v>
      </c>
      <c r="B610" s="379" t="s">
        <v>1753</v>
      </c>
      <c r="C610" s="380"/>
      <c r="D610" s="383" t="s">
        <v>58</v>
      </c>
      <c r="E610" s="303" t="s">
        <v>1454</v>
      </c>
    </row>
    <row r="611" spans="1:5" x14ac:dyDescent="0.2">
      <c r="A611" s="378"/>
      <c r="B611" s="381"/>
      <c r="C611" s="382"/>
      <c r="D611" s="384"/>
      <c r="E611" s="304" t="s">
        <v>1455</v>
      </c>
    </row>
    <row r="612" spans="1:5" x14ac:dyDescent="0.2">
      <c r="A612" s="369" t="s">
        <v>1762</v>
      </c>
      <c r="B612" s="371" t="s">
        <v>1753</v>
      </c>
      <c r="C612" s="372"/>
      <c r="D612" s="375" t="s">
        <v>58</v>
      </c>
      <c r="E612" s="305" t="s">
        <v>1454</v>
      </c>
    </row>
    <row r="613" spans="1:5" x14ac:dyDescent="0.2">
      <c r="A613" s="370"/>
      <c r="B613" s="373"/>
      <c r="C613" s="374"/>
      <c r="D613" s="376"/>
      <c r="E613" s="306" t="s">
        <v>1455</v>
      </c>
    </row>
    <row r="614" spans="1:5" x14ac:dyDescent="0.2">
      <c r="A614" s="377" t="s">
        <v>1763</v>
      </c>
      <c r="B614" s="379" t="s">
        <v>1753</v>
      </c>
      <c r="C614" s="380"/>
      <c r="D614" s="383" t="s">
        <v>58</v>
      </c>
      <c r="E614" s="303" t="s">
        <v>1454</v>
      </c>
    </row>
    <row r="615" spans="1:5" x14ac:dyDescent="0.2">
      <c r="A615" s="378"/>
      <c r="B615" s="381"/>
      <c r="C615" s="382"/>
      <c r="D615" s="384"/>
      <c r="E615" s="304" t="s">
        <v>1455</v>
      </c>
    </row>
    <row r="616" spans="1:5" x14ac:dyDescent="0.2">
      <c r="A616" s="369" t="s">
        <v>1764</v>
      </c>
      <c r="B616" s="371" t="s">
        <v>1753</v>
      </c>
      <c r="C616" s="372"/>
      <c r="D616" s="375" t="s">
        <v>58</v>
      </c>
      <c r="E616" s="305" t="s">
        <v>1454</v>
      </c>
    </row>
    <row r="617" spans="1:5" x14ac:dyDescent="0.2">
      <c r="A617" s="370"/>
      <c r="B617" s="373"/>
      <c r="C617" s="374"/>
      <c r="D617" s="376"/>
      <c r="E617" s="306" t="s">
        <v>1455</v>
      </c>
    </row>
    <row r="618" spans="1:5" x14ac:dyDescent="0.2">
      <c r="A618" s="377" t="s">
        <v>1765</v>
      </c>
      <c r="B618" s="379" t="s">
        <v>1766</v>
      </c>
      <c r="C618" s="380"/>
      <c r="D618" s="383" t="s">
        <v>58</v>
      </c>
      <c r="E618" s="303" t="s">
        <v>1454</v>
      </c>
    </row>
    <row r="619" spans="1:5" x14ac:dyDescent="0.2">
      <c r="A619" s="378"/>
      <c r="B619" s="381"/>
      <c r="C619" s="382"/>
      <c r="D619" s="384"/>
      <c r="E619" s="304" t="s">
        <v>1455</v>
      </c>
    </row>
    <row r="620" spans="1:5" x14ac:dyDescent="0.2">
      <c r="A620" s="369" t="s">
        <v>1767</v>
      </c>
      <c r="B620" s="371" t="s">
        <v>1766</v>
      </c>
      <c r="C620" s="372"/>
      <c r="D620" s="375" t="s">
        <v>58</v>
      </c>
      <c r="E620" s="305" t="s">
        <v>1454</v>
      </c>
    </row>
    <row r="621" spans="1:5" x14ac:dyDescent="0.2">
      <c r="A621" s="370"/>
      <c r="B621" s="373"/>
      <c r="C621" s="374"/>
      <c r="D621" s="376"/>
      <c r="E621" s="306" t="s">
        <v>1455</v>
      </c>
    </row>
    <row r="622" spans="1:5" x14ac:dyDescent="0.2">
      <c r="A622" s="377" t="s">
        <v>1768</v>
      </c>
      <c r="B622" s="379" t="s">
        <v>1766</v>
      </c>
      <c r="C622" s="380"/>
      <c r="D622" s="383" t="s">
        <v>58</v>
      </c>
      <c r="E622" s="303" t="s">
        <v>1454</v>
      </c>
    </row>
    <row r="623" spans="1:5" x14ac:dyDescent="0.2">
      <c r="A623" s="378"/>
      <c r="B623" s="381"/>
      <c r="C623" s="382"/>
      <c r="D623" s="384"/>
      <c r="E623" s="304" t="s">
        <v>1455</v>
      </c>
    </row>
    <row r="624" spans="1:5" x14ac:dyDescent="0.2">
      <c r="A624" s="369" t="s">
        <v>1769</v>
      </c>
      <c r="B624" s="371" t="s">
        <v>1766</v>
      </c>
      <c r="C624" s="372"/>
      <c r="D624" s="375" t="s">
        <v>58</v>
      </c>
      <c r="E624" s="305" t="s">
        <v>1454</v>
      </c>
    </row>
    <row r="625" spans="1:5" x14ac:dyDescent="0.2">
      <c r="A625" s="370"/>
      <c r="B625" s="373"/>
      <c r="C625" s="374"/>
      <c r="D625" s="376"/>
      <c r="E625" s="306" t="s">
        <v>1455</v>
      </c>
    </row>
    <row r="626" spans="1:5" x14ac:dyDescent="0.2">
      <c r="A626" s="377" t="s">
        <v>1770</v>
      </c>
      <c r="B626" s="379" t="s">
        <v>1771</v>
      </c>
      <c r="C626" s="380"/>
      <c r="D626" s="383" t="s">
        <v>58</v>
      </c>
      <c r="E626" s="303" t="s">
        <v>1454</v>
      </c>
    </row>
    <row r="627" spans="1:5" x14ac:dyDescent="0.2">
      <c r="A627" s="378"/>
      <c r="B627" s="381"/>
      <c r="C627" s="382"/>
      <c r="D627" s="384"/>
      <c r="E627" s="304" t="s">
        <v>1455</v>
      </c>
    </row>
    <row r="628" spans="1:5" x14ac:dyDescent="0.2">
      <c r="A628" s="369" t="s">
        <v>1772</v>
      </c>
      <c r="B628" s="371" t="s">
        <v>1771</v>
      </c>
      <c r="C628" s="372"/>
      <c r="D628" s="375" t="s">
        <v>58</v>
      </c>
      <c r="E628" s="305" t="s">
        <v>1454</v>
      </c>
    </row>
    <row r="629" spans="1:5" x14ac:dyDescent="0.2">
      <c r="A629" s="370"/>
      <c r="B629" s="373"/>
      <c r="C629" s="374"/>
      <c r="D629" s="376"/>
      <c r="E629" s="306" t="s">
        <v>1455</v>
      </c>
    </row>
    <row r="630" spans="1:5" x14ac:dyDescent="0.2">
      <c r="A630" s="377" t="s">
        <v>1773</v>
      </c>
      <c r="B630" s="379" t="s">
        <v>1771</v>
      </c>
      <c r="C630" s="380"/>
      <c r="D630" s="383" t="s">
        <v>58</v>
      </c>
      <c r="E630" s="303" t="s">
        <v>1454</v>
      </c>
    </row>
    <row r="631" spans="1:5" x14ac:dyDescent="0.2">
      <c r="A631" s="378"/>
      <c r="B631" s="381"/>
      <c r="C631" s="382"/>
      <c r="D631" s="384"/>
      <c r="E631" s="304" t="s">
        <v>1455</v>
      </c>
    </row>
    <row r="632" spans="1:5" x14ac:dyDescent="0.2">
      <c r="A632" s="369" t="s">
        <v>1774</v>
      </c>
      <c r="B632" s="371" t="s">
        <v>1771</v>
      </c>
      <c r="C632" s="372"/>
      <c r="D632" s="375" t="s">
        <v>58</v>
      </c>
      <c r="E632" s="305" t="s">
        <v>1454</v>
      </c>
    </row>
    <row r="633" spans="1:5" x14ac:dyDescent="0.2">
      <c r="A633" s="370"/>
      <c r="B633" s="373"/>
      <c r="C633" s="374"/>
      <c r="D633" s="376"/>
      <c r="E633" s="306" t="s">
        <v>1455</v>
      </c>
    </row>
    <row r="634" spans="1:5" x14ac:dyDescent="0.2">
      <c r="A634" s="377" t="s">
        <v>1775</v>
      </c>
      <c r="B634" s="379" t="s">
        <v>1771</v>
      </c>
      <c r="C634" s="380"/>
      <c r="D634" s="383" t="s">
        <v>58</v>
      </c>
      <c r="E634" s="303" t="s">
        <v>1454</v>
      </c>
    </row>
    <row r="635" spans="1:5" x14ac:dyDescent="0.2">
      <c r="A635" s="378"/>
      <c r="B635" s="381"/>
      <c r="C635" s="382"/>
      <c r="D635" s="384"/>
      <c r="E635" s="304" t="s">
        <v>1455</v>
      </c>
    </row>
    <row r="636" spans="1:5" x14ac:dyDescent="0.2">
      <c r="A636" s="369" t="s">
        <v>1776</v>
      </c>
      <c r="B636" s="371" t="s">
        <v>1771</v>
      </c>
      <c r="C636" s="372"/>
      <c r="D636" s="375" t="s">
        <v>58</v>
      </c>
      <c r="E636" s="305" t="s">
        <v>1454</v>
      </c>
    </row>
    <row r="637" spans="1:5" x14ac:dyDescent="0.2">
      <c r="A637" s="370"/>
      <c r="B637" s="373"/>
      <c r="C637" s="374"/>
      <c r="D637" s="376"/>
      <c r="E637" s="306" t="s">
        <v>1455</v>
      </c>
    </row>
    <row r="638" spans="1:5" x14ac:dyDescent="0.2">
      <c r="A638" s="377" t="s">
        <v>1777</v>
      </c>
      <c r="B638" s="379" t="s">
        <v>1778</v>
      </c>
      <c r="C638" s="380"/>
      <c r="D638" s="383" t="s">
        <v>58</v>
      </c>
      <c r="E638" s="303" t="s">
        <v>1454</v>
      </c>
    </row>
    <row r="639" spans="1:5" x14ac:dyDescent="0.2">
      <c r="A639" s="378"/>
      <c r="B639" s="381"/>
      <c r="C639" s="382"/>
      <c r="D639" s="384"/>
      <c r="E639" s="304" t="s">
        <v>1455</v>
      </c>
    </row>
    <row r="640" spans="1:5" x14ac:dyDescent="0.2">
      <c r="A640" s="369" t="s">
        <v>1779</v>
      </c>
      <c r="B640" s="371" t="s">
        <v>1778</v>
      </c>
      <c r="C640" s="372"/>
      <c r="D640" s="375" t="s">
        <v>58</v>
      </c>
      <c r="E640" s="305" t="s">
        <v>1454</v>
      </c>
    </row>
    <row r="641" spans="1:5" x14ac:dyDescent="0.2">
      <c r="A641" s="370"/>
      <c r="B641" s="373"/>
      <c r="C641" s="374"/>
      <c r="D641" s="376"/>
      <c r="E641" s="306" t="s">
        <v>1455</v>
      </c>
    </row>
    <row r="642" spans="1:5" x14ac:dyDescent="0.2">
      <c r="A642" s="377" t="s">
        <v>1780</v>
      </c>
      <c r="B642" s="379" t="s">
        <v>1778</v>
      </c>
      <c r="C642" s="380"/>
      <c r="D642" s="383" t="s">
        <v>58</v>
      </c>
      <c r="E642" s="303" t="s">
        <v>1454</v>
      </c>
    </row>
    <row r="643" spans="1:5" x14ac:dyDescent="0.2">
      <c r="A643" s="378"/>
      <c r="B643" s="381"/>
      <c r="C643" s="382"/>
      <c r="D643" s="384"/>
      <c r="E643" s="304" t="s">
        <v>1455</v>
      </c>
    </row>
    <row r="644" spans="1:5" x14ac:dyDescent="0.2">
      <c r="A644" s="369" t="s">
        <v>1781</v>
      </c>
      <c r="B644" s="371" t="s">
        <v>1778</v>
      </c>
      <c r="C644" s="372"/>
      <c r="D644" s="375" t="s">
        <v>58</v>
      </c>
      <c r="E644" s="305" t="s">
        <v>1454</v>
      </c>
    </row>
    <row r="645" spans="1:5" x14ac:dyDescent="0.2">
      <c r="A645" s="370"/>
      <c r="B645" s="373"/>
      <c r="C645" s="374"/>
      <c r="D645" s="376"/>
      <c r="E645" s="306" t="s">
        <v>1455</v>
      </c>
    </row>
    <row r="646" spans="1:5" x14ac:dyDescent="0.2">
      <c r="A646" s="377" t="s">
        <v>1782</v>
      </c>
      <c r="B646" s="379" t="s">
        <v>1778</v>
      </c>
      <c r="C646" s="380"/>
      <c r="D646" s="383" t="s">
        <v>58</v>
      </c>
      <c r="E646" s="303" t="s">
        <v>1454</v>
      </c>
    </row>
    <row r="647" spans="1:5" x14ac:dyDescent="0.2">
      <c r="A647" s="378"/>
      <c r="B647" s="381"/>
      <c r="C647" s="382"/>
      <c r="D647" s="384"/>
      <c r="E647" s="304" t="s">
        <v>1455</v>
      </c>
    </row>
    <row r="648" spans="1:5" x14ac:dyDescent="0.2">
      <c r="A648" s="369" t="s">
        <v>1783</v>
      </c>
      <c r="B648" s="371" t="s">
        <v>1778</v>
      </c>
      <c r="C648" s="372"/>
      <c r="D648" s="375" t="s">
        <v>58</v>
      </c>
      <c r="E648" s="305" t="s">
        <v>1454</v>
      </c>
    </row>
    <row r="649" spans="1:5" x14ac:dyDescent="0.2">
      <c r="A649" s="370"/>
      <c r="B649" s="373"/>
      <c r="C649" s="374"/>
      <c r="D649" s="376"/>
      <c r="E649" s="306" t="s">
        <v>1455</v>
      </c>
    </row>
    <row r="650" spans="1:5" x14ac:dyDescent="0.2">
      <c r="A650" s="377" t="s">
        <v>1784</v>
      </c>
      <c r="B650" s="379" t="s">
        <v>1778</v>
      </c>
      <c r="C650" s="380"/>
      <c r="D650" s="383" t="s">
        <v>58</v>
      </c>
      <c r="E650" s="303" t="s">
        <v>1454</v>
      </c>
    </row>
    <row r="651" spans="1:5" x14ac:dyDescent="0.2">
      <c r="A651" s="378"/>
      <c r="B651" s="381"/>
      <c r="C651" s="382"/>
      <c r="D651" s="384"/>
      <c r="E651" s="304" t="s">
        <v>1455</v>
      </c>
    </row>
    <row r="652" spans="1:5" x14ac:dyDescent="0.2">
      <c r="A652" s="369" t="s">
        <v>1785</v>
      </c>
      <c r="B652" s="371" t="s">
        <v>1778</v>
      </c>
      <c r="C652" s="372"/>
      <c r="D652" s="375" t="s">
        <v>58</v>
      </c>
      <c r="E652" s="305" t="s">
        <v>1454</v>
      </c>
    </row>
    <row r="653" spans="1:5" x14ac:dyDescent="0.2">
      <c r="A653" s="370"/>
      <c r="B653" s="373"/>
      <c r="C653" s="374"/>
      <c r="D653" s="376"/>
      <c r="E653" s="306" t="s">
        <v>1455</v>
      </c>
    </row>
    <row r="654" spans="1:5" x14ac:dyDescent="0.2">
      <c r="A654" s="377" t="s">
        <v>1786</v>
      </c>
      <c r="B654" s="379" t="s">
        <v>1787</v>
      </c>
      <c r="C654" s="380"/>
      <c r="D654" s="383" t="s">
        <v>58</v>
      </c>
      <c r="E654" s="303" t="s">
        <v>1454</v>
      </c>
    </row>
    <row r="655" spans="1:5" x14ac:dyDescent="0.2">
      <c r="A655" s="378"/>
      <c r="B655" s="381"/>
      <c r="C655" s="382"/>
      <c r="D655" s="384"/>
      <c r="E655" s="304" t="s">
        <v>1455</v>
      </c>
    </row>
    <row r="656" spans="1:5" x14ac:dyDescent="0.2">
      <c r="A656" s="369" t="s">
        <v>1788</v>
      </c>
      <c r="B656" s="371" t="s">
        <v>1787</v>
      </c>
      <c r="C656" s="372"/>
      <c r="D656" s="375" t="s">
        <v>58</v>
      </c>
      <c r="E656" s="305" t="s">
        <v>1454</v>
      </c>
    </row>
    <row r="657" spans="1:5" x14ac:dyDescent="0.2">
      <c r="A657" s="370"/>
      <c r="B657" s="373"/>
      <c r="C657" s="374"/>
      <c r="D657" s="376"/>
      <c r="E657" s="306" t="s">
        <v>1455</v>
      </c>
    </row>
    <row r="658" spans="1:5" x14ac:dyDescent="0.2">
      <c r="A658" s="377" t="s">
        <v>1789</v>
      </c>
      <c r="B658" s="379" t="s">
        <v>1787</v>
      </c>
      <c r="C658" s="380"/>
      <c r="D658" s="383" t="s">
        <v>58</v>
      </c>
      <c r="E658" s="303" t="s">
        <v>1454</v>
      </c>
    </row>
    <row r="659" spans="1:5" x14ac:dyDescent="0.2">
      <c r="A659" s="378"/>
      <c r="B659" s="381"/>
      <c r="C659" s="382"/>
      <c r="D659" s="384"/>
      <c r="E659" s="304" t="s">
        <v>1455</v>
      </c>
    </row>
    <row r="660" spans="1:5" x14ac:dyDescent="0.2">
      <c r="A660" s="369" t="s">
        <v>1481</v>
      </c>
      <c r="B660" s="371" t="s">
        <v>1787</v>
      </c>
      <c r="C660" s="372"/>
      <c r="D660" s="375" t="s">
        <v>58</v>
      </c>
      <c r="E660" s="305" t="s">
        <v>1454</v>
      </c>
    </row>
    <row r="661" spans="1:5" x14ac:dyDescent="0.2">
      <c r="A661" s="370"/>
      <c r="B661" s="373"/>
      <c r="C661" s="374"/>
      <c r="D661" s="376"/>
      <c r="E661" s="306" t="s">
        <v>1455</v>
      </c>
    </row>
    <row r="662" spans="1:5" x14ac:dyDescent="0.2">
      <c r="A662" s="377" t="s">
        <v>1790</v>
      </c>
      <c r="B662" s="379" t="s">
        <v>1787</v>
      </c>
      <c r="C662" s="380"/>
      <c r="D662" s="383" t="s">
        <v>58</v>
      </c>
      <c r="E662" s="303" t="s">
        <v>1454</v>
      </c>
    </row>
    <row r="663" spans="1:5" x14ac:dyDescent="0.2">
      <c r="A663" s="378"/>
      <c r="B663" s="381"/>
      <c r="C663" s="382"/>
      <c r="D663" s="384"/>
      <c r="E663" s="304" t="s">
        <v>1455</v>
      </c>
    </row>
    <row r="664" spans="1:5" x14ac:dyDescent="0.2">
      <c r="A664" s="369" t="s">
        <v>1791</v>
      </c>
      <c r="B664" s="371" t="s">
        <v>1787</v>
      </c>
      <c r="C664" s="372"/>
      <c r="D664" s="375" t="s">
        <v>58</v>
      </c>
      <c r="E664" s="305" t="s">
        <v>1454</v>
      </c>
    </row>
    <row r="665" spans="1:5" x14ac:dyDescent="0.2">
      <c r="A665" s="370"/>
      <c r="B665" s="373"/>
      <c r="C665" s="374"/>
      <c r="D665" s="376"/>
      <c r="E665" s="306" t="s">
        <v>1455</v>
      </c>
    </row>
    <row r="666" spans="1:5" x14ac:dyDescent="0.2">
      <c r="A666" s="377" t="s">
        <v>1792</v>
      </c>
      <c r="B666" s="379" t="s">
        <v>1787</v>
      </c>
      <c r="C666" s="380"/>
      <c r="D666" s="383" t="s">
        <v>58</v>
      </c>
      <c r="E666" s="303" t="s">
        <v>1454</v>
      </c>
    </row>
    <row r="667" spans="1:5" x14ac:dyDescent="0.2">
      <c r="A667" s="378"/>
      <c r="B667" s="381"/>
      <c r="C667" s="382"/>
      <c r="D667" s="384"/>
      <c r="E667" s="304" t="s">
        <v>1455</v>
      </c>
    </row>
    <row r="668" spans="1:5" x14ac:dyDescent="0.2">
      <c r="A668" s="369" t="s">
        <v>1793</v>
      </c>
      <c r="B668" s="371" t="s">
        <v>1787</v>
      </c>
      <c r="C668" s="372"/>
      <c r="D668" s="375" t="s">
        <v>58</v>
      </c>
      <c r="E668" s="305" t="s">
        <v>1454</v>
      </c>
    </row>
    <row r="669" spans="1:5" x14ac:dyDescent="0.2">
      <c r="A669" s="370"/>
      <c r="B669" s="373"/>
      <c r="C669" s="374"/>
      <c r="D669" s="376"/>
      <c r="E669" s="306" t="s">
        <v>1455</v>
      </c>
    </row>
    <row r="670" spans="1:5" x14ac:dyDescent="0.2">
      <c r="A670" s="377" t="s">
        <v>1794</v>
      </c>
      <c r="B670" s="379" t="s">
        <v>1787</v>
      </c>
      <c r="C670" s="380"/>
      <c r="D670" s="383" t="s">
        <v>58</v>
      </c>
      <c r="E670" s="303" t="s">
        <v>1454</v>
      </c>
    </row>
    <row r="671" spans="1:5" x14ac:dyDescent="0.2">
      <c r="A671" s="378"/>
      <c r="B671" s="381"/>
      <c r="C671" s="382"/>
      <c r="D671" s="384"/>
      <c r="E671" s="304" t="s">
        <v>1455</v>
      </c>
    </row>
    <row r="672" spans="1:5" x14ac:dyDescent="0.2">
      <c r="A672" s="369" t="s">
        <v>1795</v>
      </c>
      <c r="B672" s="371" t="s">
        <v>1787</v>
      </c>
      <c r="C672" s="372"/>
      <c r="D672" s="375" t="s">
        <v>58</v>
      </c>
      <c r="E672" s="305" t="s">
        <v>1454</v>
      </c>
    </row>
    <row r="673" spans="1:5" x14ac:dyDescent="0.2">
      <c r="A673" s="370"/>
      <c r="B673" s="373"/>
      <c r="C673" s="374"/>
      <c r="D673" s="376"/>
      <c r="E673" s="306" t="s">
        <v>1455</v>
      </c>
    </row>
    <row r="674" spans="1:5" x14ac:dyDescent="0.2">
      <c r="A674" s="377" t="s">
        <v>1796</v>
      </c>
      <c r="B674" s="379" t="s">
        <v>1787</v>
      </c>
      <c r="C674" s="380"/>
      <c r="D674" s="383" t="s">
        <v>58</v>
      </c>
      <c r="E674" s="303" t="s">
        <v>1454</v>
      </c>
    </row>
    <row r="675" spans="1:5" x14ac:dyDescent="0.2">
      <c r="A675" s="378"/>
      <c r="B675" s="381"/>
      <c r="C675" s="382"/>
      <c r="D675" s="384"/>
      <c r="E675" s="304" t="s">
        <v>1455</v>
      </c>
    </row>
    <row r="676" spans="1:5" x14ac:dyDescent="0.2">
      <c r="A676" s="369" t="s">
        <v>1797</v>
      </c>
      <c r="B676" s="371" t="s">
        <v>1787</v>
      </c>
      <c r="C676" s="372"/>
      <c r="D676" s="375" t="s">
        <v>58</v>
      </c>
      <c r="E676" s="305" t="s">
        <v>1454</v>
      </c>
    </row>
    <row r="677" spans="1:5" x14ac:dyDescent="0.2">
      <c r="A677" s="370"/>
      <c r="B677" s="373"/>
      <c r="C677" s="374"/>
      <c r="D677" s="376"/>
      <c r="E677" s="306" t="s">
        <v>1455</v>
      </c>
    </row>
    <row r="678" spans="1:5" x14ac:dyDescent="0.2">
      <c r="A678" s="377" t="s">
        <v>1482</v>
      </c>
      <c r="B678" s="379" t="s">
        <v>1787</v>
      </c>
      <c r="C678" s="380"/>
      <c r="D678" s="383" t="s">
        <v>58</v>
      </c>
      <c r="E678" s="303" t="s">
        <v>1454</v>
      </c>
    </row>
    <row r="679" spans="1:5" x14ac:dyDescent="0.2">
      <c r="A679" s="378"/>
      <c r="B679" s="381"/>
      <c r="C679" s="382"/>
      <c r="D679" s="384"/>
      <c r="E679" s="304" t="s">
        <v>1455</v>
      </c>
    </row>
    <row r="680" spans="1:5" x14ac:dyDescent="0.2">
      <c r="A680" s="369" t="s">
        <v>1798</v>
      </c>
      <c r="B680" s="371" t="s">
        <v>1787</v>
      </c>
      <c r="C680" s="372"/>
      <c r="D680" s="375" t="s">
        <v>58</v>
      </c>
      <c r="E680" s="305" t="s">
        <v>1454</v>
      </c>
    </row>
    <row r="681" spans="1:5" x14ac:dyDescent="0.2">
      <c r="A681" s="370"/>
      <c r="B681" s="373"/>
      <c r="C681" s="374"/>
      <c r="D681" s="376"/>
      <c r="E681" s="306" t="s">
        <v>1455</v>
      </c>
    </row>
    <row r="682" spans="1:5" x14ac:dyDescent="0.2">
      <c r="A682" s="377" t="s">
        <v>1799</v>
      </c>
      <c r="B682" s="379" t="s">
        <v>1787</v>
      </c>
      <c r="C682" s="380"/>
      <c r="D682" s="383" t="s">
        <v>58</v>
      </c>
      <c r="E682" s="303" t="s">
        <v>1454</v>
      </c>
    </row>
    <row r="683" spans="1:5" x14ac:dyDescent="0.2">
      <c r="A683" s="378"/>
      <c r="B683" s="381"/>
      <c r="C683" s="382"/>
      <c r="D683" s="384"/>
      <c r="E683" s="304" t="s">
        <v>1455</v>
      </c>
    </row>
    <row r="684" spans="1:5" x14ac:dyDescent="0.2">
      <c r="A684" s="369" t="s">
        <v>1800</v>
      </c>
      <c r="B684" s="371" t="s">
        <v>1787</v>
      </c>
      <c r="C684" s="372"/>
      <c r="D684" s="375" t="s">
        <v>58</v>
      </c>
      <c r="E684" s="305" t="s">
        <v>1454</v>
      </c>
    </row>
    <row r="685" spans="1:5" x14ac:dyDescent="0.2">
      <c r="A685" s="370"/>
      <c r="B685" s="373"/>
      <c r="C685" s="374"/>
      <c r="D685" s="376"/>
      <c r="E685" s="306" t="s">
        <v>1455</v>
      </c>
    </row>
    <row r="686" spans="1:5" x14ac:dyDescent="0.2">
      <c r="A686" s="377" t="s">
        <v>1801</v>
      </c>
      <c r="B686" s="379" t="s">
        <v>1802</v>
      </c>
      <c r="C686" s="380"/>
      <c r="D686" s="383" t="s">
        <v>58</v>
      </c>
      <c r="E686" s="303" t="s">
        <v>1454</v>
      </c>
    </row>
    <row r="687" spans="1:5" x14ac:dyDescent="0.2">
      <c r="A687" s="378"/>
      <c r="B687" s="381"/>
      <c r="C687" s="382"/>
      <c r="D687" s="384"/>
      <c r="E687" s="304" t="s">
        <v>1455</v>
      </c>
    </row>
    <row r="688" spans="1:5" x14ac:dyDescent="0.2">
      <c r="A688" s="369" t="s">
        <v>1803</v>
      </c>
      <c r="B688" s="371" t="s">
        <v>1802</v>
      </c>
      <c r="C688" s="372"/>
      <c r="D688" s="375" t="s">
        <v>58</v>
      </c>
      <c r="E688" s="305" t="s">
        <v>1454</v>
      </c>
    </row>
    <row r="689" spans="1:5" x14ac:dyDescent="0.2">
      <c r="A689" s="370"/>
      <c r="B689" s="373"/>
      <c r="C689" s="374"/>
      <c r="D689" s="376"/>
      <c r="E689" s="306" t="s">
        <v>1455</v>
      </c>
    </row>
    <row r="690" spans="1:5" x14ac:dyDescent="0.2">
      <c r="A690" s="377" t="s">
        <v>1804</v>
      </c>
      <c r="B690" s="379" t="s">
        <v>1805</v>
      </c>
      <c r="C690" s="380"/>
      <c r="D690" s="383" t="s">
        <v>58</v>
      </c>
      <c r="E690" s="303" t="s">
        <v>1454</v>
      </c>
    </row>
    <row r="691" spans="1:5" x14ac:dyDescent="0.2">
      <c r="A691" s="378"/>
      <c r="B691" s="381"/>
      <c r="C691" s="382"/>
      <c r="D691" s="384"/>
      <c r="E691" s="304" t="s">
        <v>1455</v>
      </c>
    </row>
    <row r="692" spans="1:5" x14ac:dyDescent="0.2">
      <c r="A692" s="369" t="s">
        <v>1806</v>
      </c>
      <c r="B692" s="371" t="s">
        <v>1805</v>
      </c>
      <c r="C692" s="372"/>
      <c r="D692" s="375" t="s">
        <v>58</v>
      </c>
      <c r="E692" s="305" t="s">
        <v>1454</v>
      </c>
    </row>
    <row r="693" spans="1:5" x14ac:dyDescent="0.2">
      <c r="A693" s="370"/>
      <c r="B693" s="373"/>
      <c r="C693" s="374"/>
      <c r="D693" s="376"/>
      <c r="E693" s="306" t="s">
        <v>1455</v>
      </c>
    </row>
    <row r="694" spans="1:5" x14ac:dyDescent="0.2">
      <c r="A694" s="377" t="s">
        <v>1807</v>
      </c>
      <c r="B694" s="379" t="s">
        <v>1802</v>
      </c>
      <c r="C694" s="380"/>
      <c r="D694" s="383" t="s">
        <v>58</v>
      </c>
      <c r="E694" s="303" t="s">
        <v>1454</v>
      </c>
    </row>
    <row r="695" spans="1:5" x14ac:dyDescent="0.2">
      <c r="A695" s="378"/>
      <c r="B695" s="381"/>
      <c r="C695" s="382"/>
      <c r="D695" s="384"/>
      <c r="E695" s="304" t="s">
        <v>1455</v>
      </c>
    </row>
    <row r="696" spans="1:5" x14ac:dyDescent="0.2">
      <c r="A696" s="369" t="s">
        <v>1808</v>
      </c>
      <c r="B696" s="371" t="s">
        <v>1802</v>
      </c>
      <c r="C696" s="372"/>
      <c r="D696" s="375" t="s">
        <v>58</v>
      </c>
      <c r="E696" s="305" t="s">
        <v>1454</v>
      </c>
    </row>
    <row r="697" spans="1:5" x14ac:dyDescent="0.2">
      <c r="A697" s="370"/>
      <c r="B697" s="373"/>
      <c r="C697" s="374"/>
      <c r="D697" s="376"/>
      <c r="E697" s="306" t="s">
        <v>1455</v>
      </c>
    </row>
    <row r="698" spans="1:5" x14ac:dyDescent="0.2">
      <c r="A698" s="377" t="s">
        <v>1809</v>
      </c>
      <c r="B698" s="379" t="s">
        <v>1805</v>
      </c>
      <c r="C698" s="380"/>
      <c r="D698" s="383" t="s">
        <v>58</v>
      </c>
      <c r="E698" s="303" t="s">
        <v>1454</v>
      </c>
    </row>
    <row r="699" spans="1:5" x14ac:dyDescent="0.2">
      <c r="A699" s="378"/>
      <c r="B699" s="381"/>
      <c r="C699" s="382"/>
      <c r="D699" s="384"/>
      <c r="E699" s="304" t="s">
        <v>1455</v>
      </c>
    </row>
    <row r="700" spans="1:5" x14ac:dyDescent="0.2">
      <c r="A700" s="369" t="s">
        <v>1810</v>
      </c>
      <c r="B700" s="371" t="s">
        <v>1802</v>
      </c>
      <c r="C700" s="372"/>
      <c r="D700" s="375" t="s">
        <v>58</v>
      </c>
      <c r="E700" s="305" t="s">
        <v>1454</v>
      </c>
    </row>
    <row r="701" spans="1:5" x14ac:dyDescent="0.2">
      <c r="A701" s="370"/>
      <c r="B701" s="373"/>
      <c r="C701" s="374"/>
      <c r="D701" s="376"/>
      <c r="E701" s="306" t="s">
        <v>1455</v>
      </c>
    </row>
    <row r="702" spans="1:5" x14ac:dyDescent="0.2">
      <c r="A702" s="377" t="s">
        <v>1811</v>
      </c>
      <c r="B702" s="379" t="s">
        <v>1805</v>
      </c>
      <c r="C702" s="380"/>
      <c r="D702" s="383" t="s">
        <v>58</v>
      </c>
      <c r="E702" s="303" t="s">
        <v>1454</v>
      </c>
    </row>
    <row r="703" spans="1:5" x14ac:dyDescent="0.2">
      <c r="A703" s="378"/>
      <c r="B703" s="381"/>
      <c r="C703" s="382"/>
      <c r="D703" s="384"/>
      <c r="E703" s="304" t="s">
        <v>1455</v>
      </c>
    </row>
    <row r="704" spans="1:5" x14ac:dyDescent="0.2">
      <c r="A704" s="369" t="s">
        <v>1812</v>
      </c>
      <c r="B704" s="371" t="s">
        <v>1813</v>
      </c>
      <c r="C704" s="372"/>
      <c r="D704" s="375" t="s">
        <v>58</v>
      </c>
      <c r="E704" s="305" t="s">
        <v>1454</v>
      </c>
    </row>
    <row r="705" spans="1:5" x14ac:dyDescent="0.2">
      <c r="A705" s="370"/>
      <c r="B705" s="373"/>
      <c r="C705" s="374"/>
      <c r="D705" s="376"/>
      <c r="E705" s="306" t="s">
        <v>1455</v>
      </c>
    </row>
    <row r="706" spans="1:5" x14ac:dyDescent="0.2">
      <c r="A706" s="377" t="s">
        <v>1814</v>
      </c>
      <c r="B706" s="379" t="s">
        <v>1813</v>
      </c>
      <c r="C706" s="380"/>
      <c r="D706" s="383" t="s">
        <v>58</v>
      </c>
      <c r="E706" s="303" t="s">
        <v>1454</v>
      </c>
    </row>
    <row r="707" spans="1:5" x14ac:dyDescent="0.2">
      <c r="A707" s="378"/>
      <c r="B707" s="381"/>
      <c r="C707" s="382"/>
      <c r="D707" s="384"/>
      <c r="E707" s="304" t="s">
        <v>1455</v>
      </c>
    </row>
    <row r="708" spans="1:5" x14ac:dyDescent="0.2">
      <c r="A708" s="369" t="s">
        <v>1815</v>
      </c>
      <c r="B708" s="371" t="s">
        <v>1813</v>
      </c>
      <c r="C708" s="372"/>
      <c r="D708" s="375" t="s">
        <v>58</v>
      </c>
      <c r="E708" s="305" t="s">
        <v>1454</v>
      </c>
    </row>
    <row r="709" spans="1:5" x14ac:dyDescent="0.2">
      <c r="A709" s="370"/>
      <c r="B709" s="373"/>
      <c r="C709" s="374"/>
      <c r="D709" s="376"/>
      <c r="E709" s="306" t="s">
        <v>1455</v>
      </c>
    </row>
    <row r="710" spans="1:5" x14ac:dyDescent="0.2">
      <c r="A710" s="377" t="s">
        <v>1816</v>
      </c>
      <c r="B710" s="379" t="s">
        <v>1813</v>
      </c>
      <c r="C710" s="380"/>
      <c r="D710" s="383" t="s">
        <v>58</v>
      </c>
      <c r="E710" s="303" t="s">
        <v>1454</v>
      </c>
    </row>
    <row r="711" spans="1:5" x14ac:dyDescent="0.2">
      <c r="A711" s="378"/>
      <c r="B711" s="381"/>
      <c r="C711" s="382"/>
      <c r="D711" s="384"/>
      <c r="E711" s="304" t="s">
        <v>1455</v>
      </c>
    </row>
    <row r="712" spans="1:5" x14ac:dyDescent="0.2">
      <c r="A712" s="369" t="s">
        <v>1817</v>
      </c>
      <c r="B712" s="371" t="s">
        <v>1818</v>
      </c>
      <c r="C712" s="372"/>
      <c r="D712" s="375" t="s">
        <v>58</v>
      </c>
      <c r="E712" s="305" t="s">
        <v>1454</v>
      </c>
    </row>
    <row r="713" spans="1:5" x14ac:dyDescent="0.2">
      <c r="A713" s="370"/>
      <c r="B713" s="373"/>
      <c r="C713" s="374"/>
      <c r="D713" s="376"/>
      <c r="E713" s="306" t="s">
        <v>1455</v>
      </c>
    </row>
    <row r="714" spans="1:5" x14ac:dyDescent="0.2">
      <c r="A714" s="377" t="s">
        <v>1819</v>
      </c>
      <c r="B714" s="379" t="s">
        <v>1818</v>
      </c>
      <c r="C714" s="380"/>
      <c r="D714" s="383" t="s">
        <v>58</v>
      </c>
      <c r="E714" s="303" t="s">
        <v>1454</v>
      </c>
    </row>
    <row r="715" spans="1:5" x14ac:dyDescent="0.2">
      <c r="A715" s="378"/>
      <c r="B715" s="381"/>
      <c r="C715" s="382"/>
      <c r="D715" s="384"/>
      <c r="E715" s="304" t="s">
        <v>1455</v>
      </c>
    </row>
    <row r="716" spans="1:5" x14ac:dyDescent="0.2">
      <c r="A716" s="369" t="s">
        <v>1820</v>
      </c>
      <c r="B716" s="371" t="s">
        <v>1818</v>
      </c>
      <c r="C716" s="372"/>
      <c r="D716" s="375" t="s">
        <v>58</v>
      </c>
      <c r="E716" s="305" t="s">
        <v>1454</v>
      </c>
    </row>
    <row r="717" spans="1:5" x14ac:dyDescent="0.2">
      <c r="A717" s="370"/>
      <c r="B717" s="373"/>
      <c r="C717" s="374"/>
      <c r="D717" s="376"/>
      <c r="E717" s="306" t="s">
        <v>1455</v>
      </c>
    </row>
    <row r="718" spans="1:5" x14ac:dyDescent="0.2">
      <c r="A718" s="377" t="s">
        <v>1821</v>
      </c>
      <c r="B718" s="379" t="s">
        <v>1818</v>
      </c>
      <c r="C718" s="380"/>
      <c r="D718" s="383" t="s">
        <v>58</v>
      </c>
      <c r="E718" s="303" t="s">
        <v>1454</v>
      </c>
    </row>
    <row r="719" spans="1:5" x14ac:dyDescent="0.2">
      <c r="A719" s="378"/>
      <c r="B719" s="381"/>
      <c r="C719" s="382"/>
      <c r="D719" s="384"/>
      <c r="E719" s="304" t="s">
        <v>1455</v>
      </c>
    </row>
    <row r="720" spans="1:5" x14ac:dyDescent="0.2">
      <c r="A720" s="369" t="s">
        <v>1822</v>
      </c>
      <c r="B720" s="371" t="s">
        <v>1818</v>
      </c>
      <c r="C720" s="372"/>
      <c r="D720" s="375" t="s">
        <v>58</v>
      </c>
      <c r="E720" s="305" t="s">
        <v>1454</v>
      </c>
    </row>
    <row r="721" spans="1:5" x14ac:dyDescent="0.2">
      <c r="A721" s="370"/>
      <c r="B721" s="373"/>
      <c r="C721" s="374"/>
      <c r="D721" s="376"/>
      <c r="E721" s="306" t="s">
        <v>1455</v>
      </c>
    </row>
    <row r="722" spans="1:5" x14ac:dyDescent="0.2">
      <c r="A722" s="377" t="s">
        <v>1823</v>
      </c>
      <c r="B722" s="379" t="s">
        <v>1818</v>
      </c>
      <c r="C722" s="380"/>
      <c r="D722" s="383" t="s">
        <v>58</v>
      </c>
      <c r="E722" s="303" t="s">
        <v>1454</v>
      </c>
    </row>
    <row r="723" spans="1:5" x14ac:dyDescent="0.2">
      <c r="A723" s="378"/>
      <c r="B723" s="381"/>
      <c r="C723" s="382"/>
      <c r="D723" s="384"/>
      <c r="E723" s="304" t="s">
        <v>1455</v>
      </c>
    </row>
    <row r="724" spans="1:5" x14ac:dyDescent="0.2">
      <c r="A724" s="369" t="s">
        <v>1824</v>
      </c>
      <c r="B724" s="371" t="s">
        <v>1825</v>
      </c>
      <c r="C724" s="372"/>
      <c r="D724" s="375" t="s">
        <v>58</v>
      </c>
      <c r="E724" s="305" t="s">
        <v>1454</v>
      </c>
    </row>
    <row r="725" spans="1:5" x14ac:dyDescent="0.2">
      <c r="A725" s="370"/>
      <c r="B725" s="373"/>
      <c r="C725" s="374"/>
      <c r="D725" s="376"/>
      <c r="E725" s="306" t="s">
        <v>1455</v>
      </c>
    </row>
    <row r="726" spans="1:5" x14ac:dyDescent="0.2">
      <c r="A726" s="377" t="s">
        <v>1826</v>
      </c>
      <c r="B726" s="379" t="s">
        <v>1825</v>
      </c>
      <c r="C726" s="380"/>
      <c r="D726" s="383" t="s">
        <v>58</v>
      </c>
      <c r="E726" s="303" t="s">
        <v>1454</v>
      </c>
    </row>
    <row r="727" spans="1:5" x14ac:dyDescent="0.2">
      <c r="A727" s="378"/>
      <c r="B727" s="381"/>
      <c r="C727" s="382"/>
      <c r="D727" s="384"/>
      <c r="E727" s="304" t="s">
        <v>1455</v>
      </c>
    </row>
    <row r="728" spans="1:5" x14ac:dyDescent="0.2">
      <c r="A728" s="369" t="s">
        <v>1827</v>
      </c>
      <c r="B728" s="371" t="s">
        <v>1825</v>
      </c>
      <c r="C728" s="372"/>
      <c r="D728" s="375" t="s">
        <v>58</v>
      </c>
      <c r="E728" s="305" t="s">
        <v>1454</v>
      </c>
    </row>
    <row r="729" spans="1:5" x14ac:dyDescent="0.2">
      <c r="A729" s="370"/>
      <c r="B729" s="373"/>
      <c r="C729" s="374"/>
      <c r="D729" s="376"/>
      <c r="E729" s="306" t="s">
        <v>1455</v>
      </c>
    </row>
    <row r="730" spans="1:5" x14ac:dyDescent="0.2">
      <c r="A730" s="377" t="s">
        <v>1828</v>
      </c>
      <c r="B730" s="379" t="s">
        <v>1825</v>
      </c>
      <c r="C730" s="380"/>
      <c r="D730" s="383" t="s">
        <v>58</v>
      </c>
      <c r="E730" s="303" t="s">
        <v>1454</v>
      </c>
    </row>
    <row r="731" spans="1:5" x14ac:dyDescent="0.2">
      <c r="A731" s="378"/>
      <c r="B731" s="381"/>
      <c r="C731" s="382"/>
      <c r="D731" s="384"/>
      <c r="E731" s="304" t="s">
        <v>1455</v>
      </c>
    </row>
    <row r="732" spans="1:5" x14ac:dyDescent="0.2">
      <c r="A732" s="369" t="s">
        <v>1829</v>
      </c>
      <c r="B732" s="371" t="s">
        <v>1825</v>
      </c>
      <c r="C732" s="372"/>
      <c r="D732" s="375" t="s">
        <v>58</v>
      </c>
      <c r="E732" s="305" t="s">
        <v>1454</v>
      </c>
    </row>
    <row r="733" spans="1:5" x14ac:dyDescent="0.2">
      <c r="A733" s="370"/>
      <c r="B733" s="373"/>
      <c r="C733" s="374"/>
      <c r="D733" s="376"/>
      <c r="E733" s="306" t="s">
        <v>1455</v>
      </c>
    </row>
    <row r="734" spans="1:5" x14ac:dyDescent="0.2">
      <c r="A734" s="377" t="s">
        <v>1830</v>
      </c>
      <c r="B734" s="379" t="s">
        <v>1766</v>
      </c>
      <c r="C734" s="380"/>
      <c r="D734" s="383" t="s">
        <v>58</v>
      </c>
      <c r="E734" s="303" t="s">
        <v>1454</v>
      </c>
    </row>
    <row r="735" spans="1:5" x14ac:dyDescent="0.2">
      <c r="A735" s="378"/>
      <c r="B735" s="381"/>
      <c r="C735" s="382"/>
      <c r="D735" s="384"/>
      <c r="E735" s="304" t="s">
        <v>1455</v>
      </c>
    </row>
    <row r="736" spans="1:5" x14ac:dyDescent="0.2">
      <c r="A736" s="369" t="s">
        <v>1707</v>
      </c>
      <c r="B736" s="371"/>
      <c r="C736" s="372"/>
      <c r="D736" s="375" t="s">
        <v>58</v>
      </c>
      <c r="E736" s="305" t="s">
        <v>1454</v>
      </c>
    </row>
    <row r="737" spans="1:5" x14ac:dyDescent="0.2">
      <c r="A737" s="370"/>
      <c r="B737" s="373"/>
      <c r="C737" s="374"/>
      <c r="D737" s="376"/>
      <c r="E737" s="306" t="s">
        <v>1455</v>
      </c>
    </row>
    <row r="738" spans="1:5" x14ac:dyDescent="0.2">
      <c r="A738" s="377" t="s">
        <v>1726</v>
      </c>
      <c r="B738" s="379"/>
      <c r="C738" s="380"/>
      <c r="D738" s="383" t="s">
        <v>58</v>
      </c>
      <c r="E738" s="303" t="s">
        <v>1454</v>
      </c>
    </row>
    <row r="739" spans="1:5" x14ac:dyDescent="0.2">
      <c r="A739" s="378"/>
      <c r="B739" s="381"/>
      <c r="C739" s="382"/>
      <c r="D739" s="384"/>
      <c r="E739" s="304" t="s">
        <v>1455</v>
      </c>
    </row>
    <row r="740" spans="1:5" x14ac:dyDescent="0.2">
      <c r="A740" s="369" t="s">
        <v>1732</v>
      </c>
      <c r="B740" s="371"/>
      <c r="C740" s="372"/>
      <c r="D740" s="375" t="s">
        <v>58</v>
      </c>
      <c r="E740" s="305" t="s">
        <v>1454</v>
      </c>
    </row>
    <row r="741" spans="1:5" x14ac:dyDescent="0.2">
      <c r="A741" s="370"/>
      <c r="B741" s="373"/>
      <c r="C741" s="374"/>
      <c r="D741" s="376"/>
      <c r="E741" s="306" t="s">
        <v>1455</v>
      </c>
    </row>
    <row r="742" spans="1:5" x14ac:dyDescent="0.2">
      <c r="A742" s="377" t="s">
        <v>1745</v>
      </c>
      <c r="B742" s="379"/>
      <c r="C742" s="380"/>
      <c r="D742" s="383" t="s">
        <v>58</v>
      </c>
      <c r="E742" s="303" t="s">
        <v>1454</v>
      </c>
    </row>
    <row r="743" spans="1:5" x14ac:dyDescent="0.2">
      <c r="A743" s="378"/>
      <c r="B743" s="381"/>
      <c r="C743" s="382"/>
      <c r="D743" s="384"/>
      <c r="E743" s="304" t="s">
        <v>1455</v>
      </c>
    </row>
    <row r="744" spans="1:5" x14ac:dyDescent="0.2">
      <c r="A744" s="369" t="s">
        <v>1766</v>
      </c>
      <c r="B744" s="371"/>
      <c r="C744" s="372"/>
      <c r="D744" s="375" t="s">
        <v>58</v>
      </c>
      <c r="E744" s="305" t="s">
        <v>1454</v>
      </c>
    </row>
    <row r="745" spans="1:5" x14ac:dyDescent="0.2">
      <c r="A745" s="370"/>
      <c r="B745" s="373"/>
      <c r="C745" s="374"/>
      <c r="D745" s="376"/>
      <c r="E745" s="306" t="s">
        <v>1455</v>
      </c>
    </row>
    <row r="746" spans="1:5" x14ac:dyDescent="0.2">
      <c r="A746" s="377" t="s">
        <v>1771</v>
      </c>
      <c r="B746" s="379"/>
      <c r="C746" s="380"/>
      <c r="D746" s="383" t="s">
        <v>58</v>
      </c>
      <c r="E746" s="303" t="s">
        <v>1454</v>
      </c>
    </row>
    <row r="747" spans="1:5" x14ac:dyDescent="0.2">
      <c r="A747" s="378"/>
      <c r="B747" s="381"/>
      <c r="C747" s="382"/>
      <c r="D747" s="384"/>
      <c r="E747" s="304" t="s">
        <v>1455</v>
      </c>
    </row>
    <row r="748" spans="1:5" x14ac:dyDescent="0.2">
      <c r="A748" s="369" t="s">
        <v>1778</v>
      </c>
      <c r="B748" s="371"/>
      <c r="C748" s="372"/>
      <c r="D748" s="375" t="s">
        <v>58</v>
      </c>
      <c r="E748" s="305" t="s">
        <v>1454</v>
      </c>
    </row>
    <row r="749" spans="1:5" x14ac:dyDescent="0.2">
      <c r="A749" s="370"/>
      <c r="B749" s="373"/>
      <c r="C749" s="374"/>
      <c r="D749" s="376"/>
      <c r="E749" s="306" t="s">
        <v>1455</v>
      </c>
    </row>
    <row r="750" spans="1:5" x14ac:dyDescent="0.2">
      <c r="A750" s="377" t="s">
        <v>1787</v>
      </c>
      <c r="B750" s="379"/>
      <c r="C750" s="380"/>
      <c r="D750" s="383" t="s">
        <v>58</v>
      </c>
      <c r="E750" s="303" t="s">
        <v>1454</v>
      </c>
    </row>
    <row r="751" spans="1:5" x14ac:dyDescent="0.2">
      <c r="A751" s="378"/>
      <c r="B751" s="381"/>
      <c r="C751" s="382"/>
      <c r="D751" s="384"/>
      <c r="E751" s="304" t="s">
        <v>1455</v>
      </c>
    </row>
    <row r="752" spans="1:5" x14ac:dyDescent="0.2">
      <c r="A752" s="369" t="s">
        <v>1802</v>
      </c>
      <c r="B752" s="371"/>
      <c r="C752" s="372"/>
      <c r="D752" s="375" t="s">
        <v>58</v>
      </c>
      <c r="E752" s="305" t="s">
        <v>1454</v>
      </c>
    </row>
    <row r="753" spans="1:5" x14ac:dyDescent="0.2">
      <c r="A753" s="370"/>
      <c r="B753" s="373"/>
      <c r="C753" s="374"/>
      <c r="D753" s="376"/>
      <c r="E753" s="306" t="s">
        <v>1455</v>
      </c>
    </row>
    <row r="754" spans="1:5" x14ac:dyDescent="0.2">
      <c r="A754" s="377" t="s">
        <v>1813</v>
      </c>
      <c r="B754" s="379"/>
      <c r="C754" s="380"/>
      <c r="D754" s="383" t="s">
        <v>58</v>
      </c>
      <c r="E754" s="303" t="s">
        <v>1454</v>
      </c>
    </row>
    <row r="755" spans="1:5" x14ac:dyDescent="0.2">
      <c r="A755" s="378"/>
      <c r="B755" s="381"/>
      <c r="C755" s="382"/>
      <c r="D755" s="384"/>
      <c r="E755" s="304" t="s">
        <v>1455</v>
      </c>
    </row>
    <row r="756" spans="1:5" x14ac:dyDescent="0.2">
      <c r="A756" s="369" t="s">
        <v>1818</v>
      </c>
      <c r="B756" s="371"/>
      <c r="C756" s="372"/>
      <c r="D756" s="375" t="s">
        <v>58</v>
      </c>
      <c r="E756" s="305" t="s">
        <v>1454</v>
      </c>
    </row>
    <row r="757" spans="1:5" x14ac:dyDescent="0.2">
      <c r="A757" s="370"/>
      <c r="B757" s="373"/>
      <c r="C757" s="374"/>
      <c r="D757" s="376"/>
      <c r="E757" s="306" t="s">
        <v>1455</v>
      </c>
    </row>
    <row r="758" spans="1:5" x14ac:dyDescent="0.2">
      <c r="A758" s="377" t="s">
        <v>1753</v>
      </c>
      <c r="B758" s="379"/>
      <c r="C758" s="380"/>
      <c r="D758" s="383" t="s">
        <v>58</v>
      </c>
      <c r="E758" s="303" t="s">
        <v>1454</v>
      </c>
    </row>
    <row r="759" spans="1:5" x14ac:dyDescent="0.2">
      <c r="A759" s="378"/>
      <c r="B759" s="381"/>
      <c r="C759" s="382"/>
      <c r="D759" s="384"/>
      <c r="E759" s="304" t="s">
        <v>1455</v>
      </c>
    </row>
    <row r="760" spans="1:5" x14ac:dyDescent="0.2">
      <c r="A760" s="369" t="s">
        <v>1831</v>
      </c>
      <c r="B760" s="371" t="s">
        <v>1732</v>
      </c>
      <c r="C760" s="372"/>
      <c r="D760" s="375" t="s">
        <v>58</v>
      </c>
      <c r="E760" s="305" t="s">
        <v>1454</v>
      </c>
    </row>
    <row r="761" spans="1:5" x14ac:dyDescent="0.2">
      <c r="A761" s="370"/>
      <c r="B761" s="373"/>
      <c r="C761" s="374"/>
      <c r="D761" s="376"/>
      <c r="E761" s="306" t="s">
        <v>1455</v>
      </c>
    </row>
    <row r="762" spans="1:5" x14ac:dyDescent="0.2">
      <c r="A762" s="377" t="s">
        <v>1832</v>
      </c>
      <c r="B762" s="379" t="s">
        <v>1745</v>
      </c>
      <c r="C762" s="380"/>
      <c r="D762" s="383" t="s">
        <v>58</v>
      </c>
      <c r="E762" s="303" t="s">
        <v>1454</v>
      </c>
    </row>
    <row r="763" spans="1:5" x14ac:dyDescent="0.2">
      <c r="A763" s="378"/>
      <c r="B763" s="381"/>
      <c r="C763" s="382"/>
      <c r="D763" s="384"/>
      <c r="E763" s="304" t="s">
        <v>1455</v>
      </c>
    </row>
    <row r="764" spans="1:5" x14ac:dyDescent="0.2">
      <c r="A764" s="369" t="s">
        <v>1833</v>
      </c>
      <c r="B764" s="371" t="s">
        <v>1753</v>
      </c>
      <c r="C764" s="372"/>
      <c r="D764" s="375" t="s">
        <v>58</v>
      </c>
      <c r="E764" s="305" t="s">
        <v>1454</v>
      </c>
    </row>
    <row r="765" spans="1:5" x14ac:dyDescent="0.2">
      <c r="A765" s="370"/>
      <c r="B765" s="373"/>
      <c r="C765" s="374"/>
      <c r="D765" s="376"/>
      <c r="E765" s="306" t="s">
        <v>1455</v>
      </c>
    </row>
    <row r="766" spans="1:5" x14ac:dyDescent="0.2">
      <c r="A766" s="377" t="s">
        <v>1834</v>
      </c>
      <c r="B766" s="379" t="s">
        <v>1778</v>
      </c>
      <c r="C766" s="380"/>
      <c r="D766" s="383" t="s">
        <v>58</v>
      </c>
      <c r="E766" s="303" t="s">
        <v>1454</v>
      </c>
    </row>
    <row r="767" spans="1:5" x14ac:dyDescent="0.2">
      <c r="A767" s="378"/>
      <c r="B767" s="381"/>
      <c r="C767" s="382"/>
      <c r="D767" s="384"/>
      <c r="E767" s="304" t="s">
        <v>1455</v>
      </c>
    </row>
    <row r="768" spans="1:5" x14ac:dyDescent="0.2">
      <c r="A768" s="369" t="s">
        <v>1835</v>
      </c>
      <c r="B768" s="371" t="s">
        <v>1787</v>
      </c>
      <c r="C768" s="372"/>
      <c r="D768" s="375" t="s">
        <v>58</v>
      </c>
      <c r="E768" s="305" t="s">
        <v>1454</v>
      </c>
    </row>
    <row r="769" spans="1:5" x14ac:dyDescent="0.2">
      <c r="A769" s="370"/>
      <c r="B769" s="373"/>
      <c r="C769" s="374"/>
      <c r="D769" s="376"/>
      <c r="E769" s="306" t="s">
        <v>1455</v>
      </c>
    </row>
    <row r="770" spans="1:5" x14ac:dyDescent="0.2">
      <c r="A770" s="377" t="s">
        <v>1836</v>
      </c>
      <c r="B770" s="379" t="s">
        <v>1813</v>
      </c>
      <c r="C770" s="380"/>
      <c r="D770" s="383" t="s">
        <v>58</v>
      </c>
      <c r="E770" s="303" t="s">
        <v>1454</v>
      </c>
    </row>
    <row r="771" spans="1:5" x14ac:dyDescent="0.2">
      <c r="A771" s="378"/>
      <c r="B771" s="381"/>
      <c r="C771" s="382"/>
      <c r="D771" s="384"/>
      <c r="E771" s="304" t="s">
        <v>1455</v>
      </c>
    </row>
    <row r="772" spans="1:5" x14ac:dyDescent="0.2">
      <c r="A772" s="369" t="s">
        <v>1837</v>
      </c>
      <c r="B772" s="371" t="s">
        <v>1825</v>
      </c>
      <c r="C772" s="372"/>
      <c r="D772" s="375" t="s">
        <v>58</v>
      </c>
      <c r="E772" s="305" t="s">
        <v>1454</v>
      </c>
    </row>
    <row r="773" spans="1:5" x14ac:dyDescent="0.2">
      <c r="A773" s="370"/>
      <c r="B773" s="373"/>
      <c r="C773" s="374"/>
      <c r="D773" s="376"/>
      <c r="E773" s="306" t="s">
        <v>1455</v>
      </c>
    </row>
    <row r="774" spans="1:5" x14ac:dyDescent="0.2">
      <c r="A774" s="377" t="s">
        <v>1825</v>
      </c>
      <c r="B774" s="379"/>
      <c r="C774" s="380"/>
      <c r="D774" s="383" t="s">
        <v>58</v>
      </c>
      <c r="E774" s="303" t="s">
        <v>1454</v>
      </c>
    </row>
    <row r="775" spans="1:5" x14ac:dyDescent="0.2">
      <c r="A775" s="378"/>
      <c r="B775" s="381"/>
      <c r="C775" s="382"/>
      <c r="D775" s="384"/>
      <c r="E775" s="304" t="s">
        <v>1455</v>
      </c>
    </row>
    <row r="776" spans="1:5" x14ac:dyDescent="0.2">
      <c r="A776" s="301" t="s">
        <v>1838</v>
      </c>
      <c r="B776" s="358"/>
      <c r="C776" s="359"/>
      <c r="D776" s="291" t="s">
        <v>58</v>
      </c>
      <c r="E776" s="302"/>
    </row>
    <row r="777" spans="1:5" x14ac:dyDescent="0.2">
      <c r="A777" s="377" t="s">
        <v>1839</v>
      </c>
      <c r="B777" s="379" t="s">
        <v>1707</v>
      </c>
      <c r="C777" s="380"/>
      <c r="D777" s="383" t="s">
        <v>58</v>
      </c>
      <c r="E777" s="303" t="s">
        <v>1454</v>
      </c>
    </row>
    <row r="778" spans="1:5" x14ac:dyDescent="0.2">
      <c r="A778" s="378"/>
      <c r="B778" s="381"/>
      <c r="C778" s="382"/>
      <c r="D778" s="384"/>
      <c r="E778" s="304" t="s">
        <v>1455</v>
      </c>
    </row>
    <row r="779" spans="1:5" x14ac:dyDescent="0.2">
      <c r="A779" s="369" t="s">
        <v>1840</v>
      </c>
      <c r="B779" s="371" t="s">
        <v>1825</v>
      </c>
      <c r="C779" s="372"/>
      <c r="D779" s="375" t="s">
        <v>58</v>
      </c>
      <c r="E779" s="305" t="s">
        <v>1454</v>
      </c>
    </row>
    <row r="780" spans="1:5" x14ac:dyDescent="0.2">
      <c r="A780" s="370"/>
      <c r="B780" s="373"/>
      <c r="C780" s="374"/>
      <c r="D780" s="376"/>
      <c r="E780" s="306" t="s">
        <v>1455</v>
      </c>
    </row>
    <row r="781" spans="1:5" x14ac:dyDescent="0.2">
      <c r="A781" s="377" t="s">
        <v>1841</v>
      </c>
      <c r="B781" s="379" t="s">
        <v>1805</v>
      </c>
      <c r="C781" s="380"/>
      <c r="D781" s="383" t="s">
        <v>58</v>
      </c>
      <c r="E781" s="303" t="s">
        <v>1454</v>
      </c>
    </row>
    <row r="782" spans="1:5" x14ac:dyDescent="0.2">
      <c r="A782" s="378"/>
      <c r="B782" s="381"/>
      <c r="C782" s="382"/>
      <c r="D782" s="384"/>
      <c r="E782" s="304" t="s">
        <v>1455</v>
      </c>
    </row>
    <row r="783" spans="1:5" x14ac:dyDescent="0.2">
      <c r="A783" s="369" t="s">
        <v>1842</v>
      </c>
      <c r="B783" s="371" t="s">
        <v>1825</v>
      </c>
      <c r="C783" s="372"/>
      <c r="D783" s="375" t="s">
        <v>58</v>
      </c>
      <c r="E783" s="305" t="s">
        <v>1454</v>
      </c>
    </row>
    <row r="784" spans="1:5" x14ac:dyDescent="0.2">
      <c r="A784" s="370"/>
      <c r="B784" s="373"/>
      <c r="C784" s="374"/>
      <c r="D784" s="376"/>
      <c r="E784" s="306" t="s">
        <v>1455</v>
      </c>
    </row>
    <row r="785" spans="1:5" x14ac:dyDescent="0.2">
      <c r="A785" s="377" t="s">
        <v>1843</v>
      </c>
      <c r="B785" s="379" t="s">
        <v>1745</v>
      </c>
      <c r="C785" s="380"/>
      <c r="D785" s="383" t="s">
        <v>58</v>
      </c>
      <c r="E785" s="303" t="s">
        <v>1454</v>
      </c>
    </row>
    <row r="786" spans="1:5" x14ac:dyDescent="0.2">
      <c r="A786" s="378"/>
      <c r="B786" s="381"/>
      <c r="C786" s="382"/>
      <c r="D786" s="384"/>
      <c r="E786" s="304" t="s">
        <v>1455</v>
      </c>
    </row>
    <row r="787" spans="1:5" x14ac:dyDescent="0.2">
      <c r="A787" s="369" t="s">
        <v>1844</v>
      </c>
      <c r="B787" s="371" t="s">
        <v>1745</v>
      </c>
      <c r="C787" s="372"/>
      <c r="D787" s="375" t="s">
        <v>58</v>
      </c>
      <c r="E787" s="305" t="s">
        <v>1454</v>
      </c>
    </row>
    <row r="788" spans="1:5" x14ac:dyDescent="0.2">
      <c r="A788" s="370"/>
      <c r="B788" s="373"/>
      <c r="C788" s="374"/>
      <c r="D788" s="376"/>
      <c r="E788" s="306" t="s">
        <v>1455</v>
      </c>
    </row>
    <row r="789" spans="1:5" x14ac:dyDescent="0.2">
      <c r="A789" s="377" t="s">
        <v>1805</v>
      </c>
      <c r="B789" s="379"/>
      <c r="C789" s="380"/>
      <c r="D789" s="383" t="s">
        <v>58</v>
      </c>
      <c r="E789" s="303" t="s">
        <v>1454</v>
      </c>
    </row>
    <row r="790" spans="1:5" x14ac:dyDescent="0.2">
      <c r="A790" s="378"/>
      <c r="B790" s="381"/>
      <c r="C790" s="382"/>
      <c r="D790" s="384"/>
      <c r="E790" s="304" t="s">
        <v>1455</v>
      </c>
    </row>
    <row r="791" spans="1:5" x14ac:dyDescent="0.2">
      <c r="A791" s="369" t="s">
        <v>1845</v>
      </c>
      <c r="B791" s="371"/>
      <c r="C791" s="372"/>
      <c r="D791" s="375" t="s">
        <v>59</v>
      </c>
      <c r="E791" s="305" t="s">
        <v>1454</v>
      </c>
    </row>
    <row r="792" spans="1:5" x14ac:dyDescent="0.2">
      <c r="A792" s="370"/>
      <c r="B792" s="373"/>
      <c r="C792" s="374"/>
      <c r="D792" s="376"/>
      <c r="E792" s="306" t="s">
        <v>1455</v>
      </c>
    </row>
    <row r="793" spans="1:5" x14ac:dyDescent="0.2">
      <c r="A793" s="377" t="s">
        <v>1846</v>
      </c>
      <c r="B793" s="379"/>
      <c r="C793" s="380"/>
      <c r="D793" s="383" t="s">
        <v>59</v>
      </c>
      <c r="E793" s="303" t="s">
        <v>1454</v>
      </c>
    </row>
    <row r="794" spans="1:5" x14ac:dyDescent="0.2">
      <c r="A794" s="378"/>
      <c r="B794" s="381"/>
      <c r="C794" s="382"/>
      <c r="D794" s="384"/>
      <c r="E794" s="304" t="s">
        <v>1455</v>
      </c>
    </row>
    <row r="795" spans="1:5" x14ac:dyDescent="0.2">
      <c r="A795" s="369" t="s">
        <v>1847</v>
      </c>
      <c r="B795" s="371"/>
      <c r="C795" s="372"/>
      <c r="D795" s="375" t="s">
        <v>59</v>
      </c>
      <c r="E795" s="305" t="s">
        <v>1454</v>
      </c>
    </row>
    <row r="796" spans="1:5" x14ac:dyDescent="0.2">
      <c r="A796" s="370"/>
      <c r="B796" s="373"/>
      <c r="C796" s="374"/>
      <c r="D796" s="376"/>
      <c r="E796" s="306" t="s">
        <v>1455</v>
      </c>
    </row>
    <row r="797" spans="1:5" x14ac:dyDescent="0.2">
      <c r="A797" s="377" t="s">
        <v>1848</v>
      </c>
      <c r="B797" s="379"/>
      <c r="C797" s="380"/>
      <c r="D797" s="383" t="s">
        <v>59</v>
      </c>
      <c r="E797" s="303" t="s">
        <v>1454</v>
      </c>
    </row>
    <row r="798" spans="1:5" x14ac:dyDescent="0.2">
      <c r="A798" s="378"/>
      <c r="B798" s="381"/>
      <c r="C798" s="382"/>
      <c r="D798" s="384"/>
      <c r="E798" s="304" t="s">
        <v>1455</v>
      </c>
    </row>
    <row r="799" spans="1:5" x14ac:dyDescent="0.2">
      <c r="A799" s="369" t="s">
        <v>1849</v>
      </c>
      <c r="B799" s="371"/>
      <c r="C799" s="372"/>
      <c r="D799" s="375" t="s">
        <v>59</v>
      </c>
      <c r="E799" s="305" t="s">
        <v>1454</v>
      </c>
    </row>
    <row r="800" spans="1:5" x14ac:dyDescent="0.2">
      <c r="A800" s="370"/>
      <c r="B800" s="373"/>
      <c r="C800" s="374"/>
      <c r="D800" s="376"/>
      <c r="E800" s="306" t="s">
        <v>1455</v>
      </c>
    </row>
    <row r="801" spans="1:5" x14ac:dyDescent="0.2">
      <c r="A801" s="377" t="s">
        <v>1850</v>
      </c>
      <c r="B801" s="379"/>
      <c r="C801" s="380"/>
      <c r="D801" s="383" t="s">
        <v>59</v>
      </c>
      <c r="E801" s="303" t="s">
        <v>1454</v>
      </c>
    </row>
    <row r="802" spans="1:5" x14ac:dyDescent="0.2">
      <c r="A802" s="378"/>
      <c r="B802" s="381"/>
      <c r="C802" s="382"/>
      <c r="D802" s="384"/>
      <c r="E802" s="304" t="s">
        <v>1455</v>
      </c>
    </row>
    <row r="803" spans="1:5" x14ac:dyDescent="0.2">
      <c r="A803" s="369" t="s">
        <v>1851</v>
      </c>
      <c r="B803" s="371"/>
      <c r="C803" s="372"/>
      <c r="D803" s="375" t="s">
        <v>59</v>
      </c>
      <c r="E803" s="305" t="s">
        <v>1454</v>
      </c>
    </row>
    <row r="804" spans="1:5" x14ac:dyDescent="0.2">
      <c r="A804" s="370"/>
      <c r="B804" s="373"/>
      <c r="C804" s="374"/>
      <c r="D804" s="376"/>
      <c r="E804" s="306" t="s">
        <v>1455</v>
      </c>
    </row>
    <row r="805" spans="1:5" x14ac:dyDescent="0.2">
      <c r="A805" s="377" t="s">
        <v>1852</v>
      </c>
      <c r="B805" s="379"/>
      <c r="C805" s="380"/>
      <c r="D805" s="383" t="s">
        <v>59</v>
      </c>
      <c r="E805" s="303" t="s">
        <v>1454</v>
      </c>
    </row>
    <row r="806" spans="1:5" x14ac:dyDescent="0.2">
      <c r="A806" s="378"/>
      <c r="B806" s="381"/>
      <c r="C806" s="382"/>
      <c r="D806" s="384"/>
      <c r="E806" s="304" t="s">
        <v>1455</v>
      </c>
    </row>
    <row r="807" spans="1:5" x14ac:dyDescent="0.2">
      <c r="A807" s="369" t="s">
        <v>1853</v>
      </c>
      <c r="B807" s="371"/>
      <c r="C807" s="372"/>
      <c r="D807" s="375" t="s">
        <v>59</v>
      </c>
      <c r="E807" s="305" t="s">
        <v>1454</v>
      </c>
    </row>
    <row r="808" spans="1:5" x14ac:dyDescent="0.2">
      <c r="A808" s="370"/>
      <c r="B808" s="373"/>
      <c r="C808" s="374"/>
      <c r="D808" s="376"/>
      <c r="E808" s="306" t="s">
        <v>1455</v>
      </c>
    </row>
    <row r="809" spans="1:5" x14ac:dyDescent="0.2">
      <c r="A809" s="377" t="s">
        <v>1854</v>
      </c>
      <c r="B809" s="379"/>
      <c r="C809" s="380"/>
      <c r="D809" s="383" t="s">
        <v>59</v>
      </c>
      <c r="E809" s="303" t="s">
        <v>1454</v>
      </c>
    </row>
    <row r="810" spans="1:5" x14ac:dyDescent="0.2">
      <c r="A810" s="378"/>
      <c r="B810" s="381"/>
      <c r="C810" s="382"/>
      <c r="D810" s="384"/>
      <c r="E810" s="304" t="s">
        <v>1455</v>
      </c>
    </row>
    <row r="811" spans="1:5" x14ac:dyDescent="0.2">
      <c r="A811" s="369" t="s">
        <v>1855</v>
      </c>
      <c r="B811" s="371"/>
      <c r="C811" s="372"/>
      <c r="D811" s="375" t="s">
        <v>59</v>
      </c>
      <c r="E811" s="305" t="s">
        <v>1454</v>
      </c>
    </row>
    <row r="812" spans="1:5" x14ac:dyDescent="0.2">
      <c r="A812" s="370"/>
      <c r="B812" s="373"/>
      <c r="C812" s="374"/>
      <c r="D812" s="376"/>
      <c r="E812" s="306" t="s">
        <v>1455</v>
      </c>
    </row>
    <row r="813" spans="1:5" x14ac:dyDescent="0.2">
      <c r="A813" s="377" t="s">
        <v>1856</v>
      </c>
      <c r="B813" s="379"/>
      <c r="C813" s="380"/>
      <c r="D813" s="383" t="s">
        <v>59</v>
      </c>
      <c r="E813" s="303" t="s">
        <v>1454</v>
      </c>
    </row>
    <row r="814" spans="1:5" x14ac:dyDescent="0.2">
      <c r="A814" s="378"/>
      <c r="B814" s="381"/>
      <c r="C814" s="382"/>
      <c r="D814" s="384"/>
      <c r="E814" s="304" t="s">
        <v>1455</v>
      </c>
    </row>
    <row r="815" spans="1:5" x14ac:dyDescent="0.2">
      <c r="A815" s="369" t="s">
        <v>1857</v>
      </c>
      <c r="B815" s="371"/>
      <c r="C815" s="372"/>
      <c r="D815" s="375" t="s">
        <v>59</v>
      </c>
      <c r="E815" s="305" t="s">
        <v>1454</v>
      </c>
    </row>
    <row r="816" spans="1:5" x14ac:dyDescent="0.2">
      <c r="A816" s="370"/>
      <c r="B816" s="373"/>
      <c r="C816" s="374"/>
      <c r="D816" s="376"/>
      <c r="E816" s="306" t="s">
        <v>1455</v>
      </c>
    </row>
    <row r="817" spans="1:5" x14ac:dyDescent="0.2">
      <c r="A817" s="377" t="s">
        <v>1858</v>
      </c>
      <c r="B817" s="379"/>
      <c r="C817" s="380"/>
      <c r="D817" s="383" t="s">
        <v>59</v>
      </c>
      <c r="E817" s="303" t="s">
        <v>1454</v>
      </c>
    </row>
    <row r="818" spans="1:5" x14ac:dyDescent="0.2">
      <c r="A818" s="378"/>
      <c r="B818" s="381"/>
      <c r="C818" s="382"/>
      <c r="D818" s="384"/>
      <c r="E818" s="304" t="s">
        <v>1455</v>
      </c>
    </row>
    <row r="819" spans="1:5" x14ac:dyDescent="0.2">
      <c r="A819" s="369" t="s">
        <v>1859</v>
      </c>
      <c r="B819" s="371"/>
      <c r="C819" s="372"/>
      <c r="D819" s="375" t="s">
        <v>59</v>
      </c>
      <c r="E819" s="305" t="s">
        <v>1454</v>
      </c>
    </row>
    <row r="820" spans="1:5" x14ac:dyDescent="0.2">
      <c r="A820" s="370"/>
      <c r="B820" s="373"/>
      <c r="C820" s="374"/>
      <c r="D820" s="376"/>
      <c r="E820" s="306" t="s">
        <v>1455</v>
      </c>
    </row>
    <row r="821" spans="1:5" x14ac:dyDescent="0.2">
      <c r="A821" s="377" t="s">
        <v>1860</v>
      </c>
      <c r="B821" s="379"/>
      <c r="C821" s="380"/>
      <c r="D821" s="383" t="s">
        <v>59</v>
      </c>
      <c r="E821" s="303" t="s">
        <v>1454</v>
      </c>
    </row>
    <row r="822" spans="1:5" x14ac:dyDescent="0.2">
      <c r="A822" s="378"/>
      <c r="B822" s="381"/>
      <c r="C822" s="382"/>
      <c r="D822" s="384"/>
      <c r="E822" s="304" t="s">
        <v>1455</v>
      </c>
    </row>
    <row r="823" spans="1:5" x14ac:dyDescent="0.2">
      <c r="A823" s="369" t="s">
        <v>1861</v>
      </c>
      <c r="B823" s="371"/>
      <c r="C823" s="372"/>
      <c r="D823" s="375" t="s">
        <v>59</v>
      </c>
      <c r="E823" s="305" t="s">
        <v>1454</v>
      </c>
    </row>
    <row r="824" spans="1:5" x14ac:dyDescent="0.2">
      <c r="A824" s="370"/>
      <c r="B824" s="373"/>
      <c r="C824" s="374"/>
      <c r="D824" s="376"/>
      <c r="E824" s="306" t="s">
        <v>1455</v>
      </c>
    </row>
    <row r="825" spans="1:5" x14ac:dyDescent="0.2">
      <c r="A825" s="377" t="s">
        <v>1862</v>
      </c>
      <c r="B825" s="379"/>
      <c r="C825" s="380"/>
      <c r="D825" s="383" t="s">
        <v>59</v>
      </c>
      <c r="E825" s="303" t="s">
        <v>1454</v>
      </c>
    </row>
    <row r="826" spans="1:5" x14ac:dyDescent="0.2">
      <c r="A826" s="378"/>
      <c r="B826" s="381"/>
      <c r="C826" s="382"/>
      <c r="D826" s="384"/>
      <c r="E826" s="304" t="s">
        <v>1455</v>
      </c>
    </row>
    <row r="827" spans="1:5" x14ac:dyDescent="0.2">
      <c r="A827" s="369" t="s">
        <v>1863</v>
      </c>
      <c r="B827" s="371" t="s">
        <v>1864</v>
      </c>
      <c r="C827" s="372"/>
      <c r="D827" s="375" t="s">
        <v>59</v>
      </c>
      <c r="E827" s="305" t="s">
        <v>1454</v>
      </c>
    </row>
    <row r="828" spans="1:5" x14ac:dyDescent="0.2">
      <c r="A828" s="370"/>
      <c r="B828" s="373"/>
      <c r="C828" s="374"/>
      <c r="D828" s="376"/>
      <c r="E828" s="306" t="s">
        <v>1455</v>
      </c>
    </row>
    <row r="829" spans="1:5" x14ac:dyDescent="0.2">
      <c r="A829" s="377" t="s">
        <v>1865</v>
      </c>
      <c r="B829" s="379" t="s">
        <v>1864</v>
      </c>
      <c r="C829" s="380"/>
      <c r="D829" s="383" t="s">
        <v>59</v>
      </c>
      <c r="E829" s="303" t="s">
        <v>1454</v>
      </c>
    </row>
    <row r="830" spans="1:5" x14ac:dyDescent="0.2">
      <c r="A830" s="378"/>
      <c r="B830" s="381"/>
      <c r="C830" s="382"/>
      <c r="D830" s="384"/>
      <c r="E830" s="304" t="s">
        <v>1455</v>
      </c>
    </row>
    <row r="831" spans="1:5" x14ac:dyDescent="0.2">
      <c r="A831" s="369" t="s">
        <v>1866</v>
      </c>
      <c r="B831" s="371" t="s">
        <v>1864</v>
      </c>
      <c r="C831" s="372"/>
      <c r="D831" s="375" t="s">
        <v>59</v>
      </c>
      <c r="E831" s="305" t="s">
        <v>1454</v>
      </c>
    </row>
    <row r="832" spans="1:5" x14ac:dyDescent="0.2">
      <c r="A832" s="370"/>
      <c r="B832" s="373"/>
      <c r="C832" s="374"/>
      <c r="D832" s="376"/>
      <c r="E832" s="306" t="s">
        <v>1455</v>
      </c>
    </row>
    <row r="833" spans="1:5" x14ac:dyDescent="0.2">
      <c r="A833" s="377" t="s">
        <v>1867</v>
      </c>
      <c r="B833" s="379" t="s">
        <v>1864</v>
      </c>
      <c r="C833" s="380"/>
      <c r="D833" s="383" t="s">
        <v>59</v>
      </c>
      <c r="E833" s="303" t="s">
        <v>1454</v>
      </c>
    </row>
    <row r="834" spans="1:5" x14ac:dyDescent="0.2">
      <c r="A834" s="378"/>
      <c r="B834" s="381"/>
      <c r="C834" s="382"/>
      <c r="D834" s="384"/>
      <c r="E834" s="304" t="s">
        <v>1455</v>
      </c>
    </row>
    <row r="835" spans="1:5" x14ac:dyDescent="0.2">
      <c r="A835" s="369" t="s">
        <v>1868</v>
      </c>
      <c r="B835" s="371" t="s">
        <v>1864</v>
      </c>
      <c r="C835" s="372"/>
      <c r="D835" s="375" t="s">
        <v>59</v>
      </c>
      <c r="E835" s="305" t="s">
        <v>1454</v>
      </c>
    </row>
    <row r="836" spans="1:5" x14ac:dyDescent="0.2">
      <c r="A836" s="370"/>
      <c r="B836" s="373"/>
      <c r="C836" s="374"/>
      <c r="D836" s="376"/>
      <c r="E836" s="306" t="s">
        <v>1455</v>
      </c>
    </row>
    <row r="837" spans="1:5" x14ac:dyDescent="0.2">
      <c r="A837" s="377" t="s">
        <v>1869</v>
      </c>
      <c r="B837" s="379" t="s">
        <v>1864</v>
      </c>
      <c r="C837" s="380"/>
      <c r="D837" s="383" t="s">
        <v>59</v>
      </c>
      <c r="E837" s="303" t="s">
        <v>1454</v>
      </c>
    </row>
    <row r="838" spans="1:5" x14ac:dyDescent="0.2">
      <c r="A838" s="378"/>
      <c r="B838" s="381"/>
      <c r="C838" s="382"/>
      <c r="D838" s="384"/>
      <c r="E838" s="304" t="s">
        <v>1455</v>
      </c>
    </row>
    <row r="839" spans="1:5" x14ac:dyDescent="0.2">
      <c r="A839" s="369" t="s">
        <v>1870</v>
      </c>
      <c r="B839" s="371" t="s">
        <v>1864</v>
      </c>
      <c r="C839" s="372"/>
      <c r="D839" s="375" t="s">
        <v>59</v>
      </c>
      <c r="E839" s="305" t="s">
        <v>1454</v>
      </c>
    </row>
    <row r="840" spans="1:5" x14ac:dyDescent="0.2">
      <c r="A840" s="370"/>
      <c r="B840" s="373"/>
      <c r="C840" s="374"/>
      <c r="D840" s="376"/>
      <c r="E840" s="306" t="s">
        <v>1455</v>
      </c>
    </row>
    <row r="841" spans="1:5" x14ac:dyDescent="0.2">
      <c r="A841" s="377" t="s">
        <v>1871</v>
      </c>
      <c r="B841" s="379" t="s">
        <v>1864</v>
      </c>
      <c r="C841" s="380"/>
      <c r="D841" s="383" t="s">
        <v>59</v>
      </c>
      <c r="E841" s="303" t="s">
        <v>1454</v>
      </c>
    </row>
    <row r="842" spans="1:5" x14ac:dyDescent="0.2">
      <c r="A842" s="378"/>
      <c r="B842" s="381"/>
      <c r="C842" s="382"/>
      <c r="D842" s="384"/>
      <c r="E842" s="304" t="s">
        <v>1455</v>
      </c>
    </row>
    <row r="843" spans="1:5" x14ac:dyDescent="0.2">
      <c r="A843" s="369" t="s">
        <v>1872</v>
      </c>
      <c r="B843" s="371" t="s">
        <v>1864</v>
      </c>
      <c r="C843" s="372"/>
      <c r="D843" s="375" t="s">
        <v>59</v>
      </c>
      <c r="E843" s="305" t="s">
        <v>1454</v>
      </c>
    </row>
    <row r="844" spans="1:5" x14ac:dyDescent="0.2">
      <c r="A844" s="370"/>
      <c r="B844" s="373"/>
      <c r="C844" s="374"/>
      <c r="D844" s="376"/>
      <c r="E844" s="306" t="s">
        <v>1455</v>
      </c>
    </row>
    <row r="845" spans="1:5" x14ac:dyDescent="0.2">
      <c r="A845" s="377" t="s">
        <v>1873</v>
      </c>
      <c r="B845" s="379" t="s">
        <v>1864</v>
      </c>
      <c r="C845" s="380"/>
      <c r="D845" s="383" t="s">
        <v>59</v>
      </c>
      <c r="E845" s="303" t="s">
        <v>1454</v>
      </c>
    </row>
    <row r="846" spans="1:5" x14ac:dyDescent="0.2">
      <c r="A846" s="378"/>
      <c r="B846" s="381"/>
      <c r="C846" s="382"/>
      <c r="D846" s="384"/>
      <c r="E846" s="304" t="s">
        <v>1455</v>
      </c>
    </row>
    <row r="847" spans="1:5" x14ac:dyDescent="0.2">
      <c r="A847" s="369" t="s">
        <v>1874</v>
      </c>
      <c r="B847" s="371" t="s">
        <v>1864</v>
      </c>
      <c r="C847" s="372"/>
      <c r="D847" s="375" t="s">
        <v>59</v>
      </c>
      <c r="E847" s="305" t="s">
        <v>1454</v>
      </c>
    </row>
    <row r="848" spans="1:5" x14ac:dyDescent="0.2">
      <c r="A848" s="370"/>
      <c r="B848" s="373"/>
      <c r="C848" s="374"/>
      <c r="D848" s="376"/>
      <c r="E848" s="306" t="s">
        <v>1455</v>
      </c>
    </row>
    <row r="849" spans="1:5" x14ac:dyDescent="0.2">
      <c r="A849" s="377" t="s">
        <v>1875</v>
      </c>
      <c r="B849" s="379" t="s">
        <v>1864</v>
      </c>
      <c r="C849" s="380"/>
      <c r="D849" s="383" t="s">
        <v>59</v>
      </c>
      <c r="E849" s="303" t="s">
        <v>1454</v>
      </c>
    </row>
    <row r="850" spans="1:5" x14ac:dyDescent="0.2">
      <c r="A850" s="378"/>
      <c r="B850" s="381"/>
      <c r="C850" s="382"/>
      <c r="D850" s="384"/>
      <c r="E850" s="304" t="s">
        <v>1455</v>
      </c>
    </row>
    <row r="851" spans="1:5" x14ac:dyDescent="0.2">
      <c r="A851" s="369" t="s">
        <v>1573</v>
      </c>
      <c r="B851" s="371" t="s">
        <v>1864</v>
      </c>
      <c r="C851" s="372"/>
      <c r="D851" s="375" t="s">
        <v>59</v>
      </c>
      <c r="E851" s="305" t="s">
        <v>1454</v>
      </c>
    </row>
    <row r="852" spans="1:5" x14ac:dyDescent="0.2">
      <c r="A852" s="370"/>
      <c r="B852" s="373"/>
      <c r="C852" s="374"/>
      <c r="D852" s="376"/>
      <c r="E852" s="306" t="s">
        <v>1455</v>
      </c>
    </row>
    <row r="853" spans="1:5" x14ac:dyDescent="0.2">
      <c r="A853" s="377" t="s">
        <v>1876</v>
      </c>
      <c r="B853" s="379" t="s">
        <v>1864</v>
      </c>
      <c r="C853" s="380"/>
      <c r="D853" s="383" t="s">
        <v>59</v>
      </c>
      <c r="E853" s="303" t="s">
        <v>1454</v>
      </c>
    </row>
    <row r="854" spans="1:5" x14ac:dyDescent="0.2">
      <c r="A854" s="378"/>
      <c r="B854" s="381"/>
      <c r="C854" s="382"/>
      <c r="D854" s="384"/>
      <c r="E854" s="304" t="s">
        <v>1455</v>
      </c>
    </row>
    <row r="855" spans="1:5" x14ac:dyDescent="0.2">
      <c r="A855" s="369" t="s">
        <v>1877</v>
      </c>
      <c r="B855" s="371" t="s">
        <v>1864</v>
      </c>
      <c r="C855" s="372"/>
      <c r="D855" s="375" t="s">
        <v>59</v>
      </c>
      <c r="E855" s="305" t="s">
        <v>1454</v>
      </c>
    </row>
    <row r="856" spans="1:5" x14ac:dyDescent="0.2">
      <c r="A856" s="370"/>
      <c r="B856" s="373"/>
      <c r="C856" s="374"/>
      <c r="D856" s="376"/>
      <c r="E856" s="306" t="s">
        <v>1455</v>
      </c>
    </row>
    <row r="857" spans="1:5" x14ac:dyDescent="0.2">
      <c r="A857" s="377" t="s">
        <v>1878</v>
      </c>
      <c r="B857" s="379" t="s">
        <v>1864</v>
      </c>
      <c r="C857" s="380"/>
      <c r="D857" s="383" t="s">
        <v>59</v>
      </c>
      <c r="E857" s="303" t="s">
        <v>1454</v>
      </c>
    </row>
    <row r="858" spans="1:5" x14ac:dyDescent="0.2">
      <c r="A858" s="378"/>
      <c r="B858" s="381"/>
      <c r="C858" s="382"/>
      <c r="D858" s="384"/>
      <c r="E858" s="304" t="s">
        <v>1455</v>
      </c>
    </row>
    <row r="859" spans="1:5" x14ac:dyDescent="0.2">
      <c r="A859" s="369" t="s">
        <v>1879</v>
      </c>
      <c r="B859" s="371" t="s">
        <v>1864</v>
      </c>
      <c r="C859" s="372"/>
      <c r="D859" s="375" t="s">
        <v>59</v>
      </c>
      <c r="E859" s="305" t="s">
        <v>1454</v>
      </c>
    </row>
    <row r="860" spans="1:5" x14ac:dyDescent="0.2">
      <c r="A860" s="370"/>
      <c r="B860" s="373"/>
      <c r="C860" s="374"/>
      <c r="D860" s="376"/>
      <c r="E860" s="306" t="s">
        <v>1455</v>
      </c>
    </row>
    <row r="861" spans="1:5" x14ac:dyDescent="0.2">
      <c r="A861" s="377" t="s">
        <v>1880</v>
      </c>
      <c r="B861" s="379" t="s">
        <v>1864</v>
      </c>
      <c r="C861" s="380"/>
      <c r="D861" s="383" t="s">
        <v>59</v>
      </c>
      <c r="E861" s="303" t="s">
        <v>1454</v>
      </c>
    </row>
    <row r="862" spans="1:5" x14ac:dyDescent="0.2">
      <c r="A862" s="378"/>
      <c r="B862" s="381"/>
      <c r="C862" s="382"/>
      <c r="D862" s="384"/>
      <c r="E862" s="304" t="s">
        <v>1455</v>
      </c>
    </row>
    <row r="863" spans="1:5" x14ac:dyDescent="0.2">
      <c r="A863" s="369" t="s">
        <v>1881</v>
      </c>
      <c r="B863" s="371" t="s">
        <v>1864</v>
      </c>
      <c r="C863" s="372"/>
      <c r="D863" s="375" t="s">
        <v>59</v>
      </c>
      <c r="E863" s="305" t="s">
        <v>1454</v>
      </c>
    </row>
    <row r="864" spans="1:5" x14ac:dyDescent="0.2">
      <c r="A864" s="370"/>
      <c r="B864" s="373"/>
      <c r="C864" s="374"/>
      <c r="D864" s="376"/>
      <c r="E864" s="306" t="s">
        <v>1455</v>
      </c>
    </row>
    <row r="865" spans="1:5" x14ac:dyDescent="0.2">
      <c r="A865" s="377" t="s">
        <v>1882</v>
      </c>
      <c r="B865" s="379" t="s">
        <v>1864</v>
      </c>
      <c r="C865" s="380"/>
      <c r="D865" s="383" t="s">
        <v>59</v>
      </c>
      <c r="E865" s="303" t="s">
        <v>1454</v>
      </c>
    </row>
    <row r="866" spans="1:5" x14ac:dyDescent="0.2">
      <c r="A866" s="378"/>
      <c r="B866" s="381"/>
      <c r="C866" s="382"/>
      <c r="D866" s="384"/>
      <c r="E866" s="304" t="s">
        <v>1455</v>
      </c>
    </row>
    <row r="867" spans="1:5" x14ac:dyDescent="0.2">
      <c r="A867" s="369" t="s">
        <v>1883</v>
      </c>
      <c r="B867" s="371" t="s">
        <v>1864</v>
      </c>
      <c r="C867" s="372"/>
      <c r="D867" s="375" t="s">
        <v>59</v>
      </c>
      <c r="E867" s="305" t="s">
        <v>1454</v>
      </c>
    </row>
    <row r="868" spans="1:5" x14ac:dyDescent="0.2">
      <c r="A868" s="370"/>
      <c r="B868" s="373"/>
      <c r="C868" s="374"/>
      <c r="D868" s="376"/>
      <c r="E868" s="306" t="s">
        <v>1455</v>
      </c>
    </row>
    <row r="869" spans="1:5" x14ac:dyDescent="0.2">
      <c r="A869" s="377" t="s">
        <v>1884</v>
      </c>
      <c r="B869" s="379" t="s">
        <v>1864</v>
      </c>
      <c r="C869" s="380"/>
      <c r="D869" s="383" t="s">
        <v>59</v>
      </c>
      <c r="E869" s="303" t="s">
        <v>1454</v>
      </c>
    </row>
    <row r="870" spans="1:5" x14ac:dyDescent="0.2">
      <c r="A870" s="378"/>
      <c r="B870" s="381"/>
      <c r="C870" s="382"/>
      <c r="D870" s="384"/>
      <c r="E870" s="304" t="s">
        <v>1455</v>
      </c>
    </row>
    <row r="871" spans="1:5" x14ac:dyDescent="0.2">
      <c r="A871" s="369" t="s">
        <v>1885</v>
      </c>
      <c r="B871" s="371" t="s">
        <v>1886</v>
      </c>
      <c r="C871" s="372"/>
      <c r="D871" s="375" t="s">
        <v>59</v>
      </c>
      <c r="E871" s="305" t="s">
        <v>1454</v>
      </c>
    </row>
    <row r="872" spans="1:5" x14ac:dyDescent="0.2">
      <c r="A872" s="370"/>
      <c r="B872" s="373"/>
      <c r="C872" s="374"/>
      <c r="D872" s="376"/>
      <c r="E872" s="306" t="s">
        <v>1455</v>
      </c>
    </row>
    <row r="873" spans="1:5" x14ac:dyDescent="0.2">
      <c r="A873" s="377" t="s">
        <v>1887</v>
      </c>
      <c r="B873" s="379" t="s">
        <v>1886</v>
      </c>
      <c r="C873" s="380"/>
      <c r="D873" s="383" t="s">
        <v>59</v>
      </c>
      <c r="E873" s="303" t="s">
        <v>1454</v>
      </c>
    </row>
    <row r="874" spans="1:5" x14ac:dyDescent="0.2">
      <c r="A874" s="378"/>
      <c r="B874" s="381"/>
      <c r="C874" s="382"/>
      <c r="D874" s="384"/>
      <c r="E874" s="304" t="s">
        <v>1455</v>
      </c>
    </row>
    <row r="875" spans="1:5" x14ac:dyDescent="0.2">
      <c r="A875" s="369" t="s">
        <v>1888</v>
      </c>
      <c r="B875" s="371" t="s">
        <v>1886</v>
      </c>
      <c r="C875" s="372"/>
      <c r="D875" s="375" t="s">
        <v>59</v>
      </c>
      <c r="E875" s="305" t="s">
        <v>1454</v>
      </c>
    </row>
    <row r="876" spans="1:5" x14ac:dyDescent="0.2">
      <c r="A876" s="370"/>
      <c r="B876" s="373"/>
      <c r="C876" s="374"/>
      <c r="D876" s="376"/>
      <c r="E876" s="306" t="s">
        <v>1455</v>
      </c>
    </row>
    <row r="877" spans="1:5" x14ac:dyDescent="0.2">
      <c r="A877" s="377" t="s">
        <v>1889</v>
      </c>
      <c r="B877" s="379" t="s">
        <v>1886</v>
      </c>
      <c r="C877" s="380"/>
      <c r="D877" s="383" t="s">
        <v>59</v>
      </c>
      <c r="E877" s="303" t="s">
        <v>1454</v>
      </c>
    </row>
    <row r="878" spans="1:5" x14ac:dyDescent="0.2">
      <c r="A878" s="378"/>
      <c r="B878" s="381"/>
      <c r="C878" s="382"/>
      <c r="D878" s="384"/>
      <c r="E878" s="304" t="s">
        <v>1455</v>
      </c>
    </row>
    <row r="879" spans="1:5" x14ac:dyDescent="0.2">
      <c r="A879" s="369" t="s">
        <v>1890</v>
      </c>
      <c r="B879" s="371" t="s">
        <v>1886</v>
      </c>
      <c r="C879" s="372"/>
      <c r="D879" s="375" t="s">
        <v>59</v>
      </c>
      <c r="E879" s="305" t="s">
        <v>1454</v>
      </c>
    </row>
    <row r="880" spans="1:5" x14ac:dyDescent="0.2">
      <c r="A880" s="370"/>
      <c r="B880" s="373"/>
      <c r="C880" s="374"/>
      <c r="D880" s="376"/>
      <c r="E880" s="306" t="s">
        <v>1455</v>
      </c>
    </row>
    <row r="881" spans="1:5" x14ac:dyDescent="0.2">
      <c r="A881" s="377" t="s">
        <v>1891</v>
      </c>
      <c r="B881" s="379" t="s">
        <v>1892</v>
      </c>
      <c r="C881" s="380"/>
      <c r="D881" s="383" t="s">
        <v>59</v>
      </c>
      <c r="E881" s="303" t="s">
        <v>1454</v>
      </c>
    </row>
    <row r="882" spans="1:5" x14ac:dyDescent="0.2">
      <c r="A882" s="378"/>
      <c r="B882" s="381"/>
      <c r="C882" s="382"/>
      <c r="D882" s="384"/>
      <c r="E882" s="304" t="s">
        <v>1455</v>
      </c>
    </row>
    <row r="883" spans="1:5" x14ac:dyDescent="0.2">
      <c r="A883" s="369" t="s">
        <v>1893</v>
      </c>
      <c r="B883" s="371" t="s">
        <v>1892</v>
      </c>
      <c r="C883" s="372"/>
      <c r="D883" s="375" t="s">
        <v>59</v>
      </c>
      <c r="E883" s="305" t="s">
        <v>1454</v>
      </c>
    </row>
    <row r="884" spans="1:5" x14ac:dyDescent="0.2">
      <c r="A884" s="370"/>
      <c r="B884" s="373"/>
      <c r="C884" s="374"/>
      <c r="D884" s="376"/>
      <c r="E884" s="306" t="s">
        <v>1455</v>
      </c>
    </row>
    <row r="885" spans="1:5" x14ac:dyDescent="0.2">
      <c r="A885" s="377" t="s">
        <v>1894</v>
      </c>
      <c r="B885" s="379" t="s">
        <v>1892</v>
      </c>
      <c r="C885" s="380"/>
      <c r="D885" s="383" t="s">
        <v>59</v>
      </c>
      <c r="E885" s="303" t="s">
        <v>1454</v>
      </c>
    </row>
    <row r="886" spans="1:5" x14ac:dyDescent="0.2">
      <c r="A886" s="378"/>
      <c r="B886" s="381"/>
      <c r="C886" s="382"/>
      <c r="D886" s="384"/>
      <c r="E886" s="304" t="s">
        <v>1455</v>
      </c>
    </row>
    <row r="887" spans="1:5" x14ac:dyDescent="0.2">
      <c r="A887" s="369" t="s">
        <v>1895</v>
      </c>
      <c r="B887" s="371" t="s">
        <v>1892</v>
      </c>
      <c r="C887" s="372"/>
      <c r="D887" s="375" t="s">
        <v>59</v>
      </c>
      <c r="E887" s="305" t="s">
        <v>1454</v>
      </c>
    </row>
    <row r="888" spans="1:5" x14ac:dyDescent="0.2">
      <c r="A888" s="370"/>
      <c r="B888" s="373"/>
      <c r="C888" s="374"/>
      <c r="D888" s="376"/>
      <c r="E888" s="306" t="s">
        <v>1455</v>
      </c>
    </row>
    <row r="889" spans="1:5" x14ac:dyDescent="0.2">
      <c r="A889" s="377" t="s">
        <v>1896</v>
      </c>
      <c r="B889" s="379" t="s">
        <v>1897</v>
      </c>
      <c r="C889" s="380"/>
      <c r="D889" s="383" t="s">
        <v>59</v>
      </c>
      <c r="E889" s="303" t="s">
        <v>1454</v>
      </c>
    </row>
    <row r="890" spans="1:5" x14ac:dyDescent="0.2">
      <c r="A890" s="378"/>
      <c r="B890" s="381"/>
      <c r="C890" s="382"/>
      <c r="D890" s="384"/>
      <c r="E890" s="304" t="s">
        <v>1455</v>
      </c>
    </row>
    <row r="891" spans="1:5" x14ac:dyDescent="0.2">
      <c r="A891" s="369" t="s">
        <v>1898</v>
      </c>
      <c r="B891" s="371" t="s">
        <v>1897</v>
      </c>
      <c r="C891" s="372"/>
      <c r="D891" s="375" t="s">
        <v>59</v>
      </c>
      <c r="E891" s="305" t="s">
        <v>1454</v>
      </c>
    </row>
    <row r="892" spans="1:5" x14ac:dyDescent="0.2">
      <c r="A892" s="370"/>
      <c r="B892" s="373"/>
      <c r="C892" s="374"/>
      <c r="D892" s="376"/>
      <c r="E892" s="306" t="s">
        <v>1455</v>
      </c>
    </row>
    <row r="893" spans="1:5" x14ac:dyDescent="0.2">
      <c r="A893" s="377" t="s">
        <v>1899</v>
      </c>
      <c r="B893" s="379" t="s">
        <v>1897</v>
      </c>
      <c r="C893" s="380"/>
      <c r="D893" s="383" t="s">
        <v>59</v>
      </c>
      <c r="E893" s="303" t="s">
        <v>1454</v>
      </c>
    </row>
    <row r="894" spans="1:5" x14ac:dyDescent="0.2">
      <c r="A894" s="378"/>
      <c r="B894" s="381"/>
      <c r="C894" s="382"/>
      <c r="D894" s="384"/>
      <c r="E894" s="304" t="s">
        <v>1455</v>
      </c>
    </row>
    <row r="895" spans="1:5" x14ac:dyDescent="0.2">
      <c r="A895" s="369" t="s">
        <v>1900</v>
      </c>
      <c r="B895" s="371" t="s">
        <v>1897</v>
      </c>
      <c r="C895" s="372"/>
      <c r="D895" s="375" t="s">
        <v>59</v>
      </c>
      <c r="E895" s="305" t="s">
        <v>1454</v>
      </c>
    </row>
    <row r="896" spans="1:5" x14ac:dyDescent="0.2">
      <c r="A896" s="370"/>
      <c r="B896" s="373"/>
      <c r="C896" s="374"/>
      <c r="D896" s="376"/>
      <c r="E896" s="306" t="s">
        <v>1455</v>
      </c>
    </row>
    <row r="897" spans="1:5" x14ac:dyDescent="0.2">
      <c r="A897" s="377" t="s">
        <v>1901</v>
      </c>
      <c r="B897" s="379" t="s">
        <v>1897</v>
      </c>
      <c r="C897" s="380"/>
      <c r="D897" s="383" t="s">
        <v>59</v>
      </c>
      <c r="E897" s="303" t="s">
        <v>1454</v>
      </c>
    </row>
    <row r="898" spans="1:5" x14ac:dyDescent="0.2">
      <c r="A898" s="378"/>
      <c r="B898" s="381"/>
      <c r="C898" s="382"/>
      <c r="D898" s="384"/>
      <c r="E898" s="304" t="s">
        <v>1455</v>
      </c>
    </row>
    <row r="899" spans="1:5" x14ac:dyDescent="0.2">
      <c r="A899" s="369" t="s">
        <v>1902</v>
      </c>
      <c r="B899" s="371" t="s">
        <v>1897</v>
      </c>
      <c r="C899" s="372"/>
      <c r="D899" s="375" t="s">
        <v>59</v>
      </c>
      <c r="E899" s="305" t="s">
        <v>1454</v>
      </c>
    </row>
    <row r="900" spans="1:5" x14ac:dyDescent="0.2">
      <c r="A900" s="370"/>
      <c r="B900" s="373"/>
      <c r="C900" s="374"/>
      <c r="D900" s="376"/>
      <c r="E900" s="306" t="s">
        <v>1455</v>
      </c>
    </row>
    <row r="901" spans="1:5" x14ac:dyDescent="0.2">
      <c r="A901" s="377" t="s">
        <v>1903</v>
      </c>
      <c r="B901" s="379" t="s">
        <v>1897</v>
      </c>
      <c r="C901" s="380"/>
      <c r="D901" s="383" t="s">
        <v>59</v>
      </c>
      <c r="E901" s="303" t="s">
        <v>1454</v>
      </c>
    </row>
    <row r="902" spans="1:5" x14ac:dyDescent="0.2">
      <c r="A902" s="378"/>
      <c r="B902" s="381"/>
      <c r="C902" s="382"/>
      <c r="D902" s="384"/>
      <c r="E902" s="304" t="s">
        <v>1455</v>
      </c>
    </row>
    <row r="903" spans="1:5" x14ac:dyDescent="0.2">
      <c r="A903" s="369" t="s">
        <v>1563</v>
      </c>
      <c r="B903" s="371" t="s">
        <v>1897</v>
      </c>
      <c r="C903" s="372"/>
      <c r="D903" s="375" t="s">
        <v>59</v>
      </c>
      <c r="E903" s="305" t="s">
        <v>1454</v>
      </c>
    </row>
    <row r="904" spans="1:5" x14ac:dyDescent="0.2">
      <c r="A904" s="370"/>
      <c r="B904" s="373"/>
      <c r="C904" s="374"/>
      <c r="D904" s="376"/>
      <c r="E904" s="306" t="s">
        <v>1455</v>
      </c>
    </row>
    <row r="905" spans="1:5" x14ac:dyDescent="0.2">
      <c r="A905" s="377" t="s">
        <v>1904</v>
      </c>
      <c r="B905" s="379" t="s">
        <v>1897</v>
      </c>
      <c r="C905" s="380"/>
      <c r="D905" s="383" t="s">
        <v>59</v>
      </c>
      <c r="E905" s="303" t="s">
        <v>1454</v>
      </c>
    </row>
    <row r="906" spans="1:5" x14ac:dyDescent="0.2">
      <c r="A906" s="378"/>
      <c r="B906" s="381"/>
      <c r="C906" s="382"/>
      <c r="D906" s="384"/>
      <c r="E906" s="304" t="s">
        <v>1455</v>
      </c>
    </row>
    <row r="907" spans="1:5" x14ac:dyDescent="0.2">
      <c r="A907" s="369" t="s">
        <v>1905</v>
      </c>
      <c r="B907" s="371" t="s">
        <v>1897</v>
      </c>
      <c r="C907" s="372"/>
      <c r="D907" s="375" t="s">
        <v>59</v>
      </c>
      <c r="E907" s="305" t="s">
        <v>1454</v>
      </c>
    </row>
    <row r="908" spans="1:5" x14ac:dyDescent="0.2">
      <c r="A908" s="370"/>
      <c r="B908" s="373"/>
      <c r="C908" s="374"/>
      <c r="D908" s="376"/>
      <c r="E908" s="306" t="s">
        <v>1455</v>
      </c>
    </row>
    <row r="909" spans="1:5" x14ac:dyDescent="0.2">
      <c r="A909" s="377" t="s">
        <v>1906</v>
      </c>
      <c r="B909" s="379" t="s">
        <v>1897</v>
      </c>
      <c r="C909" s="380"/>
      <c r="D909" s="383" t="s">
        <v>59</v>
      </c>
      <c r="E909" s="303" t="s">
        <v>1454</v>
      </c>
    </row>
    <row r="910" spans="1:5" x14ac:dyDescent="0.2">
      <c r="A910" s="378"/>
      <c r="B910" s="381"/>
      <c r="C910" s="382"/>
      <c r="D910" s="384"/>
      <c r="E910" s="304" t="s">
        <v>1455</v>
      </c>
    </row>
    <row r="911" spans="1:5" x14ac:dyDescent="0.2">
      <c r="A911" s="369" t="s">
        <v>1875</v>
      </c>
      <c r="B911" s="371" t="s">
        <v>1897</v>
      </c>
      <c r="C911" s="372"/>
      <c r="D911" s="375" t="s">
        <v>59</v>
      </c>
      <c r="E911" s="305" t="s">
        <v>1454</v>
      </c>
    </row>
    <row r="912" spans="1:5" x14ac:dyDescent="0.2">
      <c r="A912" s="370"/>
      <c r="B912" s="373"/>
      <c r="C912" s="374"/>
      <c r="D912" s="376"/>
      <c r="E912" s="306" t="s">
        <v>1455</v>
      </c>
    </row>
    <row r="913" spans="1:5" x14ac:dyDescent="0.2">
      <c r="A913" s="377" t="s">
        <v>1907</v>
      </c>
      <c r="B913" s="379" t="s">
        <v>1908</v>
      </c>
      <c r="C913" s="380"/>
      <c r="D913" s="383" t="s">
        <v>59</v>
      </c>
      <c r="E913" s="303" t="s">
        <v>1454</v>
      </c>
    </row>
    <row r="914" spans="1:5" x14ac:dyDescent="0.2">
      <c r="A914" s="378"/>
      <c r="B914" s="381"/>
      <c r="C914" s="382"/>
      <c r="D914" s="384"/>
      <c r="E914" s="304" t="s">
        <v>1455</v>
      </c>
    </row>
    <row r="915" spans="1:5" x14ac:dyDescent="0.2">
      <c r="A915" s="369" t="s">
        <v>1909</v>
      </c>
      <c r="B915" s="371" t="s">
        <v>1908</v>
      </c>
      <c r="C915" s="372"/>
      <c r="D915" s="375" t="s">
        <v>59</v>
      </c>
      <c r="E915" s="305" t="s">
        <v>1454</v>
      </c>
    </row>
    <row r="916" spans="1:5" x14ac:dyDescent="0.2">
      <c r="A916" s="370"/>
      <c r="B916" s="373"/>
      <c r="C916" s="374"/>
      <c r="D916" s="376"/>
      <c r="E916" s="306" t="s">
        <v>1455</v>
      </c>
    </row>
    <row r="917" spans="1:5" x14ac:dyDescent="0.2">
      <c r="A917" s="377" t="s">
        <v>1910</v>
      </c>
      <c r="B917" s="379" t="s">
        <v>1908</v>
      </c>
      <c r="C917" s="380"/>
      <c r="D917" s="383" t="s">
        <v>59</v>
      </c>
      <c r="E917" s="303" t="s">
        <v>1454</v>
      </c>
    </row>
    <row r="918" spans="1:5" x14ac:dyDescent="0.2">
      <c r="A918" s="378"/>
      <c r="B918" s="381"/>
      <c r="C918" s="382"/>
      <c r="D918" s="384"/>
      <c r="E918" s="304" t="s">
        <v>1455</v>
      </c>
    </row>
    <row r="919" spans="1:5" x14ac:dyDescent="0.2">
      <c r="A919" s="369" t="s">
        <v>1911</v>
      </c>
      <c r="B919" s="371" t="s">
        <v>1908</v>
      </c>
      <c r="C919" s="372"/>
      <c r="D919" s="375" t="s">
        <v>59</v>
      </c>
      <c r="E919" s="305" t="s">
        <v>1454</v>
      </c>
    </row>
    <row r="920" spans="1:5" x14ac:dyDescent="0.2">
      <c r="A920" s="370"/>
      <c r="B920" s="373"/>
      <c r="C920" s="374"/>
      <c r="D920" s="376"/>
      <c r="E920" s="306" t="s">
        <v>1455</v>
      </c>
    </row>
    <row r="921" spans="1:5" x14ac:dyDescent="0.2">
      <c r="A921" s="377" t="s">
        <v>1912</v>
      </c>
      <c r="B921" s="379" t="s">
        <v>1908</v>
      </c>
      <c r="C921" s="380"/>
      <c r="D921" s="383" t="s">
        <v>59</v>
      </c>
      <c r="E921" s="303" t="s">
        <v>1454</v>
      </c>
    </row>
    <row r="922" spans="1:5" x14ac:dyDescent="0.2">
      <c r="A922" s="378"/>
      <c r="B922" s="381"/>
      <c r="C922" s="382"/>
      <c r="D922" s="384"/>
      <c r="E922" s="304" t="s">
        <v>1455</v>
      </c>
    </row>
    <row r="923" spans="1:5" x14ac:dyDescent="0.2">
      <c r="A923" s="369" t="s">
        <v>1913</v>
      </c>
      <c r="B923" s="371" t="s">
        <v>1908</v>
      </c>
      <c r="C923" s="372"/>
      <c r="D923" s="375" t="s">
        <v>59</v>
      </c>
      <c r="E923" s="305" t="s">
        <v>1454</v>
      </c>
    </row>
    <row r="924" spans="1:5" x14ac:dyDescent="0.2">
      <c r="A924" s="370"/>
      <c r="B924" s="373"/>
      <c r="C924" s="374"/>
      <c r="D924" s="376"/>
      <c r="E924" s="306" t="s">
        <v>1455</v>
      </c>
    </row>
    <row r="925" spans="1:5" x14ac:dyDescent="0.2">
      <c r="A925" s="377" t="s">
        <v>1914</v>
      </c>
      <c r="B925" s="379" t="s">
        <v>1915</v>
      </c>
      <c r="C925" s="380"/>
      <c r="D925" s="383" t="s">
        <v>59</v>
      </c>
      <c r="E925" s="303" t="s">
        <v>1454</v>
      </c>
    </row>
    <row r="926" spans="1:5" x14ac:dyDescent="0.2">
      <c r="A926" s="378"/>
      <c r="B926" s="381"/>
      <c r="C926" s="382"/>
      <c r="D926" s="384"/>
      <c r="E926" s="304" t="s">
        <v>1455</v>
      </c>
    </row>
    <row r="927" spans="1:5" x14ac:dyDescent="0.2">
      <c r="A927" s="369" t="s">
        <v>1916</v>
      </c>
      <c r="B927" s="371" t="s">
        <v>1915</v>
      </c>
      <c r="C927" s="372"/>
      <c r="D927" s="375" t="s">
        <v>59</v>
      </c>
      <c r="E927" s="305" t="s">
        <v>1454</v>
      </c>
    </row>
    <row r="928" spans="1:5" x14ac:dyDescent="0.2">
      <c r="A928" s="370"/>
      <c r="B928" s="373"/>
      <c r="C928" s="374"/>
      <c r="D928" s="376"/>
      <c r="E928" s="306" t="s">
        <v>1455</v>
      </c>
    </row>
    <row r="929" spans="1:5" x14ac:dyDescent="0.2">
      <c r="A929" s="377" t="s">
        <v>1917</v>
      </c>
      <c r="B929" s="379" t="s">
        <v>1915</v>
      </c>
      <c r="C929" s="380"/>
      <c r="D929" s="383" t="s">
        <v>59</v>
      </c>
      <c r="E929" s="303" t="s">
        <v>1454</v>
      </c>
    </row>
    <row r="930" spans="1:5" x14ac:dyDescent="0.2">
      <c r="A930" s="378"/>
      <c r="B930" s="381"/>
      <c r="C930" s="382"/>
      <c r="D930" s="384"/>
      <c r="E930" s="304" t="s">
        <v>1455</v>
      </c>
    </row>
    <row r="931" spans="1:5" x14ac:dyDescent="0.2">
      <c r="A931" s="369" t="s">
        <v>1918</v>
      </c>
      <c r="B931" s="371" t="s">
        <v>1915</v>
      </c>
      <c r="C931" s="372"/>
      <c r="D931" s="375" t="s">
        <v>59</v>
      </c>
      <c r="E931" s="305" t="s">
        <v>1454</v>
      </c>
    </row>
    <row r="932" spans="1:5" x14ac:dyDescent="0.2">
      <c r="A932" s="370"/>
      <c r="B932" s="373"/>
      <c r="C932" s="374"/>
      <c r="D932" s="376"/>
      <c r="E932" s="306" t="s">
        <v>1455</v>
      </c>
    </row>
    <row r="933" spans="1:5" x14ac:dyDescent="0.2">
      <c r="A933" s="377" t="s">
        <v>1919</v>
      </c>
      <c r="B933" s="379" t="s">
        <v>1915</v>
      </c>
      <c r="C933" s="380"/>
      <c r="D933" s="383" t="s">
        <v>59</v>
      </c>
      <c r="E933" s="303" t="s">
        <v>1454</v>
      </c>
    </row>
    <row r="934" spans="1:5" x14ac:dyDescent="0.2">
      <c r="A934" s="378"/>
      <c r="B934" s="381"/>
      <c r="C934" s="382"/>
      <c r="D934" s="384"/>
      <c r="E934" s="304" t="s">
        <v>1455</v>
      </c>
    </row>
    <row r="935" spans="1:5" x14ac:dyDescent="0.2">
      <c r="A935" s="369" t="s">
        <v>1920</v>
      </c>
      <c r="B935" s="371" t="s">
        <v>1915</v>
      </c>
      <c r="C935" s="372"/>
      <c r="D935" s="375" t="s">
        <v>59</v>
      </c>
      <c r="E935" s="305" t="s">
        <v>1454</v>
      </c>
    </row>
    <row r="936" spans="1:5" x14ac:dyDescent="0.2">
      <c r="A936" s="370"/>
      <c r="B936" s="373"/>
      <c r="C936" s="374"/>
      <c r="D936" s="376"/>
      <c r="E936" s="306" t="s">
        <v>1455</v>
      </c>
    </row>
    <row r="937" spans="1:5" x14ac:dyDescent="0.2">
      <c r="A937" s="377" t="s">
        <v>1921</v>
      </c>
      <c r="B937" s="379" t="s">
        <v>1915</v>
      </c>
      <c r="C937" s="380"/>
      <c r="D937" s="383" t="s">
        <v>59</v>
      </c>
      <c r="E937" s="303" t="s">
        <v>1454</v>
      </c>
    </row>
    <row r="938" spans="1:5" x14ac:dyDescent="0.2">
      <c r="A938" s="378"/>
      <c r="B938" s="381"/>
      <c r="C938" s="382"/>
      <c r="D938" s="384"/>
      <c r="E938" s="304" t="s">
        <v>1455</v>
      </c>
    </row>
    <row r="939" spans="1:5" x14ac:dyDescent="0.2">
      <c r="A939" s="369" t="s">
        <v>1922</v>
      </c>
      <c r="B939" s="371" t="s">
        <v>1915</v>
      </c>
      <c r="C939" s="372"/>
      <c r="D939" s="375" t="s">
        <v>59</v>
      </c>
      <c r="E939" s="305" t="s">
        <v>1454</v>
      </c>
    </row>
    <row r="940" spans="1:5" x14ac:dyDescent="0.2">
      <c r="A940" s="370"/>
      <c r="B940" s="373"/>
      <c r="C940" s="374"/>
      <c r="D940" s="376"/>
      <c r="E940" s="306" t="s">
        <v>1455</v>
      </c>
    </row>
    <row r="941" spans="1:5" x14ac:dyDescent="0.2">
      <c r="A941" s="377" t="s">
        <v>1573</v>
      </c>
      <c r="B941" s="379" t="s">
        <v>1923</v>
      </c>
      <c r="C941" s="380"/>
      <c r="D941" s="383" t="s">
        <v>59</v>
      </c>
      <c r="E941" s="303" t="s">
        <v>1454</v>
      </c>
    </row>
    <row r="942" spans="1:5" x14ac:dyDescent="0.2">
      <c r="A942" s="378"/>
      <c r="B942" s="381"/>
      <c r="C942" s="382"/>
      <c r="D942" s="384"/>
      <c r="E942" s="304" t="s">
        <v>1455</v>
      </c>
    </row>
    <row r="943" spans="1:5" x14ac:dyDescent="0.2">
      <c r="A943" s="369" t="s">
        <v>1924</v>
      </c>
      <c r="B943" s="371" t="s">
        <v>1923</v>
      </c>
      <c r="C943" s="372"/>
      <c r="D943" s="375" t="s">
        <v>59</v>
      </c>
      <c r="E943" s="305" t="s">
        <v>1454</v>
      </c>
    </row>
    <row r="944" spans="1:5" x14ac:dyDescent="0.2">
      <c r="A944" s="370"/>
      <c r="B944" s="373"/>
      <c r="C944" s="374"/>
      <c r="D944" s="376"/>
      <c r="E944" s="306" t="s">
        <v>1455</v>
      </c>
    </row>
    <row r="945" spans="1:5" x14ac:dyDescent="0.2">
      <c r="A945" s="377" t="s">
        <v>1925</v>
      </c>
      <c r="B945" s="379" t="s">
        <v>1923</v>
      </c>
      <c r="C945" s="380"/>
      <c r="D945" s="383" t="s">
        <v>59</v>
      </c>
      <c r="E945" s="303" t="s">
        <v>1454</v>
      </c>
    </row>
    <row r="946" spans="1:5" x14ac:dyDescent="0.2">
      <c r="A946" s="378"/>
      <c r="B946" s="381"/>
      <c r="C946" s="382"/>
      <c r="D946" s="384"/>
      <c r="E946" s="304" t="s">
        <v>1455</v>
      </c>
    </row>
    <row r="947" spans="1:5" x14ac:dyDescent="0.2">
      <c r="A947" s="369" t="s">
        <v>1926</v>
      </c>
      <c r="B947" s="371" t="s">
        <v>1927</v>
      </c>
      <c r="C947" s="372"/>
      <c r="D947" s="375" t="s">
        <v>59</v>
      </c>
      <c r="E947" s="305" t="s">
        <v>1454</v>
      </c>
    </row>
    <row r="948" spans="1:5" x14ac:dyDescent="0.2">
      <c r="A948" s="370"/>
      <c r="B948" s="373"/>
      <c r="C948" s="374"/>
      <c r="D948" s="376"/>
      <c r="E948" s="306" t="s">
        <v>1455</v>
      </c>
    </row>
    <row r="949" spans="1:5" x14ac:dyDescent="0.2">
      <c r="A949" s="377" t="s">
        <v>1928</v>
      </c>
      <c r="B949" s="379" t="s">
        <v>1927</v>
      </c>
      <c r="C949" s="380"/>
      <c r="D949" s="383" t="s">
        <v>59</v>
      </c>
      <c r="E949" s="303" t="s">
        <v>1454</v>
      </c>
    </row>
    <row r="950" spans="1:5" x14ac:dyDescent="0.2">
      <c r="A950" s="378"/>
      <c r="B950" s="381"/>
      <c r="C950" s="382"/>
      <c r="D950" s="384"/>
      <c r="E950" s="304" t="s">
        <v>1455</v>
      </c>
    </row>
    <row r="951" spans="1:5" x14ac:dyDescent="0.2">
      <c r="A951" s="369" t="s">
        <v>1929</v>
      </c>
      <c r="B951" s="371" t="s">
        <v>1927</v>
      </c>
      <c r="C951" s="372"/>
      <c r="D951" s="375" t="s">
        <v>59</v>
      </c>
      <c r="E951" s="305" t="s">
        <v>1454</v>
      </c>
    </row>
    <row r="952" spans="1:5" x14ac:dyDescent="0.2">
      <c r="A952" s="370"/>
      <c r="B952" s="373"/>
      <c r="C952" s="374"/>
      <c r="D952" s="376"/>
      <c r="E952" s="306" t="s">
        <v>1455</v>
      </c>
    </row>
    <row r="953" spans="1:5" x14ac:dyDescent="0.2">
      <c r="A953" s="377" t="s">
        <v>1930</v>
      </c>
      <c r="B953" s="379" t="s">
        <v>1927</v>
      </c>
      <c r="C953" s="380"/>
      <c r="D953" s="383" t="s">
        <v>59</v>
      </c>
      <c r="E953" s="303" t="s">
        <v>1454</v>
      </c>
    </row>
    <row r="954" spans="1:5" x14ac:dyDescent="0.2">
      <c r="A954" s="378"/>
      <c r="B954" s="381"/>
      <c r="C954" s="382"/>
      <c r="D954" s="384"/>
      <c r="E954" s="304" t="s">
        <v>1455</v>
      </c>
    </row>
    <row r="955" spans="1:5" x14ac:dyDescent="0.2">
      <c r="A955" s="369" t="s">
        <v>1931</v>
      </c>
      <c r="B955" s="371" t="s">
        <v>1927</v>
      </c>
      <c r="C955" s="372"/>
      <c r="D955" s="375" t="s">
        <v>59</v>
      </c>
      <c r="E955" s="305" t="s">
        <v>1454</v>
      </c>
    </row>
    <row r="956" spans="1:5" x14ac:dyDescent="0.2">
      <c r="A956" s="370"/>
      <c r="B956" s="373"/>
      <c r="C956" s="374"/>
      <c r="D956" s="376"/>
      <c r="E956" s="306" t="s">
        <v>1455</v>
      </c>
    </row>
    <row r="957" spans="1:5" x14ac:dyDescent="0.2">
      <c r="A957" s="377" t="s">
        <v>1932</v>
      </c>
      <c r="B957" s="379" t="s">
        <v>1927</v>
      </c>
      <c r="C957" s="380"/>
      <c r="D957" s="383" t="s">
        <v>59</v>
      </c>
      <c r="E957" s="303" t="s">
        <v>1454</v>
      </c>
    </row>
    <row r="958" spans="1:5" x14ac:dyDescent="0.2">
      <c r="A958" s="378"/>
      <c r="B958" s="381"/>
      <c r="C958" s="382"/>
      <c r="D958" s="384"/>
      <c r="E958" s="304" t="s">
        <v>1455</v>
      </c>
    </row>
    <row r="959" spans="1:5" x14ac:dyDescent="0.2">
      <c r="A959" s="369" t="s">
        <v>1933</v>
      </c>
      <c r="B959" s="371" t="s">
        <v>1927</v>
      </c>
      <c r="C959" s="372"/>
      <c r="D959" s="375" t="s">
        <v>59</v>
      </c>
      <c r="E959" s="305" t="s">
        <v>1454</v>
      </c>
    </row>
    <row r="960" spans="1:5" x14ac:dyDescent="0.2">
      <c r="A960" s="370"/>
      <c r="B960" s="373"/>
      <c r="C960" s="374"/>
      <c r="D960" s="376"/>
      <c r="E960" s="306" t="s">
        <v>1455</v>
      </c>
    </row>
    <row r="961" spans="1:5" x14ac:dyDescent="0.2">
      <c r="A961" s="377" t="s">
        <v>1934</v>
      </c>
      <c r="B961" s="379" t="s">
        <v>1927</v>
      </c>
      <c r="C961" s="380"/>
      <c r="D961" s="383" t="s">
        <v>59</v>
      </c>
      <c r="E961" s="303" t="s">
        <v>1454</v>
      </c>
    </row>
    <row r="962" spans="1:5" x14ac:dyDescent="0.2">
      <c r="A962" s="378"/>
      <c r="B962" s="381"/>
      <c r="C962" s="382"/>
      <c r="D962" s="384"/>
      <c r="E962" s="304" t="s">
        <v>1455</v>
      </c>
    </row>
    <row r="963" spans="1:5" x14ac:dyDescent="0.2">
      <c r="A963" s="369" t="s">
        <v>1935</v>
      </c>
      <c r="B963" s="371" t="s">
        <v>1927</v>
      </c>
      <c r="C963" s="372"/>
      <c r="D963" s="375" t="s">
        <v>59</v>
      </c>
      <c r="E963" s="305" t="s">
        <v>1454</v>
      </c>
    </row>
    <row r="964" spans="1:5" x14ac:dyDescent="0.2">
      <c r="A964" s="370"/>
      <c r="B964" s="373"/>
      <c r="C964" s="374"/>
      <c r="D964" s="376"/>
      <c r="E964" s="306" t="s">
        <v>1455</v>
      </c>
    </row>
    <row r="965" spans="1:5" x14ac:dyDescent="0.2">
      <c r="A965" s="377" t="s">
        <v>1936</v>
      </c>
      <c r="B965" s="379" t="s">
        <v>1927</v>
      </c>
      <c r="C965" s="380"/>
      <c r="D965" s="383" t="s">
        <v>59</v>
      </c>
      <c r="E965" s="303" t="s">
        <v>1454</v>
      </c>
    </row>
    <row r="966" spans="1:5" x14ac:dyDescent="0.2">
      <c r="A966" s="378"/>
      <c r="B966" s="381"/>
      <c r="C966" s="382"/>
      <c r="D966" s="384"/>
      <c r="E966" s="304" t="s">
        <v>1455</v>
      </c>
    </row>
    <row r="967" spans="1:5" x14ac:dyDescent="0.2">
      <c r="A967" s="369" t="s">
        <v>1937</v>
      </c>
      <c r="B967" s="371" t="s">
        <v>1927</v>
      </c>
      <c r="C967" s="372"/>
      <c r="D967" s="375" t="s">
        <v>59</v>
      </c>
      <c r="E967" s="305" t="s">
        <v>1454</v>
      </c>
    </row>
    <row r="968" spans="1:5" x14ac:dyDescent="0.2">
      <c r="A968" s="370"/>
      <c r="B968" s="373"/>
      <c r="C968" s="374"/>
      <c r="D968" s="376"/>
      <c r="E968" s="306" t="s">
        <v>1455</v>
      </c>
    </row>
    <row r="969" spans="1:5" x14ac:dyDescent="0.2">
      <c r="A969" s="377" t="s">
        <v>1938</v>
      </c>
      <c r="B969" s="379" t="s">
        <v>1927</v>
      </c>
      <c r="C969" s="380"/>
      <c r="D969" s="383" t="s">
        <v>59</v>
      </c>
      <c r="E969" s="303" t="s">
        <v>1454</v>
      </c>
    </row>
    <row r="970" spans="1:5" x14ac:dyDescent="0.2">
      <c r="A970" s="378"/>
      <c r="B970" s="381"/>
      <c r="C970" s="382"/>
      <c r="D970" s="384"/>
      <c r="E970" s="304" t="s">
        <v>1455</v>
      </c>
    </row>
    <row r="971" spans="1:5" x14ac:dyDescent="0.2">
      <c r="A971" s="369" t="s">
        <v>1573</v>
      </c>
      <c r="B971" s="371" t="s">
        <v>1927</v>
      </c>
      <c r="C971" s="372"/>
      <c r="D971" s="375" t="s">
        <v>59</v>
      </c>
      <c r="E971" s="305" t="s">
        <v>1454</v>
      </c>
    </row>
    <row r="972" spans="1:5" x14ac:dyDescent="0.2">
      <c r="A972" s="370"/>
      <c r="B972" s="373"/>
      <c r="C972" s="374"/>
      <c r="D972" s="376"/>
      <c r="E972" s="306" t="s">
        <v>1455</v>
      </c>
    </row>
    <row r="973" spans="1:5" x14ac:dyDescent="0.2">
      <c r="A973" s="377" t="s">
        <v>1939</v>
      </c>
      <c r="B973" s="379" t="s">
        <v>1927</v>
      </c>
      <c r="C973" s="380"/>
      <c r="D973" s="383" t="s">
        <v>59</v>
      </c>
      <c r="E973" s="303" t="s">
        <v>1454</v>
      </c>
    </row>
    <row r="974" spans="1:5" x14ac:dyDescent="0.2">
      <c r="A974" s="378"/>
      <c r="B974" s="381"/>
      <c r="C974" s="382"/>
      <c r="D974" s="384"/>
      <c r="E974" s="304" t="s">
        <v>1455</v>
      </c>
    </row>
    <row r="975" spans="1:5" x14ac:dyDescent="0.2">
      <c r="A975" s="369" t="s">
        <v>1940</v>
      </c>
      <c r="B975" s="371" t="s">
        <v>1927</v>
      </c>
      <c r="C975" s="372"/>
      <c r="D975" s="375" t="s">
        <v>59</v>
      </c>
      <c r="E975" s="305" t="s">
        <v>1454</v>
      </c>
    </row>
    <row r="976" spans="1:5" x14ac:dyDescent="0.2">
      <c r="A976" s="370"/>
      <c r="B976" s="373"/>
      <c r="C976" s="374"/>
      <c r="D976" s="376"/>
      <c r="E976" s="306" t="s">
        <v>1455</v>
      </c>
    </row>
    <row r="977" spans="1:5" x14ac:dyDescent="0.2">
      <c r="A977" s="377" t="s">
        <v>1941</v>
      </c>
      <c r="B977" s="379" t="s">
        <v>1927</v>
      </c>
      <c r="C977" s="380"/>
      <c r="D977" s="383" t="s">
        <v>59</v>
      </c>
      <c r="E977" s="303" t="s">
        <v>1454</v>
      </c>
    </row>
    <row r="978" spans="1:5" x14ac:dyDescent="0.2">
      <c r="A978" s="378"/>
      <c r="B978" s="381"/>
      <c r="C978" s="382"/>
      <c r="D978" s="384"/>
      <c r="E978" s="304" t="s">
        <v>1455</v>
      </c>
    </row>
    <row r="979" spans="1:5" x14ac:dyDescent="0.2">
      <c r="A979" s="369" t="s">
        <v>1942</v>
      </c>
      <c r="B979" s="371" t="s">
        <v>1943</v>
      </c>
      <c r="C979" s="372"/>
      <c r="D979" s="375" t="s">
        <v>59</v>
      </c>
      <c r="E979" s="305" t="s">
        <v>1454</v>
      </c>
    </row>
    <row r="980" spans="1:5" x14ac:dyDescent="0.2">
      <c r="A980" s="370"/>
      <c r="B980" s="373"/>
      <c r="C980" s="374"/>
      <c r="D980" s="376"/>
      <c r="E980" s="306" t="s">
        <v>1455</v>
      </c>
    </row>
    <row r="981" spans="1:5" x14ac:dyDescent="0.2">
      <c r="A981" s="377" t="s">
        <v>1944</v>
      </c>
      <c r="B981" s="379" t="s">
        <v>1943</v>
      </c>
      <c r="C981" s="380"/>
      <c r="D981" s="383" t="s">
        <v>59</v>
      </c>
      <c r="E981" s="303" t="s">
        <v>1454</v>
      </c>
    </row>
    <row r="982" spans="1:5" x14ac:dyDescent="0.2">
      <c r="A982" s="378"/>
      <c r="B982" s="381"/>
      <c r="C982" s="382"/>
      <c r="D982" s="384"/>
      <c r="E982" s="304" t="s">
        <v>1455</v>
      </c>
    </row>
    <row r="983" spans="1:5" x14ac:dyDescent="0.2">
      <c r="A983" s="369" t="s">
        <v>1945</v>
      </c>
      <c r="B983" s="371" t="s">
        <v>1943</v>
      </c>
      <c r="C983" s="372"/>
      <c r="D983" s="375" t="s">
        <v>59</v>
      </c>
      <c r="E983" s="305" t="s">
        <v>1454</v>
      </c>
    </row>
    <row r="984" spans="1:5" x14ac:dyDescent="0.2">
      <c r="A984" s="370"/>
      <c r="B984" s="373"/>
      <c r="C984" s="374"/>
      <c r="D984" s="376"/>
      <c r="E984" s="306" t="s">
        <v>1455</v>
      </c>
    </row>
    <row r="985" spans="1:5" x14ac:dyDescent="0.2">
      <c r="A985" s="377" t="s">
        <v>1946</v>
      </c>
      <c r="B985" s="379" t="s">
        <v>1943</v>
      </c>
      <c r="C985" s="380"/>
      <c r="D985" s="383" t="s">
        <v>59</v>
      </c>
      <c r="E985" s="303" t="s">
        <v>1454</v>
      </c>
    </row>
    <row r="986" spans="1:5" x14ac:dyDescent="0.2">
      <c r="A986" s="378"/>
      <c r="B986" s="381"/>
      <c r="C986" s="382"/>
      <c r="D986" s="384"/>
      <c r="E986" s="304" t="s">
        <v>1455</v>
      </c>
    </row>
    <row r="987" spans="1:5" x14ac:dyDescent="0.2">
      <c r="A987" s="369" t="s">
        <v>1947</v>
      </c>
      <c r="B987" s="371" t="s">
        <v>1943</v>
      </c>
      <c r="C987" s="372"/>
      <c r="D987" s="375" t="s">
        <v>59</v>
      </c>
      <c r="E987" s="305" t="s">
        <v>1454</v>
      </c>
    </row>
    <row r="988" spans="1:5" x14ac:dyDescent="0.2">
      <c r="A988" s="370"/>
      <c r="B988" s="373"/>
      <c r="C988" s="374"/>
      <c r="D988" s="376"/>
      <c r="E988" s="306" t="s">
        <v>1455</v>
      </c>
    </row>
    <row r="989" spans="1:5" x14ac:dyDescent="0.2">
      <c r="A989" s="377" t="s">
        <v>1948</v>
      </c>
      <c r="B989" s="379" t="s">
        <v>1949</v>
      </c>
      <c r="C989" s="380"/>
      <c r="D989" s="383" t="s">
        <v>59</v>
      </c>
      <c r="E989" s="303" t="s">
        <v>1454</v>
      </c>
    </row>
    <row r="990" spans="1:5" x14ac:dyDescent="0.2">
      <c r="A990" s="378"/>
      <c r="B990" s="381"/>
      <c r="C990" s="382"/>
      <c r="D990" s="384"/>
      <c r="E990" s="304" t="s">
        <v>1455</v>
      </c>
    </row>
    <row r="991" spans="1:5" x14ac:dyDescent="0.2">
      <c r="A991" s="369" t="s">
        <v>1950</v>
      </c>
      <c r="B991" s="371" t="s">
        <v>1949</v>
      </c>
      <c r="C991" s="372"/>
      <c r="D991" s="375" t="s">
        <v>59</v>
      </c>
      <c r="E991" s="305" t="s">
        <v>1454</v>
      </c>
    </row>
    <row r="992" spans="1:5" x14ac:dyDescent="0.2">
      <c r="A992" s="370"/>
      <c r="B992" s="373"/>
      <c r="C992" s="374"/>
      <c r="D992" s="376"/>
      <c r="E992" s="306" t="s">
        <v>1455</v>
      </c>
    </row>
    <row r="993" spans="1:5" x14ac:dyDescent="0.2">
      <c r="A993" s="377" t="s">
        <v>1951</v>
      </c>
      <c r="B993" s="379" t="s">
        <v>1949</v>
      </c>
      <c r="C993" s="380"/>
      <c r="D993" s="383" t="s">
        <v>59</v>
      </c>
      <c r="E993" s="303" t="s">
        <v>1454</v>
      </c>
    </row>
    <row r="994" spans="1:5" x14ac:dyDescent="0.2">
      <c r="A994" s="378"/>
      <c r="B994" s="381"/>
      <c r="C994" s="382"/>
      <c r="D994" s="384"/>
      <c r="E994" s="304" t="s">
        <v>1455</v>
      </c>
    </row>
    <row r="995" spans="1:5" x14ac:dyDescent="0.2">
      <c r="A995" s="369" t="s">
        <v>1952</v>
      </c>
      <c r="B995" s="371" t="s">
        <v>1949</v>
      </c>
      <c r="C995" s="372"/>
      <c r="D995" s="375" t="s">
        <v>59</v>
      </c>
      <c r="E995" s="305" t="s">
        <v>1454</v>
      </c>
    </row>
    <row r="996" spans="1:5" x14ac:dyDescent="0.2">
      <c r="A996" s="370"/>
      <c r="B996" s="373"/>
      <c r="C996" s="374"/>
      <c r="D996" s="376"/>
      <c r="E996" s="306" t="s">
        <v>1455</v>
      </c>
    </row>
    <row r="997" spans="1:5" x14ac:dyDescent="0.2">
      <c r="A997" s="377" t="s">
        <v>1953</v>
      </c>
      <c r="B997" s="379" t="s">
        <v>1949</v>
      </c>
      <c r="C997" s="380"/>
      <c r="D997" s="383" t="s">
        <v>59</v>
      </c>
      <c r="E997" s="303" t="s">
        <v>1454</v>
      </c>
    </row>
    <row r="998" spans="1:5" x14ac:dyDescent="0.2">
      <c r="A998" s="378"/>
      <c r="B998" s="381"/>
      <c r="C998" s="382"/>
      <c r="D998" s="384"/>
      <c r="E998" s="304" t="s">
        <v>1455</v>
      </c>
    </row>
    <row r="999" spans="1:5" x14ac:dyDescent="0.2">
      <c r="A999" s="369" t="s">
        <v>1954</v>
      </c>
      <c r="B999" s="371" t="s">
        <v>1949</v>
      </c>
      <c r="C999" s="372"/>
      <c r="D999" s="375" t="s">
        <v>59</v>
      </c>
      <c r="E999" s="305" t="s">
        <v>1454</v>
      </c>
    </row>
    <row r="1000" spans="1:5" x14ac:dyDescent="0.2">
      <c r="A1000" s="370"/>
      <c r="B1000" s="373"/>
      <c r="C1000" s="374"/>
      <c r="D1000" s="376"/>
      <c r="E1000" s="306" t="s">
        <v>1455</v>
      </c>
    </row>
    <row r="1001" spans="1:5" x14ac:dyDescent="0.2">
      <c r="A1001" s="377" t="s">
        <v>1955</v>
      </c>
      <c r="B1001" s="379" t="s">
        <v>1949</v>
      </c>
      <c r="C1001" s="380"/>
      <c r="D1001" s="383" t="s">
        <v>59</v>
      </c>
      <c r="E1001" s="303" t="s">
        <v>1454</v>
      </c>
    </row>
    <row r="1002" spans="1:5" x14ac:dyDescent="0.2">
      <c r="A1002" s="378"/>
      <c r="B1002" s="381"/>
      <c r="C1002" s="382"/>
      <c r="D1002" s="384"/>
      <c r="E1002" s="304" t="s">
        <v>1455</v>
      </c>
    </row>
    <row r="1003" spans="1:5" x14ac:dyDescent="0.2">
      <c r="A1003" s="369" t="s">
        <v>1956</v>
      </c>
      <c r="B1003" s="371" t="s">
        <v>1949</v>
      </c>
      <c r="C1003" s="372"/>
      <c r="D1003" s="375" t="s">
        <v>59</v>
      </c>
      <c r="E1003" s="305" t="s">
        <v>1454</v>
      </c>
    </row>
    <row r="1004" spans="1:5" x14ac:dyDescent="0.2">
      <c r="A1004" s="370"/>
      <c r="B1004" s="373"/>
      <c r="C1004" s="374"/>
      <c r="D1004" s="376"/>
      <c r="E1004" s="306" t="s">
        <v>1455</v>
      </c>
    </row>
    <row r="1005" spans="1:5" x14ac:dyDescent="0.2">
      <c r="A1005" s="377" t="s">
        <v>1957</v>
      </c>
      <c r="B1005" s="379" t="s">
        <v>1958</v>
      </c>
      <c r="C1005" s="380"/>
      <c r="D1005" s="383" t="s">
        <v>59</v>
      </c>
      <c r="E1005" s="303" t="s">
        <v>1454</v>
      </c>
    </row>
    <row r="1006" spans="1:5" x14ac:dyDescent="0.2">
      <c r="A1006" s="378"/>
      <c r="B1006" s="381"/>
      <c r="C1006" s="382"/>
      <c r="D1006" s="384"/>
      <c r="E1006" s="304" t="s">
        <v>1455</v>
      </c>
    </row>
    <row r="1007" spans="1:5" x14ac:dyDescent="0.2">
      <c r="A1007" s="369" t="s">
        <v>1466</v>
      </c>
      <c r="B1007" s="371" t="s">
        <v>1958</v>
      </c>
      <c r="C1007" s="372"/>
      <c r="D1007" s="375" t="s">
        <v>59</v>
      </c>
      <c r="E1007" s="305" t="s">
        <v>1454</v>
      </c>
    </row>
    <row r="1008" spans="1:5" x14ac:dyDescent="0.2">
      <c r="A1008" s="370"/>
      <c r="B1008" s="373"/>
      <c r="C1008" s="374"/>
      <c r="D1008" s="376"/>
      <c r="E1008" s="306" t="s">
        <v>1455</v>
      </c>
    </row>
    <row r="1009" spans="1:5" x14ac:dyDescent="0.2">
      <c r="A1009" s="377" t="s">
        <v>1959</v>
      </c>
      <c r="B1009" s="379" t="s">
        <v>1958</v>
      </c>
      <c r="C1009" s="380"/>
      <c r="D1009" s="383" t="s">
        <v>59</v>
      </c>
      <c r="E1009" s="303" t="s">
        <v>1454</v>
      </c>
    </row>
    <row r="1010" spans="1:5" x14ac:dyDescent="0.2">
      <c r="A1010" s="378"/>
      <c r="B1010" s="381"/>
      <c r="C1010" s="382"/>
      <c r="D1010" s="384"/>
      <c r="E1010" s="304" t="s">
        <v>1455</v>
      </c>
    </row>
    <row r="1011" spans="1:5" x14ac:dyDescent="0.2">
      <c r="A1011" s="369" t="s">
        <v>1960</v>
      </c>
      <c r="B1011" s="371" t="s">
        <v>1958</v>
      </c>
      <c r="C1011" s="372"/>
      <c r="D1011" s="375" t="s">
        <v>59</v>
      </c>
      <c r="E1011" s="305" t="s">
        <v>1454</v>
      </c>
    </row>
    <row r="1012" spans="1:5" x14ac:dyDescent="0.2">
      <c r="A1012" s="370"/>
      <c r="B1012" s="373"/>
      <c r="C1012" s="374"/>
      <c r="D1012" s="376"/>
      <c r="E1012" s="306" t="s">
        <v>1455</v>
      </c>
    </row>
    <row r="1013" spans="1:5" x14ac:dyDescent="0.2">
      <c r="A1013" s="377" t="s">
        <v>1961</v>
      </c>
      <c r="B1013" s="379" t="s">
        <v>1958</v>
      </c>
      <c r="C1013" s="380"/>
      <c r="D1013" s="383" t="s">
        <v>59</v>
      </c>
      <c r="E1013" s="303" t="s">
        <v>1454</v>
      </c>
    </row>
    <row r="1014" spans="1:5" x14ac:dyDescent="0.2">
      <c r="A1014" s="378"/>
      <c r="B1014" s="381"/>
      <c r="C1014" s="382"/>
      <c r="D1014" s="384"/>
      <c r="E1014" s="304" t="s">
        <v>1455</v>
      </c>
    </row>
    <row r="1015" spans="1:5" x14ac:dyDescent="0.2">
      <c r="A1015" s="369" t="s">
        <v>1962</v>
      </c>
      <c r="B1015" s="371" t="s">
        <v>1958</v>
      </c>
      <c r="C1015" s="372"/>
      <c r="D1015" s="375" t="s">
        <v>59</v>
      </c>
      <c r="E1015" s="305" t="s">
        <v>1454</v>
      </c>
    </row>
    <row r="1016" spans="1:5" x14ac:dyDescent="0.2">
      <c r="A1016" s="370"/>
      <c r="B1016" s="373"/>
      <c r="C1016" s="374"/>
      <c r="D1016" s="376"/>
      <c r="E1016" s="306" t="s">
        <v>1455</v>
      </c>
    </row>
    <row r="1017" spans="1:5" x14ac:dyDescent="0.2">
      <c r="A1017" s="377" t="s">
        <v>1963</v>
      </c>
      <c r="B1017" s="379" t="s">
        <v>1958</v>
      </c>
      <c r="C1017" s="380"/>
      <c r="D1017" s="383" t="s">
        <v>59</v>
      </c>
      <c r="E1017" s="303" t="s">
        <v>1454</v>
      </c>
    </row>
    <row r="1018" spans="1:5" x14ac:dyDescent="0.2">
      <c r="A1018" s="378"/>
      <c r="B1018" s="381"/>
      <c r="C1018" s="382"/>
      <c r="D1018" s="384"/>
      <c r="E1018" s="304" t="s">
        <v>1455</v>
      </c>
    </row>
    <row r="1019" spans="1:5" x14ac:dyDescent="0.2">
      <c r="A1019" s="369" t="s">
        <v>1964</v>
      </c>
      <c r="B1019" s="371" t="s">
        <v>1958</v>
      </c>
      <c r="C1019" s="372"/>
      <c r="D1019" s="375" t="s">
        <v>59</v>
      </c>
      <c r="E1019" s="305" t="s">
        <v>1454</v>
      </c>
    </row>
    <row r="1020" spans="1:5" x14ac:dyDescent="0.2">
      <c r="A1020" s="370"/>
      <c r="B1020" s="373"/>
      <c r="C1020" s="374"/>
      <c r="D1020" s="376"/>
      <c r="E1020" s="306" t="s">
        <v>1455</v>
      </c>
    </row>
    <row r="1021" spans="1:5" x14ac:dyDescent="0.2">
      <c r="A1021" s="377" t="s">
        <v>1965</v>
      </c>
      <c r="B1021" s="379" t="s">
        <v>1958</v>
      </c>
      <c r="C1021" s="380"/>
      <c r="D1021" s="383" t="s">
        <v>59</v>
      </c>
      <c r="E1021" s="303" t="s">
        <v>1454</v>
      </c>
    </row>
    <row r="1022" spans="1:5" x14ac:dyDescent="0.2">
      <c r="A1022" s="378"/>
      <c r="B1022" s="381"/>
      <c r="C1022" s="382"/>
      <c r="D1022" s="384"/>
      <c r="E1022" s="304" t="s">
        <v>1455</v>
      </c>
    </row>
    <row r="1023" spans="1:5" x14ac:dyDescent="0.2">
      <c r="A1023" s="369" t="s">
        <v>1966</v>
      </c>
      <c r="B1023" s="371" t="s">
        <v>1958</v>
      </c>
      <c r="C1023" s="372"/>
      <c r="D1023" s="375" t="s">
        <v>59</v>
      </c>
      <c r="E1023" s="305" t="s">
        <v>1454</v>
      </c>
    </row>
    <row r="1024" spans="1:5" x14ac:dyDescent="0.2">
      <c r="A1024" s="370"/>
      <c r="B1024" s="373"/>
      <c r="C1024" s="374"/>
      <c r="D1024" s="376"/>
      <c r="E1024" s="306" t="s">
        <v>1455</v>
      </c>
    </row>
    <row r="1025" spans="1:5" x14ac:dyDescent="0.2">
      <c r="A1025" s="377" t="s">
        <v>1967</v>
      </c>
      <c r="B1025" s="379" t="s">
        <v>1968</v>
      </c>
      <c r="C1025" s="380"/>
      <c r="D1025" s="383" t="s">
        <v>59</v>
      </c>
      <c r="E1025" s="303" t="s">
        <v>1454</v>
      </c>
    </row>
    <row r="1026" spans="1:5" x14ac:dyDescent="0.2">
      <c r="A1026" s="378"/>
      <c r="B1026" s="381"/>
      <c r="C1026" s="382"/>
      <c r="D1026" s="384"/>
      <c r="E1026" s="304" t="s">
        <v>1455</v>
      </c>
    </row>
    <row r="1027" spans="1:5" x14ac:dyDescent="0.2">
      <c r="A1027" s="369" t="s">
        <v>1969</v>
      </c>
      <c r="B1027" s="371" t="s">
        <v>1968</v>
      </c>
      <c r="C1027" s="372"/>
      <c r="D1027" s="375" t="s">
        <v>59</v>
      </c>
      <c r="E1027" s="305" t="s">
        <v>1454</v>
      </c>
    </row>
    <row r="1028" spans="1:5" x14ac:dyDescent="0.2">
      <c r="A1028" s="370"/>
      <c r="B1028" s="373"/>
      <c r="C1028" s="374"/>
      <c r="D1028" s="376"/>
      <c r="E1028" s="306" t="s">
        <v>1455</v>
      </c>
    </row>
    <row r="1029" spans="1:5" x14ac:dyDescent="0.2">
      <c r="A1029" s="377" t="s">
        <v>1970</v>
      </c>
      <c r="B1029" s="379" t="s">
        <v>1968</v>
      </c>
      <c r="C1029" s="380"/>
      <c r="D1029" s="383" t="s">
        <v>59</v>
      </c>
      <c r="E1029" s="303" t="s">
        <v>1454</v>
      </c>
    </row>
    <row r="1030" spans="1:5" x14ac:dyDescent="0.2">
      <c r="A1030" s="378"/>
      <c r="B1030" s="381"/>
      <c r="C1030" s="382"/>
      <c r="D1030" s="384"/>
      <c r="E1030" s="304" t="s">
        <v>1455</v>
      </c>
    </row>
    <row r="1031" spans="1:5" x14ac:dyDescent="0.2">
      <c r="A1031" s="369" t="s">
        <v>1971</v>
      </c>
      <c r="B1031" s="371" t="s">
        <v>1968</v>
      </c>
      <c r="C1031" s="372"/>
      <c r="D1031" s="375" t="s">
        <v>59</v>
      </c>
      <c r="E1031" s="305" t="s">
        <v>1454</v>
      </c>
    </row>
    <row r="1032" spans="1:5" x14ac:dyDescent="0.2">
      <c r="A1032" s="370"/>
      <c r="B1032" s="373"/>
      <c r="C1032" s="374"/>
      <c r="D1032" s="376"/>
      <c r="E1032" s="306" t="s">
        <v>1455</v>
      </c>
    </row>
    <row r="1033" spans="1:5" x14ac:dyDescent="0.2">
      <c r="A1033" s="377" t="s">
        <v>1972</v>
      </c>
      <c r="B1033" s="379" t="s">
        <v>1968</v>
      </c>
      <c r="C1033" s="380"/>
      <c r="D1033" s="383" t="s">
        <v>59</v>
      </c>
      <c r="E1033" s="303" t="s">
        <v>1454</v>
      </c>
    </row>
    <row r="1034" spans="1:5" x14ac:dyDescent="0.2">
      <c r="A1034" s="378"/>
      <c r="B1034" s="381"/>
      <c r="C1034" s="382"/>
      <c r="D1034" s="384"/>
      <c r="E1034" s="304" t="s">
        <v>1455</v>
      </c>
    </row>
    <row r="1035" spans="1:5" x14ac:dyDescent="0.2">
      <c r="A1035" s="369" t="s">
        <v>1973</v>
      </c>
      <c r="B1035" s="371" t="s">
        <v>1968</v>
      </c>
      <c r="C1035" s="372"/>
      <c r="D1035" s="375" t="s">
        <v>59</v>
      </c>
      <c r="E1035" s="305" t="s">
        <v>1454</v>
      </c>
    </row>
    <row r="1036" spans="1:5" x14ac:dyDescent="0.2">
      <c r="A1036" s="370"/>
      <c r="B1036" s="373"/>
      <c r="C1036" s="374"/>
      <c r="D1036" s="376"/>
      <c r="E1036" s="306" t="s">
        <v>1455</v>
      </c>
    </row>
    <row r="1037" spans="1:5" x14ac:dyDescent="0.2">
      <c r="A1037" s="377" t="s">
        <v>1974</v>
      </c>
      <c r="B1037" s="379" t="s">
        <v>1968</v>
      </c>
      <c r="C1037" s="380"/>
      <c r="D1037" s="383" t="s">
        <v>59</v>
      </c>
      <c r="E1037" s="303" t="s">
        <v>1454</v>
      </c>
    </row>
    <row r="1038" spans="1:5" x14ac:dyDescent="0.2">
      <c r="A1038" s="378"/>
      <c r="B1038" s="381"/>
      <c r="C1038" s="382"/>
      <c r="D1038" s="384"/>
      <c r="E1038" s="304" t="s">
        <v>1455</v>
      </c>
    </row>
    <row r="1039" spans="1:5" x14ac:dyDescent="0.2">
      <c r="A1039" s="369" t="s">
        <v>1975</v>
      </c>
      <c r="B1039" s="371" t="s">
        <v>1968</v>
      </c>
      <c r="C1039" s="372"/>
      <c r="D1039" s="375" t="s">
        <v>59</v>
      </c>
      <c r="E1039" s="305" t="s">
        <v>1454</v>
      </c>
    </row>
    <row r="1040" spans="1:5" x14ac:dyDescent="0.2">
      <c r="A1040" s="370"/>
      <c r="B1040" s="373"/>
      <c r="C1040" s="374"/>
      <c r="D1040" s="376"/>
      <c r="E1040" s="306" t="s">
        <v>1455</v>
      </c>
    </row>
    <row r="1041" spans="1:5" x14ac:dyDescent="0.2">
      <c r="A1041" s="377" t="s">
        <v>1976</v>
      </c>
      <c r="B1041" s="379" t="s">
        <v>1968</v>
      </c>
      <c r="C1041" s="380"/>
      <c r="D1041" s="383" t="s">
        <v>59</v>
      </c>
      <c r="E1041" s="303" t="s">
        <v>1454</v>
      </c>
    </row>
    <row r="1042" spans="1:5" x14ac:dyDescent="0.2">
      <c r="A1042" s="378"/>
      <c r="B1042" s="381"/>
      <c r="C1042" s="382"/>
      <c r="D1042" s="384"/>
      <c r="E1042" s="304" t="s">
        <v>1455</v>
      </c>
    </row>
    <row r="1043" spans="1:5" x14ac:dyDescent="0.2">
      <c r="A1043" s="369" t="s">
        <v>1977</v>
      </c>
      <c r="B1043" s="371" t="s">
        <v>1968</v>
      </c>
      <c r="C1043" s="372"/>
      <c r="D1043" s="375" t="s">
        <v>59</v>
      </c>
      <c r="E1043" s="305" t="s">
        <v>1454</v>
      </c>
    </row>
    <row r="1044" spans="1:5" x14ac:dyDescent="0.2">
      <c r="A1044" s="370"/>
      <c r="B1044" s="373"/>
      <c r="C1044" s="374"/>
      <c r="D1044" s="376"/>
      <c r="E1044" s="306" t="s">
        <v>1455</v>
      </c>
    </row>
    <row r="1045" spans="1:5" x14ac:dyDescent="0.2">
      <c r="A1045" s="377" t="s">
        <v>1978</v>
      </c>
      <c r="B1045" s="379" t="s">
        <v>1968</v>
      </c>
      <c r="C1045" s="380"/>
      <c r="D1045" s="383" t="s">
        <v>59</v>
      </c>
      <c r="E1045" s="303" t="s">
        <v>1454</v>
      </c>
    </row>
    <row r="1046" spans="1:5" x14ac:dyDescent="0.2">
      <c r="A1046" s="378"/>
      <c r="B1046" s="381"/>
      <c r="C1046" s="382"/>
      <c r="D1046" s="384"/>
      <c r="E1046" s="304" t="s">
        <v>1455</v>
      </c>
    </row>
    <row r="1047" spans="1:5" x14ac:dyDescent="0.2">
      <c r="A1047" s="369" t="s">
        <v>1979</v>
      </c>
      <c r="B1047" s="371" t="s">
        <v>1968</v>
      </c>
      <c r="C1047" s="372"/>
      <c r="D1047" s="375" t="s">
        <v>59</v>
      </c>
      <c r="E1047" s="305" t="s">
        <v>1454</v>
      </c>
    </row>
    <row r="1048" spans="1:5" x14ac:dyDescent="0.2">
      <c r="A1048" s="370"/>
      <c r="B1048" s="373"/>
      <c r="C1048" s="374"/>
      <c r="D1048" s="376"/>
      <c r="E1048" s="306" t="s">
        <v>1455</v>
      </c>
    </row>
    <row r="1049" spans="1:5" x14ac:dyDescent="0.2">
      <c r="A1049" s="377" t="s">
        <v>1980</v>
      </c>
      <c r="B1049" s="379" t="s">
        <v>1968</v>
      </c>
      <c r="C1049" s="380"/>
      <c r="D1049" s="383" t="s">
        <v>59</v>
      </c>
      <c r="E1049" s="303" t="s">
        <v>1454</v>
      </c>
    </row>
    <row r="1050" spans="1:5" x14ac:dyDescent="0.2">
      <c r="A1050" s="378"/>
      <c r="B1050" s="381"/>
      <c r="C1050" s="382"/>
      <c r="D1050" s="384"/>
      <c r="E1050" s="304" t="s">
        <v>1455</v>
      </c>
    </row>
    <row r="1051" spans="1:5" x14ac:dyDescent="0.2">
      <c r="A1051" s="369" t="s">
        <v>1981</v>
      </c>
      <c r="B1051" s="371" t="s">
        <v>1968</v>
      </c>
      <c r="C1051" s="372"/>
      <c r="D1051" s="375" t="s">
        <v>59</v>
      </c>
      <c r="E1051" s="305" t="s">
        <v>1454</v>
      </c>
    </row>
    <row r="1052" spans="1:5" x14ac:dyDescent="0.2">
      <c r="A1052" s="370"/>
      <c r="B1052" s="373"/>
      <c r="C1052" s="374"/>
      <c r="D1052" s="376"/>
      <c r="E1052" s="306" t="s">
        <v>1455</v>
      </c>
    </row>
    <row r="1053" spans="1:5" x14ac:dyDescent="0.2">
      <c r="A1053" s="377" t="s">
        <v>1982</v>
      </c>
      <c r="B1053" s="379" t="s">
        <v>1968</v>
      </c>
      <c r="C1053" s="380"/>
      <c r="D1053" s="383" t="s">
        <v>59</v>
      </c>
      <c r="E1053" s="303" t="s">
        <v>1454</v>
      </c>
    </row>
    <row r="1054" spans="1:5" x14ac:dyDescent="0.2">
      <c r="A1054" s="378"/>
      <c r="B1054" s="381"/>
      <c r="C1054" s="382"/>
      <c r="D1054" s="384"/>
      <c r="E1054" s="304" t="s">
        <v>1455</v>
      </c>
    </row>
    <row r="1055" spans="1:5" x14ac:dyDescent="0.2">
      <c r="A1055" s="369" t="s">
        <v>1983</v>
      </c>
      <c r="B1055" s="371" t="s">
        <v>1968</v>
      </c>
      <c r="C1055" s="372"/>
      <c r="D1055" s="375" t="s">
        <v>59</v>
      </c>
      <c r="E1055" s="305" t="s">
        <v>1454</v>
      </c>
    </row>
    <row r="1056" spans="1:5" x14ac:dyDescent="0.2">
      <c r="A1056" s="370"/>
      <c r="B1056" s="373"/>
      <c r="C1056" s="374"/>
      <c r="D1056" s="376"/>
      <c r="E1056" s="306" t="s">
        <v>1455</v>
      </c>
    </row>
    <row r="1057" spans="1:5" x14ac:dyDescent="0.2">
      <c r="A1057" s="377" t="s">
        <v>1984</v>
      </c>
      <c r="B1057" s="379" t="s">
        <v>1968</v>
      </c>
      <c r="C1057" s="380"/>
      <c r="D1057" s="383" t="s">
        <v>59</v>
      </c>
      <c r="E1057" s="303" t="s">
        <v>1454</v>
      </c>
    </row>
    <row r="1058" spans="1:5" x14ac:dyDescent="0.2">
      <c r="A1058" s="378"/>
      <c r="B1058" s="381"/>
      <c r="C1058" s="382"/>
      <c r="D1058" s="384"/>
      <c r="E1058" s="304" t="s">
        <v>1455</v>
      </c>
    </row>
    <row r="1059" spans="1:5" x14ac:dyDescent="0.2">
      <c r="A1059" s="369" t="s">
        <v>1985</v>
      </c>
      <c r="B1059" s="371" t="s">
        <v>1968</v>
      </c>
      <c r="C1059" s="372"/>
      <c r="D1059" s="375" t="s">
        <v>59</v>
      </c>
      <c r="E1059" s="305" t="s">
        <v>1454</v>
      </c>
    </row>
    <row r="1060" spans="1:5" x14ac:dyDescent="0.2">
      <c r="A1060" s="370"/>
      <c r="B1060" s="373"/>
      <c r="C1060" s="374"/>
      <c r="D1060" s="376"/>
      <c r="E1060" s="306" t="s">
        <v>1455</v>
      </c>
    </row>
    <row r="1061" spans="1:5" x14ac:dyDescent="0.2">
      <c r="A1061" s="377" t="s">
        <v>1986</v>
      </c>
      <c r="B1061" s="379" t="s">
        <v>1968</v>
      </c>
      <c r="C1061" s="380"/>
      <c r="D1061" s="383" t="s">
        <v>59</v>
      </c>
      <c r="E1061" s="303" t="s">
        <v>1454</v>
      </c>
    </row>
    <row r="1062" spans="1:5" x14ac:dyDescent="0.2">
      <c r="A1062" s="378"/>
      <c r="B1062" s="381"/>
      <c r="C1062" s="382"/>
      <c r="D1062" s="384"/>
      <c r="E1062" s="304" t="s">
        <v>1455</v>
      </c>
    </row>
    <row r="1063" spans="1:5" x14ac:dyDescent="0.2">
      <c r="A1063" s="369" t="s">
        <v>1987</v>
      </c>
      <c r="B1063" s="371" t="s">
        <v>1988</v>
      </c>
      <c r="C1063" s="372"/>
      <c r="D1063" s="375" t="s">
        <v>59</v>
      </c>
      <c r="E1063" s="305" t="s">
        <v>1454</v>
      </c>
    </row>
    <row r="1064" spans="1:5" x14ac:dyDescent="0.2">
      <c r="A1064" s="370"/>
      <c r="B1064" s="373"/>
      <c r="C1064" s="374"/>
      <c r="D1064" s="376"/>
      <c r="E1064" s="306" t="s">
        <v>1455</v>
      </c>
    </row>
    <row r="1065" spans="1:5" x14ac:dyDescent="0.2">
      <c r="A1065" s="377" t="s">
        <v>1989</v>
      </c>
      <c r="B1065" s="379" t="s">
        <v>1988</v>
      </c>
      <c r="C1065" s="380"/>
      <c r="D1065" s="383" t="s">
        <v>59</v>
      </c>
      <c r="E1065" s="303" t="s">
        <v>1454</v>
      </c>
    </row>
    <row r="1066" spans="1:5" x14ac:dyDescent="0.2">
      <c r="A1066" s="378"/>
      <c r="B1066" s="381"/>
      <c r="C1066" s="382"/>
      <c r="D1066" s="384"/>
      <c r="E1066" s="304" t="s">
        <v>1455</v>
      </c>
    </row>
    <row r="1067" spans="1:5" x14ac:dyDescent="0.2">
      <c r="A1067" s="369" t="s">
        <v>1990</v>
      </c>
      <c r="B1067" s="371" t="s">
        <v>1988</v>
      </c>
      <c r="C1067" s="372"/>
      <c r="D1067" s="375" t="s">
        <v>59</v>
      </c>
      <c r="E1067" s="305" t="s">
        <v>1454</v>
      </c>
    </row>
    <row r="1068" spans="1:5" x14ac:dyDescent="0.2">
      <c r="A1068" s="370"/>
      <c r="B1068" s="373"/>
      <c r="C1068" s="374"/>
      <c r="D1068" s="376"/>
      <c r="E1068" s="306" t="s">
        <v>1455</v>
      </c>
    </row>
    <row r="1069" spans="1:5" x14ac:dyDescent="0.2">
      <c r="A1069" s="377" t="s">
        <v>1941</v>
      </c>
      <c r="B1069" s="379" t="s">
        <v>1988</v>
      </c>
      <c r="C1069" s="380"/>
      <c r="D1069" s="383" t="s">
        <v>59</v>
      </c>
      <c r="E1069" s="303" t="s">
        <v>1454</v>
      </c>
    </row>
    <row r="1070" spans="1:5" x14ac:dyDescent="0.2">
      <c r="A1070" s="378"/>
      <c r="B1070" s="381"/>
      <c r="C1070" s="382"/>
      <c r="D1070" s="384"/>
      <c r="E1070" s="304" t="s">
        <v>1455</v>
      </c>
    </row>
    <row r="1071" spans="1:5" x14ac:dyDescent="0.2">
      <c r="A1071" s="369" t="s">
        <v>1991</v>
      </c>
      <c r="B1071" s="371" t="s">
        <v>1992</v>
      </c>
      <c r="C1071" s="372"/>
      <c r="D1071" s="375" t="s">
        <v>59</v>
      </c>
      <c r="E1071" s="305" t="s">
        <v>1454</v>
      </c>
    </row>
    <row r="1072" spans="1:5" x14ac:dyDescent="0.2">
      <c r="A1072" s="370"/>
      <c r="B1072" s="373"/>
      <c r="C1072" s="374"/>
      <c r="D1072" s="376"/>
      <c r="E1072" s="306" t="s">
        <v>1455</v>
      </c>
    </row>
    <row r="1073" spans="1:5" x14ac:dyDescent="0.2">
      <c r="A1073" s="377" t="s">
        <v>1993</v>
      </c>
      <c r="B1073" s="379" t="s">
        <v>1992</v>
      </c>
      <c r="C1073" s="380"/>
      <c r="D1073" s="383" t="s">
        <v>59</v>
      </c>
      <c r="E1073" s="303" t="s">
        <v>1454</v>
      </c>
    </row>
    <row r="1074" spans="1:5" x14ac:dyDescent="0.2">
      <c r="A1074" s="378"/>
      <c r="B1074" s="381"/>
      <c r="C1074" s="382"/>
      <c r="D1074" s="384"/>
      <c r="E1074" s="304" t="s">
        <v>1455</v>
      </c>
    </row>
    <row r="1075" spans="1:5" x14ac:dyDescent="0.2">
      <c r="A1075" s="369" t="s">
        <v>1994</v>
      </c>
      <c r="B1075" s="371" t="s">
        <v>1992</v>
      </c>
      <c r="C1075" s="372"/>
      <c r="D1075" s="375" t="s">
        <v>59</v>
      </c>
      <c r="E1075" s="305" t="s">
        <v>1454</v>
      </c>
    </row>
    <row r="1076" spans="1:5" x14ac:dyDescent="0.2">
      <c r="A1076" s="370"/>
      <c r="B1076" s="373"/>
      <c r="C1076" s="374"/>
      <c r="D1076" s="376"/>
      <c r="E1076" s="306" t="s">
        <v>1455</v>
      </c>
    </row>
    <row r="1077" spans="1:5" x14ac:dyDescent="0.2">
      <c r="A1077" s="377" t="s">
        <v>1995</v>
      </c>
      <c r="B1077" s="379" t="s">
        <v>1992</v>
      </c>
      <c r="C1077" s="380"/>
      <c r="D1077" s="383" t="s">
        <v>59</v>
      </c>
      <c r="E1077" s="303" t="s">
        <v>1454</v>
      </c>
    </row>
    <row r="1078" spans="1:5" x14ac:dyDescent="0.2">
      <c r="A1078" s="378"/>
      <c r="B1078" s="381"/>
      <c r="C1078" s="382"/>
      <c r="D1078" s="384"/>
      <c r="E1078" s="304" t="s">
        <v>1455</v>
      </c>
    </row>
    <row r="1079" spans="1:5" x14ac:dyDescent="0.2">
      <c r="A1079" s="369" t="s">
        <v>1996</v>
      </c>
      <c r="B1079" s="371" t="s">
        <v>1997</v>
      </c>
      <c r="C1079" s="372"/>
      <c r="D1079" s="375" t="s">
        <v>59</v>
      </c>
      <c r="E1079" s="305" t="s">
        <v>1454</v>
      </c>
    </row>
    <row r="1080" spans="1:5" x14ac:dyDescent="0.2">
      <c r="A1080" s="370"/>
      <c r="B1080" s="373"/>
      <c r="C1080" s="374"/>
      <c r="D1080" s="376"/>
      <c r="E1080" s="306" t="s">
        <v>1455</v>
      </c>
    </row>
    <row r="1081" spans="1:5" x14ac:dyDescent="0.2">
      <c r="A1081" s="377" t="s">
        <v>1998</v>
      </c>
      <c r="B1081" s="379" t="s">
        <v>1997</v>
      </c>
      <c r="C1081" s="380"/>
      <c r="D1081" s="383" t="s">
        <v>59</v>
      </c>
      <c r="E1081" s="303" t="s">
        <v>1454</v>
      </c>
    </row>
    <row r="1082" spans="1:5" x14ac:dyDescent="0.2">
      <c r="A1082" s="378"/>
      <c r="B1082" s="381"/>
      <c r="C1082" s="382"/>
      <c r="D1082" s="384"/>
      <c r="E1082" s="304" t="s">
        <v>1455</v>
      </c>
    </row>
    <row r="1083" spans="1:5" x14ac:dyDescent="0.2">
      <c r="A1083" s="369" t="s">
        <v>1999</v>
      </c>
      <c r="B1083" s="371" t="s">
        <v>1997</v>
      </c>
      <c r="C1083" s="372"/>
      <c r="D1083" s="375" t="s">
        <v>59</v>
      </c>
      <c r="E1083" s="305" t="s">
        <v>1454</v>
      </c>
    </row>
    <row r="1084" spans="1:5" x14ac:dyDescent="0.2">
      <c r="A1084" s="370"/>
      <c r="B1084" s="373"/>
      <c r="C1084" s="374"/>
      <c r="D1084" s="376"/>
      <c r="E1084" s="306" t="s">
        <v>1455</v>
      </c>
    </row>
    <row r="1085" spans="1:5" x14ac:dyDescent="0.2">
      <c r="A1085" s="377" t="s">
        <v>2000</v>
      </c>
      <c r="B1085" s="379" t="s">
        <v>1997</v>
      </c>
      <c r="C1085" s="380"/>
      <c r="D1085" s="383" t="s">
        <v>59</v>
      </c>
      <c r="E1085" s="303" t="s">
        <v>1454</v>
      </c>
    </row>
    <row r="1086" spans="1:5" x14ac:dyDescent="0.2">
      <c r="A1086" s="378"/>
      <c r="B1086" s="381"/>
      <c r="C1086" s="382"/>
      <c r="D1086" s="384"/>
      <c r="E1086" s="304" t="s">
        <v>1455</v>
      </c>
    </row>
    <row r="1087" spans="1:5" x14ac:dyDescent="0.2">
      <c r="A1087" s="369" t="s">
        <v>2001</v>
      </c>
      <c r="B1087" s="371" t="s">
        <v>1997</v>
      </c>
      <c r="C1087" s="372"/>
      <c r="D1087" s="375" t="s">
        <v>59</v>
      </c>
      <c r="E1087" s="305" t="s">
        <v>1454</v>
      </c>
    </row>
    <row r="1088" spans="1:5" x14ac:dyDescent="0.2">
      <c r="A1088" s="370"/>
      <c r="B1088" s="373"/>
      <c r="C1088" s="374"/>
      <c r="D1088" s="376"/>
      <c r="E1088" s="306" t="s">
        <v>1455</v>
      </c>
    </row>
    <row r="1089" spans="1:5" x14ac:dyDescent="0.2">
      <c r="A1089" s="377" t="s">
        <v>2002</v>
      </c>
      <c r="B1089" s="379" t="s">
        <v>2003</v>
      </c>
      <c r="C1089" s="380"/>
      <c r="D1089" s="383" t="s">
        <v>59</v>
      </c>
      <c r="E1089" s="303" t="s">
        <v>1454</v>
      </c>
    </row>
    <row r="1090" spans="1:5" x14ac:dyDescent="0.2">
      <c r="A1090" s="378"/>
      <c r="B1090" s="381"/>
      <c r="C1090" s="382"/>
      <c r="D1090" s="384"/>
      <c r="E1090" s="304" t="s">
        <v>1455</v>
      </c>
    </row>
    <row r="1091" spans="1:5" x14ac:dyDescent="0.2">
      <c r="A1091" s="369" t="s">
        <v>1572</v>
      </c>
      <c r="B1091" s="371" t="s">
        <v>2003</v>
      </c>
      <c r="C1091" s="372"/>
      <c r="D1091" s="375" t="s">
        <v>59</v>
      </c>
      <c r="E1091" s="305" t="s">
        <v>1454</v>
      </c>
    </row>
    <row r="1092" spans="1:5" x14ac:dyDescent="0.2">
      <c r="A1092" s="370"/>
      <c r="B1092" s="373"/>
      <c r="C1092" s="374"/>
      <c r="D1092" s="376"/>
      <c r="E1092" s="306" t="s">
        <v>1455</v>
      </c>
    </row>
    <row r="1093" spans="1:5" x14ac:dyDescent="0.2">
      <c r="A1093" s="377" t="s">
        <v>2004</v>
      </c>
      <c r="B1093" s="379" t="s">
        <v>2003</v>
      </c>
      <c r="C1093" s="380"/>
      <c r="D1093" s="383" t="s">
        <v>59</v>
      </c>
      <c r="E1093" s="303" t="s">
        <v>1454</v>
      </c>
    </row>
    <row r="1094" spans="1:5" x14ac:dyDescent="0.2">
      <c r="A1094" s="378"/>
      <c r="B1094" s="381"/>
      <c r="C1094" s="382"/>
      <c r="D1094" s="384"/>
      <c r="E1094" s="304" t="s">
        <v>1455</v>
      </c>
    </row>
    <row r="1095" spans="1:5" x14ac:dyDescent="0.2">
      <c r="A1095" s="369" t="s">
        <v>2005</v>
      </c>
      <c r="B1095" s="371" t="s">
        <v>2003</v>
      </c>
      <c r="C1095" s="372"/>
      <c r="D1095" s="375" t="s">
        <v>59</v>
      </c>
      <c r="E1095" s="305" t="s">
        <v>1454</v>
      </c>
    </row>
    <row r="1096" spans="1:5" x14ac:dyDescent="0.2">
      <c r="A1096" s="370"/>
      <c r="B1096" s="373"/>
      <c r="C1096" s="374"/>
      <c r="D1096" s="376"/>
      <c r="E1096" s="306" t="s">
        <v>1455</v>
      </c>
    </row>
    <row r="1097" spans="1:5" x14ac:dyDescent="0.2">
      <c r="A1097" s="377" t="s">
        <v>2006</v>
      </c>
      <c r="B1097" s="379" t="s">
        <v>2003</v>
      </c>
      <c r="C1097" s="380"/>
      <c r="D1097" s="383" t="s">
        <v>59</v>
      </c>
      <c r="E1097" s="303" t="s">
        <v>1454</v>
      </c>
    </row>
    <row r="1098" spans="1:5" x14ac:dyDescent="0.2">
      <c r="A1098" s="378"/>
      <c r="B1098" s="381"/>
      <c r="C1098" s="382"/>
      <c r="D1098" s="384"/>
      <c r="E1098" s="304" t="s">
        <v>1455</v>
      </c>
    </row>
    <row r="1099" spans="1:5" x14ac:dyDescent="0.2">
      <c r="A1099" s="369" t="s">
        <v>2007</v>
      </c>
      <c r="B1099" s="371" t="s">
        <v>2003</v>
      </c>
      <c r="C1099" s="372"/>
      <c r="D1099" s="375" t="s">
        <v>59</v>
      </c>
      <c r="E1099" s="305" t="s">
        <v>1454</v>
      </c>
    </row>
    <row r="1100" spans="1:5" x14ac:dyDescent="0.2">
      <c r="A1100" s="370"/>
      <c r="B1100" s="373"/>
      <c r="C1100" s="374"/>
      <c r="D1100" s="376"/>
      <c r="E1100" s="306" t="s">
        <v>1455</v>
      </c>
    </row>
    <row r="1101" spans="1:5" x14ac:dyDescent="0.2">
      <c r="A1101" s="377" t="s">
        <v>2008</v>
      </c>
      <c r="B1101" s="379" t="s">
        <v>2009</v>
      </c>
      <c r="C1101" s="380"/>
      <c r="D1101" s="383" t="s">
        <v>59</v>
      </c>
      <c r="E1101" s="303" t="s">
        <v>1454</v>
      </c>
    </row>
    <row r="1102" spans="1:5" x14ac:dyDescent="0.2">
      <c r="A1102" s="378"/>
      <c r="B1102" s="381"/>
      <c r="C1102" s="382"/>
      <c r="D1102" s="384"/>
      <c r="E1102" s="304" t="s">
        <v>1455</v>
      </c>
    </row>
    <row r="1103" spans="1:5" x14ac:dyDescent="0.2">
      <c r="A1103" s="369" t="s">
        <v>2010</v>
      </c>
      <c r="B1103" s="371" t="s">
        <v>2009</v>
      </c>
      <c r="C1103" s="372"/>
      <c r="D1103" s="375" t="s">
        <v>59</v>
      </c>
      <c r="E1103" s="305" t="s">
        <v>1454</v>
      </c>
    </row>
    <row r="1104" spans="1:5" x14ac:dyDescent="0.2">
      <c r="A1104" s="370"/>
      <c r="B1104" s="373"/>
      <c r="C1104" s="374"/>
      <c r="D1104" s="376"/>
      <c r="E1104" s="306" t="s">
        <v>1455</v>
      </c>
    </row>
    <row r="1105" spans="1:5" x14ac:dyDescent="0.2">
      <c r="A1105" s="377" t="s">
        <v>2011</v>
      </c>
      <c r="B1105" s="379" t="s">
        <v>2009</v>
      </c>
      <c r="C1105" s="380"/>
      <c r="D1105" s="383" t="s">
        <v>59</v>
      </c>
      <c r="E1105" s="303" t="s">
        <v>1454</v>
      </c>
    </row>
    <row r="1106" spans="1:5" x14ac:dyDescent="0.2">
      <c r="A1106" s="378"/>
      <c r="B1106" s="381"/>
      <c r="C1106" s="382"/>
      <c r="D1106" s="384"/>
      <c r="E1106" s="304" t="s">
        <v>1455</v>
      </c>
    </row>
    <row r="1107" spans="1:5" x14ac:dyDescent="0.2">
      <c r="A1107" s="369" t="s">
        <v>2012</v>
      </c>
      <c r="B1107" s="371" t="s">
        <v>2009</v>
      </c>
      <c r="C1107" s="372"/>
      <c r="D1107" s="375" t="s">
        <v>59</v>
      </c>
      <c r="E1107" s="305" t="s">
        <v>1454</v>
      </c>
    </row>
    <row r="1108" spans="1:5" x14ac:dyDescent="0.2">
      <c r="A1108" s="370"/>
      <c r="B1108" s="373"/>
      <c r="C1108" s="374"/>
      <c r="D1108" s="376"/>
      <c r="E1108" s="306" t="s">
        <v>1455</v>
      </c>
    </row>
    <row r="1109" spans="1:5" x14ac:dyDescent="0.2">
      <c r="A1109" s="377" t="s">
        <v>2013</v>
      </c>
      <c r="B1109" s="379" t="s">
        <v>2009</v>
      </c>
      <c r="C1109" s="380"/>
      <c r="D1109" s="383" t="s">
        <v>59</v>
      </c>
      <c r="E1109" s="303" t="s">
        <v>1454</v>
      </c>
    </row>
    <row r="1110" spans="1:5" x14ac:dyDescent="0.2">
      <c r="A1110" s="378"/>
      <c r="B1110" s="381"/>
      <c r="C1110" s="382"/>
      <c r="D1110" s="384"/>
      <c r="E1110" s="304" t="s">
        <v>1455</v>
      </c>
    </row>
    <row r="1111" spans="1:5" x14ac:dyDescent="0.2">
      <c r="A1111" s="369" t="s">
        <v>2014</v>
      </c>
      <c r="B1111" s="371" t="s">
        <v>2009</v>
      </c>
      <c r="C1111" s="372"/>
      <c r="D1111" s="375" t="s">
        <v>59</v>
      </c>
      <c r="E1111" s="305" t="s">
        <v>1454</v>
      </c>
    </row>
    <row r="1112" spans="1:5" x14ac:dyDescent="0.2">
      <c r="A1112" s="370"/>
      <c r="B1112" s="373"/>
      <c r="C1112" s="374"/>
      <c r="D1112" s="376"/>
      <c r="E1112" s="306" t="s">
        <v>1455</v>
      </c>
    </row>
    <row r="1113" spans="1:5" x14ac:dyDescent="0.2">
      <c r="A1113" s="377" t="s">
        <v>2015</v>
      </c>
      <c r="B1113" s="379" t="s">
        <v>2009</v>
      </c>
      <c r="C1113" s="380"/>
      <c r="D1113" s="383" t="s">
        <v>59</v>
      </c>
      <c r="E1113" s="303" t="s">
        <v>1454</v>
      </c>
    </row>
    <row r="1114" spans="1:5" x14ac:dyDescent="0.2">
      <c r="A1114" s="378"/>
      <c r="B1114" s="381"/>
      <c r="C1114" s="382"/>
      <c r="D1114" s="384"/>
      <c r="E1114" s="304" t="s">
        <v>1455</v>
      </c>
    </row>
    <row r="1115" spans="1:5" x14ac:dyDescent="0.2">
      <c r="A1115" s="369" t="s">
        <v>2016</v>
      </c>
      <c r="B1115" s="371" t="s">
        <v>2017</v>
      </c>
      <c r="C1115" s="372"/>
      <c r="D1115" s="375" t="s">
        <v>59</v>
      </c>
      <c r="E1115" s="305" t="s">
        <v>1454</v>
      </c>
    </row>
    <row r="1116" spans="1:5" x14ac:dyDescent="0.2">
      <c r="A1116" s="370"/>
      <c r="B1116" s="373"/>
      <c r="C1116" s="374"/>
      <c r="D1116" s="376"/>
      <c r="E1116" s="306" t="s">
        <v>1455</v>
      </c>
    </row>
    <row r="1117" spans="1:5" x14ac:dyDescent="0.2">
      <c r="A1117" s="377" t="s">
        <v>2018</v>
      </c>
      <c r="B1117" s="379" t="s">
        <v>2017</v>
      </c>
      <c r="C1117" s="380"/>
      <c r="D1117" s="383" t="s">
        <v>59</v>
      </c>
      <c r="E1117" s="303" t="s">
        <v>1454</v>
      </c>
    </row>
    <row r="1118" spans="1:5" x14ac:dyDescent="0.2">
      <c r="A1118" s="378"/>
      <c r="B1118" s="381"/>
      <c r="C1118" s="382"/>
      <c r="D1118" s="384"/>
      <c r="E1118" s="304" t="s">
        <v>1455</v>
      </c>
    </row>
    <row r="1119" spans="1:5" x14ac:dyDescent="0.2">
      <c r="A1119" s="369" t="s">
        <v>2019</v>
      </c>
      <c r="B1119" s="371" t="s">
        <v>2017</v>
      </c>
      <c r="C1119" s="372"/>
      <c r="D1119" s="375" t="s">
        <v>59</v>
      </c>
      <c r="E1119" s="305" t="s">
        <v>1454</v>
      </c>
    </row>
    <row r="1120" spans="1:5" x14ac:dyDescent="0.2">
      <c r="A1120" s="370"/>
      <c r="B1120" s="373"/>
      <c r="C1120" s="374"/>
      <c r="D1120" s="376"/>
      <c r="E1120" s="306" t="s">
        <v>1455</v>
      </c>
    </row>
    <row r="1121" spans="1:5" x14ac:dyDescent="0.2">
      <c r="A1121" s="377" t="s">
        <v>2020</v>
      </c>
      <c r="B1121" s="379" t="s">
        <v>2017</v>
      </c>
      <c r="C1121" s="380"/>
      <c r="D1121" s="383" t="s">
        <v>59</v>
      </c>
      <c r="E1121" s="303" t="s">
        <v>1454</v>
      </c>
    </row>
    <row r="1122" spans="1:5" x14ac:dyDescent="0.2">
      <c r="A1122" s="378"/>
      <c r="B1122" s="381"/>
      <c r="C1122" s="382"/>
      <c r="D1122" s="384"/>
      <c r="E1122" s="304" t="s">
        <v>1455</v>
      </c>
    </row>
    <row r="1123" spans="1:5" x14ac:dyDescent="0.2">
      <c r="A1123" s="369" t="s">
        <v>2021</v>
      </c>
      <c r="B1123" s="371" t="s">
        <v>2017</v>
      </c>
      <c r="C1123" s="372"/>
      <c r="D1123" s="375" t="s">
        <v>59</v>
      </c>
      <c r="E1123" s="305" t="s">
        <v>1454</v>
      </c>
    </row>
    <row r="1124" spans="1:5" x14ac:dyDescent="0.2">
      <c r="A1124" s="370"/>
      <c r="B1124" s="373"/>
      <c r="C1124" s="374"/>
      <c r="D1124" s="376"/>
      <c r="E1124" s="306" t="s">
        <v>1455</v>
      </c>
    </row>
    <row r="1125" spans="1:5" x14ac:dyDescent="0.2">
      <c r="A1125" s="377" t="s">
        <v>2022</v>
      </c>
      <c r="B1125" s="379" t="s">
        <v>2017</v>
      </c>
      <c r="C1125" s="380"/>
      <c r="D1125" s="383" t="s">
        <v>59</v>
      </c>
      <c r="E1125" s="303" t="s">
        <v>1454</v>
      </c>
    </row>
    <row r="1126" spans="1:5" x14ac:dyDescent="0.2">
      <c r="A1126" s="378"/>
      <c r="B1126" s="381"/>
      <c r="C1126" s="382"/>
      <c r="D1126" s="384"/>
      <c r="E1126" s="304" t="s">
        <v>1455</v>
      </c>
    </row>
    <row r="1127" spans="1:5" x14ac:dyDescent="0.2">
      <c r="A1127" s="369" t="s">
        <v>2023</v>
      </c>
      <c r="B1127" s="371" t="s">
        <v>2017</v>
      </c>
      <c r="C1127" s="372"/>
      <c r="D1127" s="375" t="s">
        <v>59</v>
      </c>
      <c r="E1127" s="305" t="s">
        <v>1454</v>
      </c>
    </row>
    <row r="1128" spans="1:5" x14ac:dyDescent="0.2">
      <c r="A1128" s="370"/>
      <c r="B1128" s="373"/>
      <c r="C1128" s="374"/>
      <c r="D1128" s="376"/>
      <c r="E1128" s="306" t="s">
        <v>1455</v>
      </c>
    </row>
    <row r="1129" spans="1:5" x14ac:dyDescent="0.2">
      <c r="A1129" s="377" t="s">
        <v>2024</v>
      </c>
      <c r="B1129" s="379" t="s">
        <v>2017</v>
      </c>
      <c r="C1129" s="380"/>
      <c r="D1129" s="383" t="s">
        <v>59</v>
      </c>
      <c r="E1129" s="303" t="s">
        <v>1454</v>
      </c>
    </row>
    <row r="1130" spans="1:5" x14ac:dyDescent="0.2">
      <c r="A1130" s="378"/>
      <c r="B1130" s="381"/>
      <c r="C1130" s="382"/>
      <c r="D1130" s="384"/>
      <c r="E1130" s="304" t="s">
        <v>1455</v>
      </c>
    </row>
    <row r="1131" spans="1:5" x14ac:dyDescent="0.2">
      <c r="A1131" s="369" t="s">
        <v>1864</v>
      </c>
      <c r="B1131" s="371"/>
      <c r="C1131" s="372"/>
      <c r="D1131" s="375" t="s">
        <v>59</v>
      </c>
      <c r="E1131" s="305" t="s">
        <v>1454</v>
      </c>
    </row>
    <row r="1132" spans="1:5" x14ac:dyDescent="0.2">
      <c r="A1132" s="370"/>
      <c r="B1132" s="373"/>
      <c r="C1132" s="374"/>
      <c r="D1132" s="376"/>
      <c r="E1132" s="306" t="s">
        <v>1455</v>
      </c>
    </row>
    <row r="1133" spans="1:5" x14ac:dyDescent="0.2">
      <c r="A1133" s="377" t="s">
        <v>1886</v>
      </c>
      <c r="B1133" s="379"/>
      <c r="C1133" s="380"/>
      <c r="D1133" s="383" t="s">
        <v>59</v>
      </c>
      <c r="E1133" s="303" t="s">
        <v>1454</v>
      </c>
    </row>
    <row r="1134" spans="1:5" x14ac:dyDescent="0.2">
      <c r="A1134" s="378"/>
      <c r="B1134" s="381"/>
      <c r="C1134" s="382"/>
      <c r="D1134" s="384"/>
      <c r="E1134" s="304" t="s">
        <v>1455</v>
      </c>
    </row>
    <row r="1135" spans="1:5" x14ac:dyDescent="0.2">
      <c r="A1135" s="369" t="s">
        <v>1892</v>
      </c>
      <c r="B1135" s="371"/>
      <c r="C1135" s="372"/>
      <c r="D1135" s="375" t="s">
        <v>59</v>
      </c>
      <c r="E1135" s="305" t="s">
        <v>1454</v>
      </c>
    </row>
    <row r="1136" spans="1:5" x14ac:dyDescent="0.2">
      <c r="A1136" s="370"/>
      <c r="B1136" s="373"/>
      <c r="C1136" s="374"/>
      <c r="D1136" s="376"/>
      <c r="E1136" s="306" t="s">
        <v>1455</v>
      </c>
    </row>
    <row r="1137" spans="1:5" x14ac:dyDescent="0.2">
      <c r="A1137" s="377" t="s">
        <v>1897</v>
      </c>
      <c r="B1137" s="379"/>
      <c r="C1137" s="380"/>
      <c r="D1137" s="383" t="s">
        <v>59</v>
      </c>
      <c r="E1137" s="303" t="s">
        <v>1454</v>
      </c>
    </row>
    <row r="1138" spans="1:5" x14ac:dyDescent="0.2">
      <c r="A1138" s="378"/>
      <c r="B1138" s="381"/>
      <c r="C1138" s="382"/>
      <c r="D1138" s="384"/>
      <c r="E1138" s="304" t="s">
        <v>1455</v>
      </c>
    </row>
    <row r="1139" spans="1:5" x14ac:dyDescent="0.2">
      <c r="A1139" s="369" t="s">
        <v>1908</v>
      </c>
      <c r="B1139" s="371"/>
      <c r="C1139" s="372"/>
      <c r="D1139" s="375" t="s">
        <v>59</v>
      </c>
      <c r="E1139" s="305" t="s">
        <v>1454</v>
      </c>
    </row>
    <row r="1140" spans="1:5" x14ac:dyDescent="0.2">
      <c r="A1140" s="370"/>
      <c r="B1140" s="373"/>
      <c r="C1140" s="374"/>
      <c r="D1140" s="376"/>
      <c r="E1140" s="306" t="s">
        <v>1455</v>
      </c>
    </row>
    <row r="1141" spans="1:5" x14ac:dyDescent="0.2">
      <c r="A1141" s="377" t="s">
        <v>1915</v>
      </c>
      <c r="B1141" s="379"/>
      <c r="C1141" s="380"/>
      <c r="D1141" s="383" t="s">
        <v>59</v>
      </c>
      <c r="E1141" s="303" t="s">
        <v>1454</v>
      </c>
    </row>
    <row r="1142" spans="1:5" x14ac:dyDescent="0.2">
      <c r="A1142" s="378"/>
      <c r="B1142" s="381"/>
      <c r="C1142" s="382"/>
      <c r="D1142" s="384"/>
      <c r="E1142" s="304" t="s">
        <v>1455</v>
      </c>
    </row>
    <row r="1143" spans="1:5" x14ac:dyDescent="0.2">
      <c r="A1143" s="369" t="s">
        <v>1923</v>
      </c>
      <c r="B1143" s="371"/>
      <c r="C1143" s="372"/>
      <c r="D1143" s="375" t="s">
        <v>59</v>
      </c>
      <c r="E1143" s="305" t="s">
        <v>1454</v>
      </c>
    </row>
    <row r="1144" spans="1:5" x14ac:dyDescent="0.2">
      <c r="A1144" s="370"/>
      <c r="B1144" s="373"/>
      <c r="C1144" s="374"/>
      <c r="D1144" s="376"/>
      <c r="E1144" s="306" t="s">
        <v>1455</v>
      </c>
    </row>
    <row r="1145" spans="1:5" x14ac:dyDescent="0.2">
      <c r="A1145" s="377" t="s">
        <v>1927</v>
      </c>
      <c r="B1145" s="379"/>
      <c r="C1145" s="380"/>
      <c r="D1145" s="383" t="s">
        <v>59</v>
      </c>
      <c r="E1145" s="303" t="s">
        <v>1454</v>
      </c>
    </row>
    <row r="1146" spans="1:5" x14ac:dyDescent="0.2">
      <c r="A1146" s="378"/>
      <c r="B1146" s="381"/>
      <c r="C1146" s="382"/>
      <c r="D1146" s="384"/>
      <c r="E1146" s="304" t="s">
        <v>1455</v>
      </c>
    </row>
    <row r="1147" spans="1:5" x14ac:dyDescent="0.2">
      <c r="A1147" s="369" t="s">
        <v>1943</v>
      </c>
      <c r="B1147" s="371"/>
      <c r="C1147" s="372"/>
      <c r="D1147" s="375" t="s">
        <v>59</v>
      </c>
      <c r="E1147" s="305" t="s">
        <v>1454</v>
      </c>
    </row>
    <row r="1148" spans="1:5" x14ac:dyDescent="0.2">
      <c r="A1148" s="370"/>
      <c r="B1148" s="373"/>
      <c r="C1148" s="374"/>
      <c r="D1148" s="376"/>
      <c r="E1148" s="306" t="s">
        <v>1455</v>
      </c>
    </row>
    <row r="1149" spans="1:5" x14ac:dyDescent="0.2">
      <c r="A1149" s="377" t="s">
        <v>1949</v>
      </c>
      <c r="B1149" s="379"/>
      <c r="C1149" s="380"/>
      <c r="D1149" s="383" t="s">
        <v>59</v>
      </c>
      <c r="E1149" s="303" t="s">
        <v>1454</v>
      </c>
    </row>
    <row r="1150" spans="1:5" x14ac:dyDescent="0.2">
      <c r="A1150" s="378"/>
      <c r="B1150" s="381"/>
      <c r="C1150" s="382"/>
      <c r="D1150" s="384"/>
      <c r="E1150" s="304" t="s">
        <v>1455</v>
      </c>
    </row>
    <row r="1151" spans="1:5" x14ac:dyDescent="0.2">
      <c r="A1151" s="369" t="s">
        <v>1958</v>
      </c>
      <c r="B1151" s="371"/>
      <c r="C1151" s="372"/>
      <c r="D1151" s="375" t="s">
        <v>59</v>
      </c>
      <c r="E1151" s="305" t="s">
        <v>1454</v>
      </c>
    </row>
    <row r="1152" spans="1:5" x14ac:dyDescent="0.2">
      <c r="A1152" s="370"/>
      <c r="B1152" s="373"/>
      <c r="C1152" s="374"/>
      <c r="D1152" s="376"/>
      <c r="E1152" s="306" t="s">
        <v>1455</v>
      </c>
    </row>
    <row r="1153" spans="1:5" x14ac:dyDescent="0.2">
      <c r="A1153" s="377" t="s">
        <v>1988</v>
      </c>
      <c r="B1153" s="379"/>
      <c r="C1153" s="380"/>
      <c r="D1153" s="383" t="s">
        <v>59</v>
      </c>
      <c r="E1153" s="303" t="s">
        <v>1454</v>
      </c>
    </row>
    <row r="1154" spans="1:5" x14ac:dyDescent="0.2">
      <c r="A1154" s="378"/>
      <c r="B1154" s="381"/>
      <c r="C1154" s="382"/>
      <c r="D1154" s="384"/>
      <c r="E1154" s="304" t="s">
        <v>1455</v>
      </c>
    </row>
    <row r="1155" spans="1:5" x14ac:dyDescent="0.2">
      <c r="A1155" s="369" t="s">
        <v>1992</v>
      </c>
      <c r="B1155" s="371"/>
      <c r="C1155" s="372"/>
      <c r="D1155" s="375" t="s">
        <v>59</v>
      </c>
      <c r="E1155" s="305" t="s">
        <v>1454</v>
      </c>
    </row>
    <row r="1156" spans="1:5" x14ac:dyDescent="0.2">
      <c r="A1156" s="370"/>
      <c r="B1156" s="373"/>
      <c r="C1156" s="374"/>
      <c r="D1156" s="376"/>
      <c r="E1156" s="306" t="s">
        <v>1455</v>
      </c>
    </row>
    <row r="1157" spans="1:5" x14ac:dyDescent="0.2">
      <c r="A1157" s="377" t="s">
        <v>1997</v>
      </c>
      <c r="B1157" s="379"/>
      <c r="C1157" s="380"/>
      <c r="D1157" s="383" t="s">
        <v>59</v>
      </c>
      <c r="E1157" s="303" t="s">
        <v>1454</v>
      </c>
    </row>
    <row r="1158" spans="1:5" x14ac:dyDescent="0.2">
      <c r="A1158" s="378"/>
      <c r="B1158" s="381"/>
      <c r="C1158" s="382"/>
      <c r="D1158" s="384"/>
      <c r="E1158" s="304" t="s">
        <v>1455</v>
      </c>
    </row>
    <row r="1159" spans="1:5" x14ac:dyDescent="0.2">
      <c r="A1159" s="369" t="s">
        <v>2003</v>
      </c>
      <c r="B1159" s="371"/>
      <c r="C1159" s="372"/>
      <c r="D1159" s="375" t="s">
        <v>59</v>
      </c>
      <c r="E1159" s="305" t="s">
        <v>1454</v>
      </c>
    </row>
    <row r="1160" spans="1:5" x14ac:dyDescent="0.2">
      <c r="A1160" s="370"/>
      <c r="B1160" s="373"/>
      <c r="C1160" s="374"/>
      <c r="D1160" s="376"/>
      <c r="E1160" s="306" t="s">
        <v>1455</v>
      </c>
    </row>
    <row r="1161" spans="1:5" x14ac:dyDescent="0.2">
      <c r="A1161" s="377" t="s">
        <v>2009</v>
      </c>
      <c r="B1161" s="379"/>
      <c r="C1161" s="380"/>
      <c r="D1161" s="383" t="s">
        <v>59</v>
      </c>
      <c r="E1161" s="303" t="s">
        <v>1454</v>
      </c>
    </row>
    <row r="1162" spans="1:5" x14ac:dyDescent="0.2">
      <c r="A1162" s="378"/>
      <c r="B1162" s="381"/>
      <c r="C1162" s="382"/>
      <c r="D1162" s="384"/>
      <c r="E1162" s="304" t="s">
        <v>1455</v>
      </c>
    </row>
    <row r="1163" spans="1:5" x14ac:dyDescent="0.2">
      <c r="A1163" s="369" t="s">
        <v>1968</v>
      </c>
      <c r="B1163" s="371"/>
      <c r="C1163" s="372"/>
      <c r="D1163" s="375" t="s">
        <v>59</v>
      </c>
      <c r="E1163" s="305" t="s">
        <v>1454</v>
      </c>
    </row>
    <row r="1164" spans="1:5" x14ac:dyDescent="0.2">
      <c r="A1164" s="370"/>
      <c r="B1164" s="373"/>
      <c r="C1164" s="374"/>
      <c r="D1164" s="376"/>
      <c r="E1164" s="306" t="s">
        <v>1455</v>
      </c>
    </row>
    <row r="1165" spans="1:5" x14ac:dyDescent="0.2">
      <c r="A1165" s="377" t="s">
        <v>1974</v>
      </c>
      <c r="B1165" s="379" t="s">
        <v>1923</v>
      </c>
      <c r="C1165" s="380"/>
      <c r="D1165" s="383" t="s">
        <v>59</v>
      </c>
      <c r="E1165" s="303" t="s">
        <v>1454</v>
      </c>
    </row>
    <row r="1166" spans="1:5" x14ac:dyDescent="0.2">
      <c r="A1166" s="378"/>
      <c r="B1166" s="381"/>
      <c r="C1166" s="382"/>
      <c r="D1166" s="384"/>
      <c r="E1166" s="304" t="s">
        <v>1455</v>
      </c>
    </row>
    <row r="1167" spans="1:5" x14ac:dyDescent="0.2">
      <c r="A1167" s="369" t="s">
        <v>2025</v>
      </c>
      <c r="B1167" s="371" t="s">
        <v>1864</v>
      </c>
      <c r="C1167" s="372"/>
      <c r="D1167" s="375" t="s">
        <v>59</v>
      </c>
      <c r="E1167" s="305" t="s">
        <v>1454</v>
      </c>
    </row>
    <row r="1168" spans="1:5" x14ac:dyDescent="0.2">
      <c r="A1168" s="370"/>
      <c r="B1168" s="373"/>
      <c r="C1168" s="374"/>
      <c r="D1168" s="376"/>
      <c r="E1168" s="306" t="s">
        <v>1455</v>
      </c>
    </row>
    <row r="1169" spans="1:5" x14ac:dyDescent="0.2">
      <c r="A1169" s="377" t="s">
        <v>2026</v>
      </c>
      <c r="B1169" s="379" t="s">
        <v>1886</v>
      </c>
      <c r="C1169" s="380"/>
      <c r="D1169" s="383" t="s">
        <v>59</v>
      </c>
      <c r="E1169" s="303" t="s">
        <v>1454</v>
      </c>
    </row>
    <row r="1170" spans="1:5" x14ac:dyDescent="0.2">
      <c r="A1170" s="378"/>
      <c r="B1170" s="381"/>
      <c r="C1170" s="382"/>
      <c r="D1170" s="384"/>
      <c r="E1170" s="304" t="s">
        <v>1455</v>
      </c>
    </row>
    <row r="1171" spans="1:5" x14ac:dyDescent="0.2">
      <c r="A1171" s="369" t="s">
        <v>1774</v>
      </c>
      <c r="B1171" s="371" t="s">
        <v>1892</v>
      </c>
      <c r="C1171" s="372"/>
      <c r="D1171" s="375" t="s">
        <v>59</v>
      </c>
      <c r="E1171" s="305" t="s">
        <v>1454</v>
      </c>
    </row>
    <row r="1172" spans="1:5" x14ac:dyDescent="0.2">
      <c r="A1172" s="370"/>
      <c r="B1172" s="373"/>
      <c r="C1172" s="374"/>
      <c r="D1172" s="376"/>
      <c r="E1172" s="306" t="s">
        <v>1455</v>
      </c>
    </row>
    <row r="1173" spans="1:5" x14ac:dyDescent="0.2">
      <c r="A1173" s="377" t="s">
        <v>2027</v>
      </c>
      <c r="B1173" s="379" t="s">
        <v>1897</v>
      </c>
      <c r="C1173" s="380"/>
      <c r="D1173" s="383" t="s">
        <v>59</v>
      </c>
      <c r="E1173" s="303" t="s">
        <v>1454</v>
      </c>
    </row>
    <row r="1174" spans="1:5" x14ac:dyDescent="0.2">
      <c r="A1174" s="378"/>
      <c r="B1174" s="381"/>
      <c r="C1174" s="382"/>
      <c r="D1174" s="384"/>
      <c r="E1174" s="304" t="s">
        <v>1455</v>
      </c>
    </row>
    <row r="1175" spans="1:5" x14ac:dyDescent="0.2">
      <c r="A1175" s="369" t="s">
        <v>1584</v>
      </c>
      <c r="B1175" s="371" t="s">
        <v>1908</v>
      </c>
      <c r="C1175" s="372"/>
      <c r="D1175" s="375" t="s">
        <v>59</v>
      </c>
      <c r="E1175" s="305" t="s">
        <v>1454</v>
      </c>
    </row>
    <row r="1176" spans="1:5" x14ac:dyDescent="0.2">
      <c r="A1176" s="370"/>
      <c r="B1176" s="373"/>
      <c r="C1176" s="374"/>
      <c r="D1176" s="376"/>
      <c r="E1176" s="306" t="s">
        <v>1455</v>
      </c>
    </row>
    <row r="1177" spans="1:5" x14ac:dyDescent="0.2">
      <c r="A1177" s="377" t="s">
        <v>2028</v>
      </c>
      <c r="B1177" s="379" t="s">
        <v>1927</v>
      </c>
      <c r="C1177" s="380"/>
      <c r="D1177" s="383" t="s">
        <v>59</v>
      </c>
      <c r="E1177" s="303" t="s">
        <v>1454</v>
      </c>
    </row>
    <row r="1178" spans="1:5" x14ac:dyDescent="0.2">
      <c r="A1178" s="378"/>
      <c r="B1178" s="381"/>
      <c r="C1178" s="382"/>
      <c r="D1178" s="384"/>
      <c r="E1178" s="304" t="s">
        <v>1455</v>
      </c>
    </row>
    <row r="1179" spans="1:5" x14ac:dyDescent="0.2">
      <c r="A1179" s="369" t="s">
        <v>2029</v>
      </c>
      <c r="B1179" s="371" t="s">
        <v>1927</v>
      </c>
      <c r="C1179" s="372"/>
      <c r="D1179" s="375" t="s">
        <v>59</v>
      </c>
      <c r="E1179" s="305" t="s">
        <v>1454</v>
      </c>
    </row>
    <row r="1180" spans="1:5" x14ac:dyDescent="0.2">
      <c r="A1180" s="370"/>
      <c r="B1180" s="373"/>
      <c r="C1180" s="374"/>
      <c r="D1180" s="376"/>
      <c r="E1180" s="306" t="s">
        <v>1455</v>
      </c>
    </row>
    <row r="1181" spans="1:5" x14ac:dyDescent="0.2">
      <c r="A1181" s="377" t="s">
        <v>2030</v>
      </c>
      <c r="B1181" s="379" t="s">
        <v>1943</v>
      </c>
      <c r="C1181" s="380"/>
      <c r="D1181" s="383" t="s">
        <v>59</v>
      </c>
      <c r="E1181" s="303" t="s">
        <v>1454</v>
      </c>
    </row>
    <row r="1182" spans="1:5" x14ac:dyDescent="0.2">
      <c r="A1182" s="378"/>
      <c r="B1182" s="381"/>
      <c r="C1182" s="382"/>
      <c r="D1182" s="384"/>
      <c r="E1182" s="304" t="s">
        <v>1455</v>
      </c>
    </row>
    <row r="1183" spans="1:5" x14ac:dyDescent="0.2">
      <c r="A1183" s="369" t="s">
        <v>2031</v>
      </c>
      <c r="B1183" s="371" t="s">
        <v>1958</v>
      </c>
      <c r="C1183" s="372"/>
      <c r="D1183" s="375" t="s">
        <v>59</v>
      </c>
      <c r="E1183" s="305" t="s">
        <v>1454</v>
      </c>
    </row>
    <row r="1184" spans="1:5" x14ac:dyDescent="0.2">
      <c r="A1184" s="370"/>
      <c r="B1184" s="373"/>
      <c r="C1184" s="374"/>
      <c r="D1184" s="376"/>
      <c r="E1184" s="306" t="s">
        <v>1455</v>
      </c>
    </row>
    <row r="1185" spans="1:5" x14ac:dyDescent="0.2">
      <c r="A1185" s="377" t="s">
        <v>2032</v>
      </c>
      <c r="B1185" s="379" t="s">
        <v>1968</v>
      </c>
      <c r="C1185" s="380"/>
      <c r="D1185" s="383" t="s">
        <v>59</v>
      </c>
      <c r="E1185" s="303" t="s">
        <v>1454</v>
      </c>
    </row>
    <row r="1186" spans="1:5" x14ac:dyDescent="0.2">
      <c r="A1186" s="378"/>
      <c r="B1186" s="381"/>
      <c r="C1186" s="382"/>
      <c r="D1186" s="384"/>
      <c r="E1186" s="304" t="s">
        <v>1455</v>
      </c>
    </row>
    <row r="1187" spans="1:5" x14ac:dyDescent="0.2">
      <c r="A1187" s="369" t="s">
        <v>2033</v>
      </c>
      <c r="B1187" s="371" t="s">
        <v>1864</v>
      </c>
      <c r="C1187" s="372"/>
      <c r="D1187" s="375" t="s">
        <v>59</v>
      </c>
      <c r="E1187" s="305" t="s">
        <v>1454</v>
      </c>
    </row>
    <row r="1188" spans="1:5" x14ac:dyDescent="0.2">
      <c r="A1188" s="370"/>
      <c r="B1188" s="373"/>
      <c r="C1188" s="374"/>
      <c r="D1188" s="376"/>
      <c r="E1188" s="306" t="s">
        <v>1455</v>
      </c>
    </row>
    <row r="1189" spans="1:5" x14ac:dyDescent="0.2">
      <c r="A1189" s="377" t="s">
        <v>2034</v>
      </c>
      <c r="B1189" s="379" t="s">
        <v>1915</v>
      </c>
      <c r="C1189" s="380"/>
      <c r="D1189" s="383" t="s">
        <v>59</v>
      </c>
      <c r="E1189" s="303" t="s">
        <v>1454</v>
      </c>
    </row>
    <row r="1190" spans="1:5" x14ac:dyDescent="0.2">
      <c r="A1190" s="378"/>
      <c r="B1190" s="381"/>
      <c r="C1190" s="382"/>
      <c r="D1190" s="384"/>
      <c r="E1190" s="304" t="s">
        <v>1455</v>
      </c>
    </row>
    <row r="1191" spans="1:5" x14ac:dyDescent="0.2">
      <c r="A1191" s="369" t="s">
        <v>2035</v>
      </c>
      <c r="B1191" s="371" t="s">
        <v>1949</v>
      </c>
      <c r="C1191" s="372"/>
      <c r="D1191" s="375" t="s">
        <v>59</v>
      </c>
      <c r="E1191" s="305" t="s">
        <v>1454</v>
      </c>
    </row>
    <row r="1192" spans="1:5" x14ac:dyDescent="0.2">
      <c r="A1192" s="370"/>
      <c r="B1192" s="373"/>
      <c r="C1192" s="374"/>
      <c r="D1192" s="376"/>
      <c r="E1192" s="306" t="s">
        <v>1455</v>
      </c>
    </row>
    <row r="1193" spans="1:5" x14ac:dyDescent="0.2">
      <c r="A1193" s="377" t="s">
        <v>2036</v>
      </c>
      <c r="B1193" s="379" t="s">
        <v>1949</v>
      </c>
      <c r="C1193" s="380"/>
      <c r="D1193" s="383" t="s">
        <v>59</v>
      </c>
      <c r="E1193" s="303" t="s">
        <v>1454</v>
      </c>
    </row>
    <row r="1194" spans="1:5" x14ac:dyDescent="0.2">
      <c r="A1194" s="378"/>
      <c r="B1194" s="381"/>
      <c r="C1194" s="382"/>
      <c r="D1194" s="384"/>
      <c r="E1194" s="304" t="s">
        <v>1455</v>
      </c>
    </row>
    <row r="1195" spans="1:5" x14ac:dyDescent="0.2">
      <c r="A1195" s="369" t="s">
        <v>2017</v>
      </c>
      <c r="B1195" s="371"/>
      <c r="C1195" s="372"/>
      <c r="D1195" s="375" t="s">
        <v>59</v>
      </c>
      <c r="E1195" s="305" t="s">
        <v>1454</v>
      </c>
    </row>
    <row r="1196" spans="1:5" x14ac:dyDescent="0.2">
      <c r="A1196" s="370"/>
      <c r="B1196" s="373"/>
      <c r="C1196" s="374"/>
      <c r="D1196" s="376"/>
      <c r="E1196" s="306" t="s">
        <v>1455</v>
      </c>
    </row>
    <row r="1197" spans="1:5" x14ac:dyDescent="0.2">
      <c r="A1197" s="377" t="s">
        <v>2037</v>
      </c>
      <c r="B1197" s="379" t="s">
        <v>1864</v>
      </c>
      <c r="C1197" s="380"/>
      <c r="D1197" s="383" t="s">
        <v>59</v>
      </c>
      <c r="E1197" s="303" t="s">
        <v>1454</v>
      </c>
    </row>
    <row r="1198" spans="1:5" x14ac:dyDescent="0.2">
      <c r="A1198" s="378"/>
      <c r="B1198" s="381"/>
      <c r="C1198" s="382"/>
      <c r="D1198" s="384"/>
      <c r="E1198" s="304" t="s">
        <v>1455</v>
      </c>
    </row>
    <row r="1199" spans="1:5" x14ac:dyDescent="0.2">
      <c r="A1199" s="369" t="s">
        <v>2038</v>
      </c>
      <c r="B1199" s="371" t="s">
        <v>1864</v>
      </c>
      <c r="C1199" s="372"/>
      <c r="D1199" s="375" t="s">
        <v>59</v>
      </c>
      <c r="E1199" s="305" t="s">
        <v>1454</v>
      </c>
    </row>
    <row r="1200" spans="1:5" x14ac:dyDescent="0.2">
      <c r="A1200" s="370"/>
      <c r="B1200" s="373"/>
      <c r="C1200" s="374"/>
      <c r="D1200" s="376"/>
      <c r="E1200" s="306" t="s">
        <v>1455</v>
      </c>
    </row>
    <row r="1201" spans="1:5" x14ac:dyDescent="0.2">
      <c r="A1201" s="377" t="s">
        <v>2039</v>
      </c>
      <c r="B1201" s="379" t="s">
        <v>1864</v>
      </c>
      <c r="C1201" s="380"/>
      <c r="D1201" s="383" t="s">
        <v>59</v>
      </c>
      <c r="E1201" s="303" t="s">
        <v>1454</v>
      </c>
    </row>
    <row r="1202" spans="1:5" x14ac:dyDescent="0.2">
      <c r="A1202" s="378"/>
      <c r="B1202" s="381"/>
      <c r="C1202" s="382"/>
      <c r="D1202" s="384"/>
      <c r="E1202" s="304" t="s">
        <v>1455</v>
      </c>
    </row>
    <row r="1203" spans="1:5" x14ac:dyDescent="0.2">
      <c r="A1203" s="369" t="s">
        <v>2040</v>
      </c>
      <c r="B1203" s="371" t="s">
        <v>1897</v>
      </c>
      <c r="C1203" s="372"/>
      <c r="D1203" s="375" t="s">
        <v>59</v>
      </c>
      <c r="E1203" s="305" t="s">
        <v>1454</v>
      </c>
    </row>
    <row r="1204" spans="1:5" x14ac:dyDescent="0.2">
      <c r="A1204" s="370"/>
      <c r="B1204" s="373"/>
      <c r="C1204" s="374"/>
      <c r="D1204" s="376"/>
      <c r="E1204" s="306" t="s">
        <v>1455</v>
      </c>
    </row>
    <row r="1205" spans="1:5" x14ac:dyDescent="0.2">
      <c r="A1205" s="377" t="s">
        <v>2041</v>
      </c>
      <c r="B1205" s="379"/>
      <c r="C1205" s="380"/>
      <c r="D1205" s="383" t="s">
        <v>60</v>
      </c>
      <c r="E1205" s="303" t="s">
        <v>1454</v>
      </c>
    </row>
    <row r="1206" spans="1:5" x14ac:dyDescent="0.2">
      <c r="A1206" s="378"/>
      <c r="B1206" s="381"/>
      <c r="C1206" s="382"/>
      <c r="D1206" s="384"/>
      <c r="E1206" s="304" t="s">
        <v>1455</v>
      </c>
    </row>
    <row r="1207" spans="1:5" x14ac:dyDescent="0.2">
      <c r="A1207" s="369" t="s">
        <v>2042</v>
      </c>
      <c r="B1207" s="371"/>
      <c r="C1207" s="372"/>
      <c r="D1207" s="375" t="s">
        <v>60</v>
      </c>
      <c r="E1207" s="305" t="s">
        <v>1454</v>
      </c>
    </row>
    <row r="1208" spans="1:5" x14ac:dyDescent="0.2">
      <c r="A1208" s="370"/>
      <c r="B1208" s="373"/>
      <c r="C1208" s="374"/>
      <c r="D1208" s="376"/>
      <c r="E1208" s="306" t="s">
        <v>1455</v>
      </c>
    </row>
    <row r="1209" spans="1:5" x14ac:dyDescent="0.2">
      <c r="A1209" s="377" t="s">
        <v>2043</v>
      </c>
      <c r="B1209" s="379"/>
      <c r="C1209" s="380"/>
      <c r="D1209" s="383" t="s">
        <v>60</v>
      </c>
      <c r="E1209" s="303" t="s">
        <v>1454</v>
      </c>
    </row>
    <row r="1210" spans="1:5" x14ac:dyDescent="0.2">
      <c r="A1210" s="378"/>
      <c r="B1210" s="381"/>
      <c r="C1210" s="382"/>
      <c r="D1210" s="384"/>
      <c r="E1210" s="304" t="s">
        <v>1455</v>
      </c>
    </row>
    <row r="1211" spans="1:5" x14ac:dyDescent="0.2">
      <c r="A1211" s="369" t="s">
        <v>2044</v>
      </c>
      <c r="B1211" s="371"/>
      <c r="C1211" s="372"/>
      <c r="D1211" s="375" t="s">
        <v>60</v>
      </c>
      <c r="E1211" s="305" t="s">
        <v>1454</v>
      </c>
    </row>
    <row r="1212" spans="1:5" x14ac:dyDescent="0.2">
      <c r="A1212" s="370"/>
      <c r="B1212" s="373"/>
      <c r="C1212" s="374"/>
      <c r="D1212" s="376"/>
      <c r="E1212" s="306" t="s">
        <v>1455</v>
      </c>
    </row>
    <row r="1213" spans="1:5" x14ac:dyDescent="0.2">
      <c r="A1213" s="377" t="s">
        <v>2045</v>
      </c>
      <c r="B1213" s="379"/>
      <c r="C1213" s="380"/>
      <c r="D1213" s="383" t="s">
        <v>60</v>
      </c>
      <c r="E1213" s="303" t="s">
        <v>1454</v>
      </c>
    </row>
    <row r="1214" spans="1:5" x14ac:dyDescent="0.2">
      <c r="A1214" s="378"/>
      <c r="B1214" s="381"/>
      <c r="C1214" s="382"/>
      <c r="D1214" s="384"/>
      <c r="E1214" s="304" t="s">
        <v>1455</v>
      </c>
    </row>
    <row r="1215" spans="1:5" x14ac:dyDescent="0.2">
      <c r="A1215" s="369" t="s">
        <v>2046</v>
      </c>
      <c r="B1215" s="371"/>
      <c r="C1215" s="372"/>
      <c r="D1215" s="375" t="s">
        <v>60</v>
      </c>
      <c r="E1215" s="305" t="s">
        <v>1454</v>
      </c>
    </row>
    <row r="1216" spans="1:5" x14ac:dyDescent="0.2">
      <c r="A1216" s="370"/>
      <c r="B1216" s="373"/>
      <c r="C1216" s="374"/>
      <c r="D1216" s="376"/>
      <c r="E1216" s="306" t="s">
        <v>1455</v>
      </c>
    </row>
    <row r="1217" spans="1:5" x14ac:dyDescent="0.2">
      <c r="A1217" s="377" t="s">
        <v>2047</v>
      </c>
      <c r="B1217" s="379"/>
      <c r="C1217" s="380"/>
      <c r="D1217" s="383" t="s">
        <v>60</v>
      </c>
      <c r="E1217" s="303" t="s">
        <v>1454</v>
      </c>
    </row>
    <row r="1218" spans="1:5" x14ac:dyDescent="0.2">
      <c r="A1218" s="378"/>
      <c r="B1218" s="381"/>
      <c r="C1218" s="382"/>
      <c r="D1218" s="384"/>
      <c r="E1218" s="304" t="s">
        <v>1455</v>
      </c>
    </row>
    <row r="1219" spans="1:5" x14ac:dyDescent="0.2">
      <c r="A1219" s="369" t="s">
        <v>2048</v>
      </c>
      <c r="B1219" s="371"/>
      <c r="C1219" s="372"/>
      <c r="D1219" s="375" t="s">
        <v>60</v>
      </c>
      <c r="E1219" s="305" t="s">
        <v>1454</v>
      </c>
    </row>
    <row r="1220" spans="1:5" x14ac:dyDescent="0.2">
      <c r="A1220" s="370"/>
      <c r="B1220" s="373"/>
      <c r="C1220" s="374"/>
      <c r="D1220" s="376"/>
      <c r="E1220" s="306" t="s">
        <v>1455</v>
      </c>
    </row>
    <row r="1221" spans="1:5" x14ac:dyDescent="0.2">
      <c r="A1221" s="377" t="s">
        <v>2049</v>
      </c>
      <c r="B1221" s="379" t="s">
        <v>2050</v>
      </c>
      <c r="C1221" s="380"/>
      <c r="D1221" s="383" t="s">
        <v>60</v>
      </c>
      <c r="E1221" s="303" t="s">
        <v>1454</v>
      </c>
    </row>
    <row r="1222" spans="1:5" x14ac:dyDescent="0.2">
      <c r="A1222" s="378"/>
      <c r="B1222" s="381"/>
      <c r="C1222" s="382"/>
      <c r="D1222" s="384"/>
      <c r="E1222" s="304" t="s">
        <v>1455</v>
      </c>
    </row>
    <row r="1223" spans="1:5" x14ac:dyDescent="0.2">
      <c r="A1223" s="369" t="s">
        <v>1944</v>
      </c>
      <c r="B1223" s="371" t="s">
        <v>2050</v>
      </c>
      <c r="C1223" s="372"/>
      <c r="D1223" s="375" t="s">
        <v>60</v>
      </c>
      <c r="E1223" s="305" t="s">
        <v>1454</v>
      </c>
    </row>
    <row r="1224" spans="1:5" x14ac:dyDescent="0.2">
      <c r="A1224" s="370"/>
      <c r="B1224" s="373"/>
      <c r="C1224" s="374"/>
      <c r="D1224" s="376"/>
      <c r="E1224" s="306" t="s">
        <v>1455</v>
      </c>
    </row>
    <row r="1225" spans="1:5" x14ac:dyDescent="0.2">
      <c r="A1225" s="377" t="s">
        <v>2051</v>
      </c>
      <c r="B1225" s="379" t="s">
        <v>2050</v>
      </c>
      <c r="C1225" s="380"/>
      <c r="D1225" s="383" t="s">
        <v>60</v>
      </c>
      <c r="E1225" s="303" t="s">
        <v>1454</v>
      </c>
    </row>
    <row r="1226" spans="1:5" x14ac:dyDescent="0.2">
      <c r="A1226" s="378"/>
      <c r="B1226" s="381"/>
      <c r="C1226" s="382"/>
      <c r="D1226" s="384"/>
      <c r="E1226" s="304" t="s">
        <v>1455</v>
      </c>
    </row>
    <row r="1227" spans="1:5" x14ac:dyDescent="0.2">
      <c r="A1227" s="369" t="s">
        <v>2052</v>
      </c>
      <c r="B1227" s="371" t="s">
        <v>2050</v>
      </c>
      <c r="C1227" s="372"/>
      <c r="D1227" s="375" t="s">
        <v>60</v>
      </c>
      <c r="E1227" s="305" t="s">
        <v>1454</v>
      </c>
    </row>
    <row r="1228" spans="1:5" x14ac:dyDescent="0.2">
      <c r="A1228" s="370"/>
      <c r="B1228" s="373"/>
      <c r="C1228" s="374"/>
      <c r="D1228" s="376"/>
      <c r="E1228" s="306" t="s">
        <v>1455</v>
      </c>
    </row>
    <row r="1229" spans="1:5" x14ac:dyDescent="0.2">
      <c r="A1229" s="377" t="s">
        <v>2053</v>
      </c>
      <c r="B1229" s="379" t="s">
        <v>2050</v>
      </c>
      <c r="C1229" s="380"/>
      <c r="D1229" s="383" t="s">
        <v>60</v>
      </c>
      <c r="E1229" s="303" t="s">
        <v>1454</v>
      </c>
    </row>
    <row r="1230" spans="1:5" x14ac:dyDescent="0.2">
      <c r="A1230" s="378"/>
      <c r="B1230" s="381"/>
      <c r="C1230" s="382"/>
      <c r="D1230" s="384"/>
      <c r="E1230" s="304" t="s">
        <v>1455</v>
      </c>
    </row>
    <row r="1231" spans="1:5" x14ac:dyDescent="0.2">
      <c r="A1231" s="369" t="s">
        <v>2054</v>
      </c>
      <c r="B1231" s="371" t="s">
        <v>2050</v>
      </c>
      <c r="C1231" s="372"/>
      <c r="D1231" s="375" t="s">
        <v>60</v>
      </c>
      <c r="E1231" s="305" t="s">
        <v>1454</v>
      </c>
    </row>
    <row r="1232" spans="1:5" x14ac:dyDescent="0.2">
      <c r="A1232" s="370"/>
      <c r="B1232" s="373"/>
      <c r="C1232" s="374"/>
      <c r="D1232" s="376"/>
      <c r="E1232" s="306" t="s">
        <v>1455</v>
      </c>
    </row>
    <row r="1233" spans="1:5" x14ac:dyDescent="0.2">
      <c r="A1233" s="377" t="s">
        <v>2055</v>
      </c>
      <c r="B1233" s="379" t="s">
        <v>2050</v>
      </c>
      <c r="C1233" s="380"/>
      <c r="D1233" s="383" t="s">
        <v>60</v>
      </c>
      <c r="E1233" s="303" t="s">
        <v>1454</v>
      </c>
    </row>
    <row r="1234" spans="1:5" x14ac:dyDescent="0.2">
      <c r="A1234" s="378"/>
      <c r="B1234" s="381"/>
      <c r="C1234" s="382"/>
      <c r="D1234" s="384"/>
      <c r="E1234" s="304" t="s">
        <v>1455</v>
      </c>
    </row>
    <row r="1235" spans="1:5" x14ac:dyDescent="0.2">
      <c r="A1235" s="369" t="s">
        <v>2056</v>
      </c>
      <c r="B1235" s="371" t="s">
        <v>2050</v>
      </c>
      <c r="C1235" s="372"/>
      <c r="D1235" s="375" t="s">
        <v>60</v>
      </c>
      <c r="E1235" s="305" t="s">
        <v>1454</v>
      </c>
    </row>
    <row r="1236" spans="1:5" x14ac:dyDescent="0.2">
      <c r="A1236" s="370"/>
      <c r="B1236" s="373"/>
      <c r="C1236" s="374"/>
      <c r="D1236" s="376"/>
      <c r="E1236" s="306" t="s">
        <v>1455</v>
      </c>
    </row>
    <row r="1237" spans="1:5" x14ac:dyDescent="0.2">
      <c r="A1237" s="377" t="s">
        <v>2057</v>
      </c>
      <c r="B1237" s="379" t="s">
        <v>2050</v>
      </c>
      <c r="C1237" s="380"/>
      <c r="D1237" s="383" t="s">
        <v>60</v>
      </c>
      <c r="E1237" s="303" t="s">
        <v>1454</v>
      </c>
    </row>
    <row r="1238" spans="1:5" x14ac:dyDescent="0.2">
      <c r="A1238" s="378"/>
      <c r="B1238" s="381"/>
      <c r="C1238" s="382"/>
      <c r="D1238" s="384"/>
      <c r="E1238" s="304" t="s">
        <v>1455</v>
      </c>
    </row>
    <row r="1239" spans="1:5" x14ac:dyDescent="0.2">
      <c r="A1239" s="369" t="s">
        <v>1964</v>
      </c>
      <c r="B1239" s="371" t="s">
        <v>2050</v>
      </c>
      <c r="C1239" s="372"/>
      <c r="D1239" s="375" t="s">
        <v>60</v>
      </c>
      <c r="E1239" s="305" t="s">
        <v>1454</v>
      </c>
    </row>
    <row r="1240" spans="1:5" x14ac:dyDescent="0.2">
      <c r="A1240" s="370"/>
      <c r="B1240" s="373"/>
      <c r="C1240" s="374"/>
      <c r="D1240" s="376"/>
      <c r="E1240" s="306" t="s">
        <v>1455</v>
      </c>
    </row>
    <row r="1241" spans="1:5" x14ac:dyDescent="0.2">
      <c r="A1241" s="377" t="s">
        <v>2058</v>
      </c>
      <c r="B1241" s="379" t="s">
        <v>2050</v>
      </c>
      <c r="C1241" s="380"/>
      <c r="D1241" s="383" t="s">
        <v>60</v>
      </c>
      <c r="E1241" s="303" t="s">
        <v>1454</v>
      </c>
    </row>
    <row r="1242" spans="1:5" x14ac:dyDescent="0.2">
      <c r="A1242" s="378"/>
      <c r="B1242" s="381"/>
      <c r="C1242" s="382"/>
      <c r="D1242" s="384"/>
      <c r="E1242" s="304" t="s">
        <v>1455</v>
      </c>
    </row>
    <row r="1243" spans="1:5" x14ac:dyDescent="0.2">
      <c r="A1243" s="369" t="s">
        <v>2059</v>
      </c>
      <c r="B1243" s="371" t="s">
        <v>2050</v>
      </c>
      <c r="C1243" s="372"/>
      <c r="D1243" s="375" t="s">
        <v>60</v>
      </c>
      <c r="E1243" s="305" t="s">
        <v>1454</v>
      </c>
    </row>
    <row r="1244" spans="1:5" x14ac:dyDescent="0.2">
      <c r="A1244" s="370"/>
      <c r="B1244" s="373"/>
      <c r="C1244" s="374"/>
      <c r="D1244" s="376"/>
      <c r="E1244" s="306" t="s">
        <v>1455</v>
      </c>
    </row>
    <row r="1245" spans="1:5" x14ac:dyDescent="0.2">
      <c r="A1245" s="377" t="s">
        <v>2060</v>
      </c>
      <c r="B1245" s="379" t="s">
        <v>2050</v>
      </c>
      <c r="C1245" s="380"/>
      <c r="D1245" s="383" t="s">
        <v>60</v>
      </c>
      <c r="E1245" s="303" t="s">
        <v>1454</v>
      </c>
    </row>
    <row r="1246" spans="1:5" x14ac:dyDescent="0.2">
      <c r="A1246" s="378"/>
      <c r="B1246" s="381"/>
      <c r="C1246" s="382"/>
      <c r="D1246" s="384"/>
      <c r="E1246" s="304" t="s">
        <v>1455</v>
      </c>
    </row>
    <row r="1247" spans="1:5" x14ac:dyDescent="0.2">
      <c r="A1247" s="369" t="s">
        <v>2061</v>
      </c>
      <c r="B1247" s="371" t="s">
        <v>2050</v>
      </c>
      <c r="C1247" s="372"/>
      <c r="D1247" s="375" t="s">
        <v>60</v>
      </c>
      <c r="E1247" s="305" t="s">
        <v>1454</v>
      </c>
    </row>
    <row r="1248" spans="1:5" x14ac:dyDescent="0.2">
      <c r="A1248" s="370"/>
      <c r="B1248" s="373"/>
      <c r="C1248" s="374"/>
      <c r="D1248" s="376"/>
      <c r="E1248" s="306" t="s">
        <v>1455</v>
      </c>
    </row>
    <row r="1249" spans="1:5" x14ac:dyDescent="0.2">
      <c r="A1249" s="377" t="s">
        <v>2062</v>
      </c>
      <c r="B1249" s="379" t="s">
        <v>2050</v>
      </c>
      <c r="C1249" s="380"/>
      <c r="D1249" s="383" t="s">
        <v>60</v>
      </c>
      <c r="E1249" s="303" t="s">
        <v>1454</v>
      </c>
    </row>
    <row r="1250" spans="1:5" x14ac:dyDescent="0.2">
      <c r="A1250" s="378"/>
      <c r="B1250" s="381"/>
      <c r="C1250" s="382"/>
      <c r="D1250" s="384"/>
      <c r="E1250" s="304" t="s">
        <v>1455</v>
      </c>
    </row>
    <row r="1251" spans="1:5" x14ac:dyDescent="0.2">
      <c r="A1251" s="369" t="s">
        <v>2063</v>
      </c>
      <c r="B1251" s="371" t="s">
        <v>2050</v>
      </c>
      <c r="C1251" s="372"/>
      <c r="D1251" s="375" t="s">
        <v>60</v>
      </c>
      <c r="E1251" s="305" t="s">
        <v>1454</v>
      </c>
    </row>
    <row r="1252" spans="1:5" x14ac:dyDescent="0.2">
      <c r="A1252" s="370"/>
      <c r="B1252" s="373"/>
      <c r="C1252" s="374"/>
      <c r="D1252" s="376"/>
      <c r="E1252" s="306" t="s">
        <v>1455</v>
      </c>
    </row>
    <row r="1253" spans="1:5" x14ac:dyDescent="0.2">
      <c r="A1253" s="377" t="s">
        <v>2064</v>
      </c>
      <c r="B1253" s="379" t="s">
        <v>2050</v>
      </c>
      <c r="C1253" s="380"/>
      <c r="D1253" s="383" t="s">
        <v>60</v>
      </c>
      <c r="E1253" s="303" t="s">
        <v>1454</v>
      </c>
    </row>
    <row r="1254" spans="1:5" x14ac:dyDescent="0.2">
      <c r="A1254" s="378"/>
      <c r="B1254" s="381"/>
      <c r="C1254" s="382"/>
      <c r="D1254" s="384"/>
      <c r="E1254" s="304" t="s">
        <v>1455</v>
      </c>
    </row>
    <row r="1255" spans="1:5" x14ac:dyDescent="0.2">
      <c r="A1255" s="369" t="s">
        <v>2065</v>
      </c>
      <c r="B1255" s="371" t="s">
        <v>2066</v>
      </c>
      <c r="C1255" s="372"/>
      <c r="D1255" s="375" t="s">
        <v>60</v>
      </c>
      <c r="E1255" s="305" t="s">
        <v>1454</v>
      </c>
    </row>
    <row r="1256" spans="1:5" x14ac:dyDescent="0.2">
      <c r="A1256" s="370"/>
      <c r="B1256" s="373"/>
      <c r="C1256" s="374"/>
      <c r="D1256" s="376"/>
      <c r="E1256" s="306" t="s">
        <v>1455</v>
      </c>
    </row>
    <row r="1257" spans="1:5" x14ac:dyDescent="0.2">
      <c r="A1257" s="377" t="s">
        <v>2067</v>
      </c>
      <c r="B1257" s="379" t="s">
        <v>2066</v>
      </c>
      <c r="C1257" s="380"/>
      <c r="D1257" s="383" t="s">
        <v>60</v>
      </c>
      <c r="E1257" s="303" t="s">
        <v>1454</v>
      </c>
    </row>
    <row r="1258" spans="1:5" x14ac:dyDescent="0.2">
      <c r="A1258" s="378"/>
      <c r="B1258" s="381"/>
      <c r="C1258" s="382"/>
      <c r="D1258" s="384"/>
      <c r="E1258" s="304" t="s">
        <v>1455</v>
      </c>
    </row>
    <row r="1259" spans="1:5" x14ac:dyDescent="0.2">
      <c r="A1259" s="369" t="s">
        <v>2068</v>
      </c>
      <c r="B1259" s="371" t="s">
        <v>2066</v>
      </c>
      <c r="C1259" s="372"/>
      <c r="D1259" s="375" t="s">
        <v>60</v>
      </c>
      <c r="E1259" s="305" t="s">
        <v>1454</v>
      </c>
    </row>
    <row r="1260" spans="1:5" x14ac:dyDescent="0.2">
      <c r="A1260" s="370"/>
      <c r="B1260" s="373"/>
      <c r="C1260" s="374"/>
      <c r="D1260" s="376"/>
      <c r="E1260" s="306" t="s">
        <v>1455</v>
      </c>
    </row>
    <row r="1261" spans="1:5" x14ac:dyDescent="0.2">
      <c r="A1261" s="377" t="s">
        <v>2069</v>
      </c>
      <c r="B1261" s="379" t="s">
        <v>2066</v>
      </c>
      <c r="C1261" s="380"/>
      <c r="D1261" s="383" t="s">
        <v>60</v>
      </c>
      <c r="E1261" s="303" t="s">
        <v>1454</v>
      </c>
    </row>
    <row r="1262" spans="1:5" x14ac:dyDescent="0.2">
      <c r="A1262" s="378"/>
      <c r="B1262" s="381"/>
      <c r="C1262" s="382"/>
      <c r="D1262" s="384"/>
      <c r="E1262" s="304" t="s">
        <v>1455</v>
      </c>
    </row>
    <row r="1263" spans="1:5" x14ac:dyDescent="0.2">
      <c r="A1263" s="369" t="s">
        <v>2070</v>
      </c>
      <c r="B1263" s="371" t="s">
        <v>2066</v>
      </c>
      <c r="C1263" s="372"/>
      <c r="D1263" s="375" t="s">
        <v>60</v>
      </c>
      <c r="E1263" s="305" t="s">
        <v>1454</v>
      </c>
    </row>
    <row r="1264" spans="1:5" x14ac:dyDescent="0.2">
      <c r="A1264" s="370"/>
      <c r="B1264" s="373"/>
      <c r="C1264" s="374"/>
      <c r="D1264" s="376"/>
      <c r="E1264" s="306" t="s">
        <v>1455</v>
      </c>
    </row>
    <row r="1265" spans="1:5" x14ac:dyDescent="0.2">
      <c r="A1265" s="377" t="s">
        <v>2071</v>
      </c>
      <c r="B1265" s="379" t="s">
        <v>2066</v>
      </c>
      <c r="C1265" s="380"/>
      <c r="D1265" s="383" t="s">
        <v>60</v>
      </c>
      <c r="E1265" s="303" t="s">
        <v>1454</v>
      </c>
    </row>
    <row r="1266" spans="1:5" x14ac:dyDescent="0.2">
      <c r="A1266" s="378"/>
      <c r="B1266" s="381"/>
      <c r="C1266" s="382"/>
      <c r="D1266" s="384"/>
      <c r="E1266" s="304" t="s">
        <v>2072</v>
      </c>
    </row>
    <row r="1267" spans="1:5" x14ac:dyDescent="0.2">
      <c r="A1267" s="369" t="s">
        <v>2073</v>
      </c>
      <c r="B1267" s="371" t="s">
        <v>2066</v>
      </c>
      <c r="C1267" s="372"/>
      <c r="D1267" s="375" t="s">
        <v>60</v>
      </c>
      <c r="E1267" s="305" t="s">
        <v>1454</v>
      </c>
    </row>
    <row r="1268" spans="1:5" x14ac:dyDescent="0.2">
      <c r="A1268" s="370"/>
      <c r="B1268" s="373"/>
      <c r="C1268" s="374"/>
      <c r="D1268" s="376"/>
      <c r="E1268" s="306" t="s">
        <v>1455</v>
      </c>
    </row>
    <row r="1269" spans="1:5" x14ac:dyDescent="0.2">
      <c r="A1269" s="377" t="s">
        <v>2074</v>
      </c>
      <c r="B1269" s="379" t="s">
        <v>2066</v>
      </c>
      <c r="C1269" s="380"/>
      <c r="D1269" s="383" t="s">
        <v>60</v>
      </c>
      <c r="E1269" s="303" t="s">
        <v>1454</v>
      </c>
    </row>
    <row r="1270" spans="1:5" x14ac:dyDescent="0.2">
      <c r="A1270" s="378"/>
      <c r="B1270" s="381"/>
      <c r="C1270" s="382"/>
      <c r="D1270" s="384"/>
      <c r="E1270" s="304" t="s">
        <v>2072</v>
      </c>
    </row>
    <row r="1271" spans="1:5" x14ac:dyDescent="0.2">
      <c r="A1271" s="369" t="s">
        <v>2075</v>
      </c>
      <c r="B1271" s="371" t="s">
        <v>2066</v>
      </c>
      <c r="C1271" s="372"/>
      <c r="D1271" s="375" t="s">
        <v>60</v>
      </c>
      <c r="E1271" s="305" t="s">
        <v>1454</v>
      </c>
    </row>
    <row r="1272" spans="1:5" x14ac:dyDescent="0.2">
      <c r="A1272" s="370"/>
      <c r="B1272" s="373"/>
      <c r="C1272" s="374"/>
      <c r="D1272" s="376"/>
      <c r="E1272" s="306" t="s">
        <v>1455</v>
      </c>
    </row>
    <row r="1273" spans="1:5" x14ac:dyDescent="0.2">
      <c r="A1273" s="377" t="s">
        <v>2076</v>
      </c>
      <c r="B1273" s="379" t="s">
        <v>2066</v>
      </c>
      <c r="C1273" s="380"/>
      <c r="D1273" s="383" t="s">
        <v>60</v>
      </c>
      <c r="E1273" s="303" t="s">
        <v>1454</v>
      </c>
    </row>
    <row r="1274" spans="1:5" x14ac:dyDescent="0.2">
      <c r="A1274" s="378"/>
      <c r="B1274" s="381"/>
      <c r="C1274" s="382"/>
      <c r="D1274" s="384"/>
      <c r="E1274" s="304" t="s">
        <v>1455</v>
      </c>
    </row>
    <row r="1275" spans="1:5" x14ac:dyDescent="0.2">
      <c r="A1275" s="369" t="s">
        <v>2077</v>
      </c>
      <c r="B1275" s="371" t="s">
        <v>2078</v>
      </c>
      <c r="C1275" s="372"/>
      <c r="D1275" s="375" t="s">
        <v>60</v>
      </c>
      <c r="E1275" s="305" t="s">
        <v>1454</v>
      </c>
    </row>
    <row r="1276" spans="1:5" x14ac:dyDescent="0.2">
      <c r="A1276" s="370"/>
      <c r="B1276" s="373"/>
      <c r="C1276" s="374"/>
      <c r="D1276" s="376"/>
      <c r="E1276" s="306" t="s">
        <v>1455</v>
      </c>
    </row>
    <row r="1277" spans="1:5" x14ac:dyDescent="0.2">
      <c r="A1277" s="377" t="s">
        <v>2079</v>
      </c>
      <c r="B1277" s="379" t="s">
        <v>2078</v>
      </c>
      <c r="C1277" s="380"/>
      <c r="D1277" s="383" t="s">
        <v>60</v>
      </c>
      <c r="E1277" s="303" t="s">
        <v>1454</v>
      </c>
    </row>
    <row r="1278" spans="1:5" x14ac:dyDescent="0.2">
      <c r="A1278" s="378"/>
      <c r="B1278" s="381"/>
      <c r="C1278" s="382"/>
      <c r="D1278" s="384"/>
      <c r="E1278" s="304" t="s">
        <v>1455</v>
      </c>
    </row>
    <row r="1279" spans="1:5" x14ac:dyDescent="0.2">
      <c r="A1279" s="369" t="s">
        <v>2080</v>
      </c>
      <c r="B1279" s="371" t="s">
        <v>2078</v>
      </c>
      <c r="C1279" s="372"/>
      <c r="D1279" s="375" t="s">
        <v>60</v>
      </c>
      <c r="E1279" s="305" t="s">
        <v>1454</v>
      </c>
    </row>
    <row r="1280" spans="1:5" x14ac:dyDescent="0.2">
      <c r="A1280" s="370"/>
      <c r="B1280" s="373"/>
      <c r="C1280" s="374"/>
      <c r="D1280" s="376"/>
      <c r="E1280" s="306" t="s">
        <v>1455</v>
      </c>
    </row>
    <row r="1281" spans="1:5" x14ac:dyDescent="0.2">
      <c r="A1281" s="377" t="s">
        <v>2081</v>
      </c>
      <c r="B1281" s="379" t="s">
        <v>2078</v>
      </c>
      <c r="C1281" s="380"/>
      <c r="D1281" s="383" t="s">
        <v>60</v>
      </c>
      <c r="E1281" s="303" t="s">
        <v>1454</v>
      </c>
    </row>
    <row r="1282" spans="1:5" x14ac:dyDescent="0.2">
      <c r="A1282" s="378"/>
      <c r="B1282" s="381"/>
      <c r="C1282" s="382"/>
      <c r="D1282" s="384"/>
      <c r="E1282" s="304" t="s">
        <v>1455</v>
      </c>
    </row>
    <row r="1283" spans="1:5" x14ac:dyDescent="0.2">
      <c r="A1283" s="369" t="s">
        <v>2082</v>
      </c>
      <c r="B1283" s="371" t="s">
        <v>2078</v>
      </c>
      <c r="C1283" s="372"/>
      <c r="D1283" s="375" t="s">
        <v>60</v>
      </c>
      <c r="E1283" s="305" t="s">
        <v>1454</v>
      </c>
    </row>
    <row r="1284" spans="1:5" x14ac:dyDescent="0.2">
      <c r="A1284" s="370"/>
      <c r="B1284" s="373"/>
      <c r="C1284" s="374"/>
      <c r="D1284" s="376"/>
      <c r="E1284" s="306" t="s">
        <v>1455</v>
      </c>
    </row>
    <row r="1285" spans="1:5" x14ac:dyDescent="0.2">
      <c r="A1285" s="377" t="s">
        <v>2083</v>
      </c>
      <c r="B1285" s="379" t="s">
        <v>2078</v>
      </c>
      <c r="C1285" s="380"/>
      <c r="D1285" s="383" t="s">
        <v>60</v>
      </c>
      <c r="E1285" s="303" t="s">
        <v>1454</v>
      </c>
    </row>
    <row r="1286" spans="1:5" x14ac:dyDescent="0.2">
      <c r="A1286" s="378"/>
      <c r="B1286" s="381"/>
      <c r="C1286" s="382"/>
      <c r="D1286" s="384"/>
      <c r="E1286" s="304" t="s">
        <v>1455</v>
      </c>
    </row>
    <row r="1287" spans="1:5" x14ac:dyDescent="0.2">
      <c r="A1287" s="369" t="s">
        <v>2084</v>
      </c>
      <c r="B1287" s="371" t="s">
        <v>2078</v>
      </c>
      <c r="C1287" s="372"/>
      <c r="D1287" s="375" t="s">
        <v>60</v>
      </c>
      <c r="E1287" s="305" t="s">
        <v>1454</v>
      </c>
    </row>
    <row r="1288" spans="1:5" x14ac:dyDescent="0.2">
      <c r="A1288" s="370"/>
      <c r="B1288" s="373"/>
      <c r="C1288" s="374"/>
      <c r="D1288" s="376"/>
      <c r="E1288" s="306" t="s">
        <v>1455</v>
      </c>
    </row>
    <row r="1289" spans="1:5" x14ac:dyDescent="0.2">
      <c r="A1289" s="377" t="s">
        <v>2085</v>
      </c>
      <c r="B1289" s="379" t="s">
        <v>2050</v>
      </c>
      <c r="C1289" s="380"/>
      <c r="D1289" s="383" t="s">
        <v>60</v>
      </c>
      <c r="E1289" s="303" t="s">
        <v>1454</v>
      </c>
    </row>
    <row r="1290" spans="1:5" x14ac:dyDescent="0.2">
      <c r="A1290" s="378"/>
      <c r="B1290" s="381"/>
      <c r="C1290" s="382"/>
      <c r="D1290" s="384"/>
      <c r="E1290" s="304" t="s">
        <v>1455</v>
      </c>
    </row>
    <row r="1291" spans="1:5" x14ac:dyDescent="0.2">
      <c r="A1291" s="369" t="s">
        <v>2086</v>
      </c>
      <c r="B1291" s="371" t="s">
        <v>2078</v>
      </c>
      <c r="C1291" s="372"/>
      <c r="D1291" s="375" t="s">
        <v>60</v>
      </c>
      <c r="E1291" s="305" t="s">
        <v>1454</v>
      </c>
    </row>
    <row r="1292" spans="1:5" x14ac:dyDescent="0.2">
      <c r="A1292" s="370"/>
      <c r="B1292" s="373"/>
      <c r="C1292" s="374"/>
      <c r="D1292" s="376"/>
      <c r="E1292" s="306" t="s">
        <v>1455</v>
      </c>
    </row>
    <row r="1293" spans="1:5" x14ac:dyDescent="0.2">
      <c r="A1293" s="377" t="s">
        <v>2087</v>
      </c>
      <c r="B1293" s="379" t="s">
        <v>2078</v>
      </c>
      <c r="C1293" s="380"/>
      <c r="D1293" s="383" t="s">
        <v>60</v>
      </c>
      <c r="E1293" s="303" t="s">
        <v>1454</v>
      </c>
    </row>
    <row r="1294" spans="1:5" x14ac:dyDescent="0.2">
      <c r="A1294" s="378"/>
      <c r="B1294" s="381"/>
      <c r="C1294" s="382"/>
      <c r="D1294" s="384"/>
      <c r="E1294" s="304" t="s">
        <v>1455</v>
      </c>
    </row>
    <row r="1295" spans="1:5" x14ac:dyDescent="0.2">
      <c r="A1295" s="369" t="s">
        <v>2088</v>
      </c>
      <c r="B1295" s="371" t="s">
        <v>2078</v>
      </c>
      <c r="C1295" s="372"/>
      <c r="D1295" s="375" t="s">
        <v>60</v>
      </c>
      <c r="E1295" s="305" t="s">
        <v>1454</v>
      </c>
    </row>
    <row r="1296" spans="1:5" x14ac:dyDescent="0.2">
      <c r="A1296" s="370"/>
      <c r="B1296" s="373"/>
      <c r="C1296" s="374"/>
      <c r="D1296" s="376"/>
      <c r="E1296" s="306" t="s">
        <v>1455</v>
      </c>
    </row>
    <row r="1297" spans="1:5" x14ac:dyDescent="0.2">
      <c r="A1297" s="377" t="s">
        <v>2089</v>
      </c>
      <c r="B1297" s="379" t="s">
        <v>2078</v>
      </c>
      <c r="C1297" s="380"/>
      <c r="D1297" s="383" t="s">
        <v>60</v>
      </c>
      <c r="E1297" s="303" t="s">
        <v>1454</v>
      </c>
    </row>
    <row r="1298" spans="1:5" x14ac:dyDescent="0.2">
      <c r="A1298" s="378"/>
      <c r="B1298" s="381"/>
      <c r="C1298" s="382"/>
      <c r="D1298" s="384"/>
      <c r="E1298" s="304" t="s">
        <v>1455</v>
      </c>
    </row>
    <row r="1299" spans="1:5" x14ac:dyDescent="0.2">
      <c r="A1299" s="369" t="s">
        <v>2090</v>
      </c>
      <c r="B1299" s="371" t="s">
        <v>2078</v>
      </c>
      <c r="C1299" s="372"/>
      <c r="D1299" s="375" t="s">
        <v>60</v>
      </c>
      <c r="E1299" s="305" t="s">
        <v>1454</v>
      </c>
    </row>
    <row r="1300" spans="1:5" x14ac:dyDescent="0.2">
      <c r="A1300" s="370"/>
      <c r="B1300" s="373"/>
      <c r="C1300" s="374"/>
      <c r="D1300" s="376"/>
      <c r="E1300" s="306" t="s">
        <v>1455</v>
      </c>
    </row>
    <row r="1301" spans="1:5" x14ac:dyDescent="0.2">
      <c r="A1301" s="377" t="s">
        <v>2091</v>
      </c>
      <c r="B1301" s="379" t="s">
        <v>2078</v>
      </c>
      <c r="C1301" s="380"/>
      <c r="D1301" s="383" t="s">
        <v>60</v>
      </c>
      <c r="E1301" s="303" t="s">
        <v>1454</v>
      </c>
    </row>
    <row r="1302" spans="1:5" x14ac:dyDescent="0.2">
      <c r="A1302" s="378"/>
      <c r="B1302" s="381"/>
      <c r="C1302" s="382"/>
      <c r="D1302" s="384"/>
      <c r="E1302" s="304" t="s">
        <v>1455</v>
      </c>
    </row>
    <row r="1303" spans="1:5" x14ac:dyDescent="0.2">
      <c r="A1303" s="369" t="s">
        <v>2092</v>
      </c>
      <c r="B1303" s="371" t="s">
        <v>2078</v>
      </c>
      <c r="C1303" s="372"/>
      <c r="D1303" s="375" t="s">
        <v>60</v>
      </c>
      <c r="E1303" s="305" t="s">
        <v>1454</v>
      </c>
    </row>
    <row r="1304" spans="1:5" x14ac:dyDescent="0.2">
      <c r="A1304" s="370"/>
      <c r="B1304" s="373"/>
      <c r="C1304" s="374"/>
      <c r="D1304" s="376"/>
      <c r="E1304" s="306" t="s">
        <v>1455</v>
      </c>
    </row>
    <row r="1305" spans="1:5" x14ac:dyDescent="0.2">
      <c r="A1305" s="377" t="s">
        <v>2093</v>
      </c>
      <c r="B1305" s="379" t="s">
        <v>2094</v>
      </c>
      <c r="C1305" s="380"/>
      <c r="D1305" s="383" t="s">
        <v>60</v>
      </c>
      <c r="E1305" s="303" t="s">
        <v>1454</v>
      </c>
    </row>
    <row r="1306" spans="1:5" x14ac:dyDescent="0.2">
      <c r="A1306" s="378"/>
      <c r="B1306" s="381"/>
      <c r="C1306" s="382"/>
      <c r="D1306" s="384"/>
      <c r="E1306" s="304" t="s">
        <v>1455</v>
      </c>
    </row>
    <row r="1307" spans="1:5" x14ac:dyDescent="0.2">
      <c r="A1307" s="369" t="s">
        <v>2095</v>
      </c>
      <c r="B1307" s="371" t="s">
        <v>2094</v>
      </c>
      <c r="C1307" s="372"/>
      <c r="D1307" s="375" t="s">
        <v>60</v>
      </c>
      <c r="E1307" s="305" t="s">
        <v>1454</v>
      </c>
    </row>
    <row r="1308" spans="1:5" x14ac:dyDescent="0.2">
      <c r="A1308" s="370"/>
      <c r="B1308" s="373"/>
      <c r="C1308" s="374"/>
      <c r="D1308" s="376"/>
      <c r="E1308" s="306" t="s">
        <v>1455</v>
      </c>
    </row>
    <row r="1309" spans="1:5" x14ac:dyDescent="0.2">
      <c r="A1309" s="377" t="s">
        <v>2096</v>
      </c>
      <c r="B1309" s="379" t="s">
        <v>2097</v>
      </c>
      <c r="C1309" s="380"/>
      <c r="D1309" s="383" t="s">
        <v>60</v>
      </c>
      <c r="E1309" s="303" t="s">
        <v>1454</v>
      </c>
    </row>
    <row r="1310" spans="1:5" x14ac:dyDescent="0.2">
      <c r="A1310" s="378"/>
      <c r="B1310" s="381"/>
      <c r="C1310" s="382"/>
      <c r="D1310" s="384"/>
      <c r="E1310" s="304" t="s">
        <v>1455</v>
      </c>
    </row>
    <row r="1311" spans="1:5" x14ac:dyDescent="0.2">
      <c r="A1311" s="369" t="s">
        <v>2098</v>
      </c>
      <c r="B1311" s="371" t="s">
        <v>2097</v>
      </c>
      <c r="C1311" s="372"/>
      <c r="D1311" s="375" t="s">
        <v>60</v>
      </c>
      <c r="E1311" s="305" t="s">
        <v>1454</v>
      </c>
    </row>
    <row r="1312" spans="1:5" x14ac:dyDescent="0.2">
      <c r="A1312" s="370"/>
      <c r="B1312" s="373"/>
      <c r="C1312" s="374"/>
      <c r="D1312" s="376"/>
      <c r="E1312" s="306" t="s">
        <v>1455</v>
      </c>
    </row>
    <row r="1313" spans="1:5" x14ac:dyDescent="0.2">
      <c r="A1313" s="377" t="s">
        <v>2099</v>
      </c>
      <c r="B1313" s="379" t="s">
        <v>2097</v>
      </c>
      <c r="C1313" s="380"/>
      <c r="D1313" s="383" t="s">
        <v>60</v>
      </c>
      <c r="E1313" s="303" t="s">
        <v>1454</v>
      </c>
    </row>
    <row r="1314" spans="1:5" x14ac:dyDescent="0.2">
      <c r="A1314" s="378"/>
      <c r="B1314" s="381"/>
      <c r="C1314" s="382"/>
      <c r="D1314" s="384"/>
      <c r="E1314" s="304" t="s">
        <v>1455</v>
      </c>
    </row>
    <row r="1315" spans="1:5" x14ac:dyDescent="0.2">
      <c r="A1315" s="369" t="s">
        <v>2100</v>
      </c>
      <c r="B1315" s="371" t="s">
        <v>2097</v>
      </c>
      <c r="C1315" s="372"/>
      <c r="D1315" s="375" t="s">
        <v>60</v>
      </c>
      <c r="E1315" s="305" t="s">
        <v>1454</v>
      </c>
    </row>
    <row r="1316" spans="1:5" x14ac:dyDescent="0.2">
      <c r="A1316" s="370"/>
      <c r="B1316" s="373"/>
      <c r="C1316" s="374"/>
      <c r="D1316" s="376"/>
      <c r="E1316" s="306" t="s">
        <v>1455</v>
      </c>
    </row>
    <row r="1317" spans="1:5" x14ac:dyDescent="0.2">
      <c r="A1317" s="377" t="s">
        <v>2101</v>
      </c>
      <c r="B1317" s="379" t="s">
        <v>2094</v>
      </c>
      <c r="C1317" s="380"/>
      <c r="D1317" s="383" t="s">
        <v>60</v>
      </c>
      <c r="E1317" s="303" t="s">
        <v>1454</v>
      </c>
    </row>
    <row r="1318" spans="1:5" x14ac:dyDescent="0.2">
      <c r="A1318" s="378"/>
      <c r="B1318" s="381"/>
      <c r="C1318" s="382"/>
      <c r="D1318" s="384"/>
      <c r="E1318" s="304" t="s">
        <v>1455</v>
      </c>
    </row>
    <row r="1319" spans="1:5" x14ac:dyDescent="0.2">
      <c r="A1319" s="369" t="s">
        <v>2102</v>
      </c>
      <c r="B1319" s="371" t="s">
        <v>2094</v>
      </c>
      <c r="C1319" s="372"/>
      <c r="D1319" s="375" t="s">
        <v>60</v>
      </c>
      <c r="E1319" s="305" t="s">
        <v>1454</v>
      </c>
    </row>
    <row r="1320" spans="1:5" x14ac:dyDescent="0.2">
      <c r="A1320" s="370"/>
      <c r="B1320" s="373"/>
      <c r="C1320" s="374"/>
      <c r="D1320" s="376"/>
      <c r="E1320" s="306" t="s">
        <v>1455</v>
      </c>
    </row>
    <row r="1321" spans="1:5" x14ac:dyDescent="0.2">
      <c r="A1321" s="377" t="s">
        <v>2103</v>
      </c>
      <c r="B1321" s="379" t="s">
        <v>2094</v>
      </c>
      <c r="C1321" s="380"/>
      <c r="D1321" s="383" t="s">
        <v>60</v>
      </c>
      <c r="E1321" s="303" t="s">
        <v>1454</v>
      </c>
    </row>
    <row r="1322" spans="1:5" x14ac:dyDescent="0.2">
      <c r="A1322" s="378"/>
      <c r="B1322" s="381"/>
      <c r="C1322" s="382"/>
      <c r="D1322" s="384"/>
      <c r="E1322" s="304" t="s">
        <v>1455</v>
      </c>
    </row>
    <row r="1323" spans="1:5" x14ac:dyDescent="0.2">
      <c r="A1323" s="369" t="s">
        <v>2104</v>
      </c>
      <c r="B1323" s="371" t="s">
        <v>2105</v>
      </c>
      <c r="C1323" s="372"/>
      <c r="D1323" s="375" t="s">
        <v>60</v>
      </c>
      <c r="E1323" s="305" t="s">
        <v>1454</v>
      </c>
    </row>
    <row r="1324" spans="1:5" x14ac:dyDescent="0.2">
      <c r="A1324" s="370"/>
      <c r="B1324" s="373"/>
      <c r="C1324" s="374"/>
      <c r="D1324" s="376"/>
      <c r="E1324" s="306" t="s">
        <v>1455</v>
      </c>
    </row>
    <row r="1325" spans="1:5" x14ac:dyDescent="0.2">
      <c r="A1325" s="377" t="s">
        <v>2106</v>
      </c>
      <c r="B1325" s="379" t="s">
        <v>2105</v>
      </c>
      <c r="C1325" s="380"/>
      <c r="D1325" s="383" t="s">
        <v>60</v>
      </c>
      <c r="E1325" s="303" t="s">
        <v>1454</v>
      </c>
    </row>
    <row r="1326" spans="1:5" x14ac:dyDescent="0.2">
      <c r="A1326" s="378"/>
      <c r="B1326" s="381"/>
      <c r="C1326" s="382"/>
      <c r="D1326" s="384"/>
      <c r="E1326" s="304" t="s">
        <v>1455</v>
      </c>
    </row>
    <row r="1327" spans="1:5" x14ac:dyDescent="0.2">
      <c r="A1327" s="369" t="s">
        <v>2107</v>
      </c>
      <c r="B1327" s="371" t="s">
        <v>2105</v>
      </c>
      <c r="C1327" s="372"/>
      <c r="D1327" s="375" t="s">
        <v>60</v>
      </c>
      <c r="E1327" s="305" t="s">
        <v>1454</v>
      </c>
    </row>
    <row r="1328" spans="1:5" x14ac:dyDescent="0.2">
      <c r="A1328" s="370"/>
      <c r="B1328" s="373"/>
      <c r="C1328" s="374"/>
      <c r="D1328" s="376"/>
      <c r="E1328" s="306" t="s">
        <v>1455</v>
      </c>
    </row>
    <row r="1329" spans="1:5" x14ac:dyDescent="0.2">
      <c r="A1329" s="377" t="s">
        <v>2108</v>
      </c>
      <c r="B1329" s="379" t="s">
        <v>2105</v>
      </c>
      <c r="C1329" s="380"/>
      <c r="D1329" s="383" t="s">
        <v>60</v>
      </c>
      <c r="E1329" s="303" t="s">
        <v>1454</v>
      </c>
    </row>
    <row r="1330" spans="1:5" x14ac:dyDescent="0.2">
      <c r="A1330" s="378"/>
      <c r="B1330" s="381"/>
      <c r="C1330" s="382"/>
      <c r="D1330" s="384"/>
      <c r="E1330" s="304" t="s">
        <v>1455</v>
      </c>
    </row>
    <row r="1331" spans="1:5" x14ac:dyDescent="0.2">
      <c r="A1331" s="369" t="s">
        <v>2109</v>
      </c>
      <c r="B1331" s="371" t="s">
        <v>2105</v>
      </c>
      <c r="C1331" s="372"/>
      <c r="D1331" s="375" t="s">
        <v>60</v>
      </c>
      <c r="E1331" s="305" t="s">
        <v>1454</v>
      </c>
    </row>
    <row r="1332" spans="1:5" x14ac:dyDescent="0.2">
      <c r="A1332" s="370"/>
      <c r="B1332" s="373"/>
      <c r="C1332" s="374"/>
      <c r="D1332" s="376"/>
      <c r="E1332" s="306" t="s">
        <v>1455</v>
      </c>
    </row>
    <row r="1333" spans="1:5" x14ac:dyDescent="0.2">
      <c r="A1333" s="377" t="s">
        <v>2110</v>
      </c>
      <c r="B1333" s="379" t="s">
        <v>2111</v>
      </c>
      <c r="C1333" s="380"/>
      <c r="D1333" s="383" t="s">
        <v>60</v>
      </c>
      <c r="E1333" s="303" t="s">
        <v>1454</v>
      </c>
    </row>
    <row r="1334" spans="1:5" x14ac:dyDescent="0.2">
      <c r="A1334" s="378"/>
      <c r="B1334" s="381"/>
      <c r="C1334" s="382"/>
      <c r="D1334" s="384"/>
      <c r="E1334" s="304" t="s">
        <v>1455</v>
      </c>
    </row>
    <row r="1335" spans="1:5" x14ac:dyDescent="0.2">
      <c r="A1335" s="369" t="s">
        <v>2112</v>
      </c>
      <c r="B1335" s="371" t="s">
        <v>2111</v>
      </c>
      <c r="C1335" s="372"/>
      <c r="D1335" s="375" t="s">
        <v>60</v>
      </c>
      <c r="E1335" s="305" t="s">
        <v>1454</v>
      </c>
    </row>
    <row r="1336" spans="1:5" x14ac:dyDescent="0.2">
      <c r="A1336" s="370"/>
      <c r="B1336" s="373"/>
      <c r="C1336" s="374"/>
      <c r="D1336" s="376"/>
      <c r="E1336" s="306" t="s">
        <v>1455</v>
      </c>
    </row>
    <row r="1337" spans="1:5" x14ac:dyDescent="0.2">
      <c r="A1337" s="377" t="s">
        <v>2113</v>
      </c>
      <c r="B1337" s="379" t="s">
        <v>2111</v>
      </c>
      <c r="C1337" s="380"/>
      <c r="D1337" s="383" t="s">
        <v>60</v>
      </c>
      <c r="E1337" s="303" t="s">
        <v>1454</v>
      </c>
    </row>
    <row r="1338" spans="1:5" x14ac:dyDescent="0.2">
      <c r="A1338" s="378"/>
      <c r="B1338" s="381"/>
      <c r="C1338" s="382"/>
      <c r="D1338" s="384"/>
      <c r="E1338" s="304" t="s">
        <v>1455</v>
      </c>
    </row>
    <row r="1339" spans="1:5" x14ac:dyDescent="0.2">
      <c r="A1339" s="369" t="s">
        <v>2114</v>
      </c>
      <c r="B1339" s="371" t="s">
        <v>2115</v>
      </c>
      <c r="C1339" s="372"/>
      <c r="D1339" s="375" t="s">
        <v>60</v>
      </c>
      <c r="E1339" s="305" t="s">
        <v>1454</v>
      </c>
    </row>
    <row r="1340" spans="1:5" x14ac:dyDescent="0.2">
      <c r="A1340" s="370"/>
      <c r="B1340" s="373"/>
      <c r="C1340" s="374"/>
      <c r="D1340" s="376"/>
      <c r="E1340" s="306" t="s">
        <v>1455</v>
      </c>
    </row>
    <row r="1341" spans="1:5" x14ac:dyDescent="0.2">
      <c r="A1341" s="377" t="s">
        <v>2116</v>
      </c>
      <c r="B1341" s="379" t="s">
        <v>2115</v>
      </c>
      <c r="C1341" s="380"/>
      <c r="D1341" s="383" t="s">
        <v>60</v>
      </c>
      <c r="E1341" s="303" t="s">
        <v>1454</v>
      </c>
    </row>
    <row r="1342" spans="1:5" x14ac:dyDescent="0.2">
      <c r="A1342" s="378"/>
      <c r="B1342" s="381"/>
      <c r="C1342" s="382"/>
      <c r="D1342" s="384"/>
      <c r="E1342" s="304" t="s">
        <v>1455</v>
      </c>
    </row>
    <row r="1343" spans="1:5" x14ac:dyDescent="0.2">
      <c r="A1343" s="369" t="s">
        <v>2117</v>
      </c>
      <c r="B1343" s="371" t="s">
        <v>2115</v>
      </c>
      <c r="C1343" s="372"/>
      <c r="D1343" s="375" t="s">
        <v>60</v>
      </c>
      <c r="E1343" s="305" t="s">
        <v>1454</v>
      </c>
    </row>
    <row r="1344" spans="1:5" x14ac:dyDescent="0.2">
      <c r="A1344" s="370"/>
      <c r="B1344" s="373"/>
      <c r="C1344" s="374"/>
      <c r="D1344" s="376"/>
      <c r="E1344" s="306" t="s">
        <v>1455</v>
      </c>
    </row>
    <row r="1345" spans="1:5" x14ac:dyDescent="0.2">
      <c r="A1345" s="377" t="s">
        <v>2118</v>
      </c>
      <c r="B1345" s="379" t="s">
        <v>2115</v>
      </c>
      <c r="C1345" s="380"/>
      <c r="D1345" s="383" t="s">
        <v>60</v>
      </c>
      <c r="E1345" s="303" t="s">
        <v>1454</v>
      </c>
    </row>
    <row r="1346" spans="1:5" x14ac:dyDescent="0.2">
      <c r="A1346" s="378"/>
      <c r="B1346" s="381"/>
      <c r="C1346" s="382"/>
      <c r="D1346" s="384"/>
      <c r="E1346" s="304" t="s">
        <v>1455</v>
      </c>
    </row>
    <row r="1347" spans="1:5" x14ac:dyDescent="0.2">
      <c r="A1347" s="369" t="s">
        <v>2119</v>
      </c>
      <c r="B1347" s="371" t="s">
        <v>2115</v>
      </c>
      <c r="C1347" s="372"/>
      <c r="D1347" s="375" t="s">
        <v>60</v>
      </c>
      <c r="E1347" s="305" t="s">
        <v>1454</v>
      </c>
    </row>
    <row r="1348" spans="1:5" x14ac:dyDescent="0.2">
      <c r="A1348" s="370"/>
      <c r="B1348" s="373"/>
      <c r="C1348" s="374"/>
      <c r="D1348" s="376"/>
      <c r="E1348" s="306" t="s">
        <v>1455</v>
      </c>
    </row>
    <row r="1349" spans="1:5" x14ac:dyDescent="0.2">
      <c r="A1349" s="377" t="s">
        <v>2120</v>
      </c>
      <c r="B1349" s="379" t="s">
        <v>2115</v>
      </c>
      <c r="C1349" s="380"/>
      <c r="D1349" s="383" t="s">
        <v>60</v>
      </c>
      <c r="E1349" s="303" t="s">
        <v>1454</v>
      </c>
    </row>
    <row r="1350" spans="1:5" x14ac:dyDescent="0.2">
      <c r="A1350" s="378"/>
      <c r="B1350" s="381"/>
      <c r="C1350" s="382"/>
      <c r="D1350" s="384"/>
      <c r="E1350" s="304" t="s">
        <v>1455</v>
      </c>
    </row>
    <row r="1351" spans="1:5" x14ac:dyDescent="0.2">
      <c r="A1351" s="369" t="s">
        <v>2121</v>
      </c>
      <c r="B1351" s="371" t="s">
        <v>2115</v>
      </c>
      <c r="C1351" s="372"/>
      <c r="D1351" s="375" t="s">
        <v>60</v>
      </c>
      <c r="E1351" s="305" t="s">
        <v>1454</v>
      </c>
    </row>
    <row r="1352" spans="1:5" x14ac:dyDescent="0.2">
      <c r="A1352" s="370"/>
      <c r="B1352" s="373"/>
      <c r="C1352" s="374"/>
      <c r="D1352" s="376"/>
      <c r="E1352" s="306" t="s">
        <v>1455</v>
      </c>
    </row>
    <row r="1353" spans="1:5" x14ac:dyDescent="0.2">
      <c r="A1353" s="377" t="s">
        <v>2122</v>
      </c>
      <c r="B1353" s="379" t="s">
        <v>2123</v>
      </c>
      <c r="C1353" s="380"/>
      <c r="D1353" s="383" t="s">
        <v>60</v>
      </c>
      <c r="E1353" s="303" t="s">
        <v>1454</v>
      </c>
    </row>
    <row r="1354" spans="1:5" x14ac:dyDescent="0.2">
      <c r="A1354" s="378"/>
      <c r="B1354" s="381"/>
      <c r="C1354" s="382"/>
      <c r="D1354" s="384"/>
      <c r="E1354" s="304" t="s">
        <v>1455</v>
      </c>
    </row>
    <row r="1355" spans="1:5" x14ac:dyDescent="0.2">
      <c r="A1355" s="369" t="s">
        <v>2124</v>
      </c>
      <c r="B1355" s="371" t="s">
        <v>2123</v>
      </c>
      <c r="C1355" s="372"/>
      <c r="D1355" s="375" t="s">
        <v>60</v>
      </c>
      <c r="E1355" s="305" t="s">
        <v>1454</v>
      </c>
    </row>
    <row r="1356" spans="1:5" x14ac:dyDescent="0.2">
      <c r="A1356" s="370"/>
      <c r="B1356" s="373"/>
      <c r="C1356" s="374"/>
      <c r="D1356" s="376"/>
      <c r="E1356" s="306" t="s">
        <v>1455</v>
      </c>
    </row>
    <row r="1357" spans="1:5" x14ac:dyDescent="0.2">
      <c r="A1357" s="377" t="s">
        <v>2125</v>
      </c>
      <c r="B1357" s="379" t="s">
        <v>2123</v>
      </c>
      <c r="C1357" s="380"/>
      <c r="D1357" s="383" t="s">
        <v>60</v>
      </c>
      <c r="E1357" s="303" t="s">
        <v>1454</v>
      </c>
    </row>
    <row r="1358" spans="1:5" x14ac:dyDescent="0.2">
      <c r="A1358" s="378"/>
      <c r="B1358" s="381"/>
      <c r="C1358" s="382"/>
      <c r="D1358" s="384"/>
      <c r="E1358" s="304" t="s">
        <v>1455</v>
      </c>
    </row>
    <row r="1359" spans="1:5" x14ac:dyDescent="0.2">
      <c r="A1359" s="369" t="s">
        <v>2126</v>
      </c>
      <c r="B1359" s="371" t="s">
        <v>2123</v>
      </c>
      <c r="C1359" s="372"/>
      <c r="D1359" s="375" t="s">
        <v>60</v>
      </c>
      <c r="E1359" s="305" t="s">
        <v>1454</v>
      </c>
    </row>
    <row r="1360" spans="1:5" x14ac:dyDescent="0.2">
      <c r="A1360" s="370"/>
      <c r="B1360" s="373"/>
      <c r="C1360" s="374"/>
      <c r="D1360" s="376"/>
      <c r="E1360" s="306" t="s">
        <v>1455</v>
      </c>
    </row>
    <row r="1361" spans="1:5" x14ac:dyDescent="0.2">
      <c r="A1361" s="377" t="s">
        <v>2127</v>
      </c>
      <c r="B1361" s="379" t="s">
        <v>2123</v>
      </c>
      <c r="C1361" s="380"/>
      <c r="D1361" s="383" t="s">
        <v>60</v>
      </c>
      <c r="E1361" s="303" t="s">
        <v>1454</v>
      </c>
    </row>
    <row r="1362" spans="1:5" x14ac:dyDescent="0.2">
      <c r="A1362" s="378"/>
      <c r="B1362" s="381"/>
      <c r="C1362" s="382"/>
      <c r="D1362" s="384"/>
      <c r="E1362" s="304" t="s">
        <v>1455</v>
      </c>
    </row>
    <row r="1363" spans="1:5" x14ac:dyDescent="0.2">
      <c r="A1363" s="369" t="s">
        <v>2128</v>
      </c>
      <c r="B1363" s="371" t="s">
        <v>2097</v>
      </c>
      <c r="C1363" s="372"/>
      <c r="D1363" s="375" t="s">
        <v>60</v>
      </c>
      <c r="E1363" s="305" t="s">
        <v>1454</v>
      </c>
    </row>
    <row r="1364" spans="1:5" x14ac:dyDescent="0.2">
      <c r="A1364" s="370"/>
      <c r="B1364" s="373"/>
      <c r="C1364" s="374"/>
      <c r="D1364" s="376"/>
      <c r="E1364" s="306" t="s">
        <v>1455</v>
      </c>
    </row>
    <row r="1365" spans="1:5" x14ac:dyDescent="0.2">
      <c r="A1365" s="377" t="s">
        <v>2050</v>
      </c>
      <c r="B1365" s="379"/>
      <c r="C1365" s="380"/>
      <c r="D1365" s="383" t="s">
        <v>60</v>
      </c>
      <c r="E1365" s="303" t="s">
        <v>1454</v>
      </c>
    </row>
    <row r="1366" spans="1:5" x14ac:dyDescent="0.2">
      <c r="A1366" s="378"/>
      <c r="B1366" s="381"/>
      <c r="C1366" s="382"/>
      <c r="D1366" s="384"/>
      <c r="E1366" s="304" t="s">
        <v>1455</v>
      </c>
    </row>
    <row r="1367" spans="1:5" x14ac:dyDescent="0.2">
      <c r="A1367" s="369" t="s">
        <v>2078</v>
      </c>
      <c r="B1367" s="371"/>
      <c r="C1367" s="372"/>
      <c r="D1367" s="375" t="s">
        <v>60</v>
      </c>
      <c r="E1367" s="305" t="s">
        <v>1454</v>
      </c>
    </row>
    <row r="1368" spans="1:5" x14ac:dyDescent="0.2">
      <c r="A1368" s="370"/>
      <c r="B1368" s="373"/>
      <c r="C1368" s="374"/>
      <c r="D1368" s="376"/>
      <c r="E1368" s="306" t="s">
        <v>1455</v>
      </c>
    </row>
    <row r="1369" spans="1:5" x14ac:dyDescent="0.2">
      <c r="A1369" s="377" t="s">
        <v>2097</v>
      </c>
      <c r="B1369" s="379"/>
      <c r="C1369" s="380"/>
      <c r="D1369" s="383" t="s">
        <v>60</v>
      </c>
      <c r="E1369" s="303" t="s">
        <v>1454</v>
      </c>
    </row>
    <row r="1370" spans="1:5" x14ac:dyDescent="0.2">
      <c r="A1370" s="378"/>
      <c r="B1370" s="381"/>
      <c r="C1370" s="382"/>
      <c r="D1370" s="384"/>
      <c r="E1370" s="304" t="s">
        <v>1455</v>
      </c>
    </row>
    <row r="1371" spans="1:5" x14ac:dyDescent="0.2">
      <c r="A1371" s="369" t="s">
        <v>2105</v>
      </c>
      <c r="B1371" s="371"/>
      <c r="C1371" s="372"/>
      <c r="D1371" s="375" t="s">
        <v>60</v>
      </c>
      <c r="E1371" s="305" t="s">
        <v>1454</v>
      </c>
    </row>
    <row r="1372" spans="1:5" x14ac:dyDescent="0.2">
      <c r="A1372" s="370"/>
      <c r="B1372" s="373"/>
      <c r="C1372" s="374"/>
      <c r="D1372" s="376"/>
      <c r="E1372" s="306" t="s">
        <v>1455</v>
      </c>
    </row>
    <row r="1373" spans="1:5" x14ac:dyDescent="0.2">
      <c r="A1373" s="377" t="s">
        <v>2066</v>
      </c>
      <c r="B1373" s="379"/>
      <c r="C1373" s="380"/>
      <c r="D1373" s="383" t="s">
        <v>60</v>
      </c>
      <c r="E1373" s="303" t="s">
        <v>1454</v>
      </c>
    </row>
    <row r="1374" spans="1:5" x14ac:dyDescent="0.2">
      <c r="A1374" s="378"/>
      <c r="B1374" s="381"/>
      <c r="C1374" s="382"/>
      <c r="D1374" s="384"/>
      <c r="E1374" s="304" t="s">
        <v>1455</v>
      </c>
    </row>
    <row r="1375" spans="1:5" x14ac:dyDescent="0.2">
      <c r="A1375" s="369" t="s">
        <v>2129</v>
      </c>
      <c r="B1375" s="371" t="s">
        <v>2097</v>
      </c>
      <c r="C1375" s="372"/>
      <c r="D1375" s="375" t="s">
        <v>60</v>
      </c>
      <c r="E1375" s="305" t="s">
        <v>1454</v>
      </c>
    </row>
    <row r="1376" spans="1:5" x14ac:dyDescent="0.2">
      <c r="A1376" s="370"/>
      <c r="B1376" s="373"/>
      <c r="C1376" s="374"/>
      <c r="D1376" s="376"/>
      <c r="E1376" s="306" t="s">
        <v>1455</v>
      </c>
    </row>
    <row r="1377" spans="1:5" x14ac:dyDescent="0.2">
      <c r="A1377" s="377" t="s">
        <v>2130</v>
      </c>
      <c r="B1377" s="379"/>
      <c r="C1377" s="380"/>
      <c r="D1377" s="383" t="s">
        <v>60</v>
      </c>
      <c r="E1377" s="303" t="s">
        <v>1454</v>
      </c>
    </row>
    <row r="1378" spans="1:5" x14ac:dyDescent="0.2">
      <c r="A1378" s="378"/>
      <c r="B1378" s="381"/>
      <c r="C1378" s="382"/>
      <c r="D1378" s="384"/>
      <c r="E1378" s="304" t="s">
        <v>1455</v>
      </c>
    </row>
    <row r="1379" spans="1:5" x14ac:dyDescent="0.2">
      <c r="A1379" s="369" t="s">
        <v>2131</v>
      </c>
      <c r="B1379" s="371" t="s">
        <v>2123</v>
      </c>
      <c r="C1379" s="372"/>
      <c r="D1379" s="375" t="s">
        <v>60</v>
      </c>
      <c r="E1379" s="305" t="s">
        <v>1454</v>
      </c>
    </row>
    <row r="1380" spans="1:5" x14ac:dyDescent="0.2">
      <c r="A1380" s="370"/>
      <c r="B1380" s="373"/>
      <c r="C1380" s="374"/>
      <c r="D1380" s="376"/>
      <c r="E1380" s="306" t="s">
        <v>1455</v>
      </c>
    </row>
    <row r="1381" spans="1:5" x14ac:dyDescent="0.2">
      <c r="A1381" s="377" t="s">
        <v>2111</v>
      </c>
      <c r="B1381" s="379"/>
      <c r="C1381" s="380"/>
      <c r="D1381" s="383" t="s">
        <v>60</v>
      </c>
      <c r="E1381" s="303" t="s">
        <v>1454</v>
      </c>
    </row>
    <row r="1382" spans="1:5" x14ac:dyDescent="0.2">
      <c r="A1382" s="378"/>
      <c r="B1382" s="381"/>
      <c r="C1382" s="382"/>
      <c r="D1382" s="384"/>
      <c r="E1382" s="304" t="s">
        <v>1455</v>
      </c>
    </row>
    <row r="1383" spans="1:5" x14ac:dyDescent="0.2">
      <c r="A1383" s="369" t="s">
        <v>2094</v>
      </c>
      <c r="B1383" s="371"/>
      <c r="C1383" s="372"/>
      <c r="D1383" s="375" t="s">
        <v>60</v>
      </c>
      <c r="E1383" s="305" t="s">
        <v>1454</v>
      </c>
    </row>
    <row r="1384" spans="1:5" x14ac:dyDescent="0.2">
      <c r="A1384" s="370"/>
      <c r="B1384" s="373"/>
      <c r="C1384" s="374"/>
      <c r="D1384" s="376"/>
      <c r="E1384" s="306" t="s">
        <v>1455</v>
      </c>
    </row>
    <row r="1385" spans="1:5" x14ac:dyDescent="0.2">
      <c r="A1385" s="377" t="s">
        <v>2115</v>
      </c>
      <c r="B1385" s="379"/>
      <c r="C1385" s="380"/>
      <c r="D1385" s="383" t="s">
        <v>60</v>
      </c>
      <c r="E1385" s="303" t="s">
        <v>1454</v>
      </c>
    </row>
    <row r="1386" spans="1:5" x14ac:dyDescent="0.2">
      <c r="A1386" s="378"/>
      <c r="B1386" s="381"/>
      <c r="C1386" s="382"/>
      <c r="D1386" s="384"/>
      <c r="E1386" s="304" t="s">
        <v>1455</v>
      </c>
    </row>
    <row r="1387" spans="1:5" x14ac:dyDescent="0.2">
      <c r="A1387" s="369" t="s">
        <v>2123</v>
      </c>
      <c r="B1387" s="371"/>
      <c r="C1387" s="372"/>
      <c r="D1387" s="375" t="s">
        <v>60</v>
      </c>
      <c r="E1387" s="305" t="s">
        <v>1454</v>
      </c>
    </row>
    <row r="1388" spans="1:5" x14ac:dyDescent="0.2">
      <c r="A1388" s="370"/>
      <c r="B1388" s="373"/>
      <c r="C1388" s="374"/>
      <c r="D1388" s="376"/>
      <c r="E1388" s="306" t="s">
        <v>1455</v>
      </c>
    </row>
    <row r="1389" spans="1:5" x14ac:dyDescent="0.2">
      <c r="A1389" s="377" t="s">
        <v>2132</v>
      </c>
      <c r="B1389" s="379" t="s">
        <v>2133</v>
      </c>
      <c r="C1389" s="380"/>
      <c r="D1389" s="383" t="s">
        <v>61</v>
      </c>
      <c r="E1389" s="303" t="s">
        <v>1454</v>
      </c>
    </row>
    <row r="1390" spans="1:5" x14ac:dyDescent="0.2">
      <c r="A1390" s="378"/>
      <c r="B1390" s="381"/>
      <c r="C1390" s="382"/>
      <c r="D1390" s="384"/>
      <c r="E1390" s="304" t="s">
        <v>1455</v>
      </c>
    </row>
    <row r="1391" spans="1:5" x14ac:dyDescent="0.2">
      <c r="A1391" s="369" t="s">
        <v>2134</v>
      </c>
      <c r="B1391" s="371" t="s">
        <v>2133</v>
      </c>
      <c r="C1391" s="372"/>
      <c r="D1391" s="375" t="s">
        <v>61</v>
      </c>
      <c r="E1391" s="305" t="s">
        <v>1454</v>
      </c>
    </row>
    <row r="1392" spans="1:5" x14ac:dyDescent="0.2">
      <c r="A1392" s="370"/>
      <c r="B1392" s="373"/>
      <c r="C1392" s="374"/>
      <c r="D1392" s="376"/>
      <c r="E1392" s="306" t="s">
        <v>1455</v>
      </c>
    </row>
    <row r="1393" spans="1:5" x14ac:dyDescent="0.2">
      <c r="A1393" s="377" t="s">
        <v>2135</v>
      </c>
      <c r="B1393" s="379" t="s">
        <v>2133</v>
      </c>
      <c r="C1393" s="380"/>
      <c r="D1393" s="383" t="s">
        <v>61</v>
      </c>
      <c r="E1393" s="303" t="s">
        <v>1454</v>
      </c>
    </row>
    <row r="1394" spans="1:5" x14ac:dyDescent="0.2">
      <c r="A1394" s="378"/>
      <c r="B1394" s="381"/>
      <c r="C1394" s="382"/>
      <c r="D1394" s="384"/>
      <c r="E1394" s="304" t="s">
        <v>1455</v>
      </c>
    </row>
    <row r="1395" spans="1:5" x14ac:dyDescent="0.2">
      <c r="A1395" s="369" t="s">
        <v>1716</v>
      </c>
      <c r="B1395" s="371" t="s">
        <v>2133</v>
      </c>
      <c r="C1395" s="372"/>
      <c r="D1395" s="375" t="s">
        <v>61</v>
      </c>
      <c r="E1395" s="305" t="s">
        <v>1454</v>
      </c>
    </row>
    <row r="1396" spans="1:5" x14ac:dyDescent="0.2">
      <c r="A1396" s="370"/>
      <c r="B1396" s="373"/>
      <c r="C1396" s="374"/>
      <c r="D1396" s="376"/>
      <c r="E1396" s="306" t="s">
        <v>1455</v>
      </c>
    </row>
    <row r="1397" spans="1:5" x14ac:dyDescent="0.2">
      <c r="A1397" s="377" t="s">
        <v>2136</v>
      </c>
      <c r="B1397" s="379" t="s">
        <v>2133</v>
      </c>
      <c r="C1397" s="380"/>
      <c r="D1397" s="383" t="s">
        <v>61</v>
      </c>
      <c r="E1397" s="303" t="s">
        <v>1454</v>
      </c>
    </row>
    <row r="1398" spans="1:5" x14ac:dyDescent="0.2">
      <c r="A1398" s="378"/>
      <c r="B1398" s="381"/>
      <c r="C1398" s="382"/>
      <c r="D1398" s="384"/>
      <c r="E1398" s="304" t="s">
        <v>1455</v>
      </c>
    </row>
    <row r="1399" spans="1:5" x14ac:dyDescent="0.2">
      <c r="A1399" s="369" t="s">
        <v>2137</v>
      </c>
      <c r="B1399" s="371" t="s">
        <v>2133</v>
      </c>
      <c r="C1399" s="372"/>
      <c r="D1399" s="375" t="s">
        <v>61</v>
      </c>
      <c r="E1399" s="305" t="s">
        <v>1454</v>
      </c>
    </row>
    <row r="1400" spans="1:5" x14ac:dyDescent="0.2">
      <c r="A1400" s="370"/>
      <c r="B1400" s="373"/>
      <c r="C1400" s="374"/>
      <c r="D1400" s="376"/>
      <c r="E1400" s="306" t="s">
        <v>1455</v>
      </c>
    </row>
    <row r="1401" spans="1:5" x14ac:dyDescent="0.2">
      <c r="A1401" s="377" t="s">
        <v>2138</v>
      </c>
      <c r="B1401" s="379" t="s">
        <v>2133</v>
      </c>
      <c r="C1401" s="380"/>
      <c r="D1401" s="383" t="s">
        <v>61</v>
      </c>
      <c r="E1401" s="303" t="s">
        <v>1454</v>
      </c>
    </row>
    <row r="1402" spans="1:5" x14ac:dyDescent="0.2">
      <c r="A1402" s="378"/>
      <c r="B1402" s="381"/>
      <c r="C1402" s="382"/>
      <c r="D1402" s="384"/>
      <c r="E1402" s="304" t="s">
        <v>1455</v>
      </c>
    </row>
    <row r="1403" spans="1:5" x14ac:dyDescent="0.2">
      <c r="A1403" s="369" t="s">
        <v>2139</v>
      </c>
      <c r="B1403" s="371" t="s">
        <v>2133</v>
      </c>
      <c r="C1403" s="372"/>
      <c r="D1403" s="375" t="s">
        <v>61</v>
      </c>
      <c r="E1403" s="305" t="s">
        <v>1454</v>
      </c>
    </row>
    <row r="1404" spans="1:5" x14ac:dyDescent="0.2">
      <c r="A1404" s="370"/>
      <c r="B1404" s="373"/>
      <c r="C1404" s="374"/>
      <c r="D1404" s="376"/>
      <c r="E1404" s="306" t="s">
        <v>1455</v>
      </c>
    </row>
    <row r="1405" spans="1:5" x14ac:dyDescent="0.2">
      <c r="A1405" s="377" t="s">
        <v>2140</v>
      </c>
      <c r="B1405" s="379" t="s">
        <v>2133</v>
      </c>
      <c r="C1405" s="380"/>
      <c r="D1405" s="383" t="s">
        <v>61</v>
      </c>
      <c r="E1405" s="303" t="s">
        <v>1454</v>
      </c>
    </row>
    <row r="1406" spans="1:5" x14ac:dyDescent="0.2">
      <c r="A1406" s="378"/>
      <c r="B1406" s="381"/>
      <c r="C1406" s="382"/>
      <c r="D1406" s="384"/>
      <c r="E1406" s="304" t="s">
        <v>1455</v>
      </c>
    </row>
    <row r="1407" spans="1:5" x14ac:dyDescent="0.2">
      <c r="A1407" s="369" t="s">
        <v>2141</v>
      </c>
      <c r="B1407" s="371" t="s">
        <v>2133</v>
      </c>
      <c r="C1407" s="372"/>
      <c r="D1407" s="375" t="s">
        <v>61</v>
      </c>
      <c r="E1407" s="305" t="s">
        <v>1454</v>
      </c>
    </row>
    <row r="1408" spans="1:5" x14ac:dyDescent="0.2">
      <c r="A1408" s="370"/>
      <c r="B1408" s="373"/>
      <c r="C1408" s="374"/>
      <c r="D1408" s="376"/>
      <c r="E1408" s="306" t="s">
        <v>1455</v>
      </c>
    </row>
    <row r="1409" spans="1:5" x14ac:dyDescent="0.2">
      <c r="A1409" s="377" t="s">
        <v>2142</v>
      </c>
      <c r="B1409" s="379" t="s">
        <v>2133</v>
      </c>
      <c r="C1409" s="380"/>
      <c r="D1409" s="383" t="s">
        <v>61</v>
      </c>
      <c r="E1409" s="303" t="s">
        <v>1454</v>
      </c>
    </row>
    <row r="1410" spans="1:5" x14ac:dyDescent="0.2">
      <c r="A1410" s="378"/>
      <c r="B1410" s="381"/>
      <c r="C1410" s="382"/>
      <c r="D1410" s="384"/>
      <c r="E1410" s="304" t="s">
        <v>1455</v>
      </c>
    </row>
    <row r="1411" spans="1:5" x14ac:dyDescent="0.2">
      <c r="A1411" s="369" t="s">
        <v>2143</v>
      </c>
      <c r="B1411" s="371" t="s">
        <v>2133</v>
      </c>
      <c r="C1411" s="372"/>
      <c r="D1411" s="375" t="s">
        <v>61</v>
      </c>
      <c r="E1411" s="305" t="s">
        <v>1454</v>
      </c>
    </row>
    <row r="1412" spans="1:5" x14ac:dyDescent="0.2">
      <c r="A1412" s="370"/>
      <c r="B1412" s="373"/>
      <c r="C1412" s="374"/>
      <c r="D1412" s="376"/>
      <c r="E1412" s="306" t="s">
        <v>1455</v>
      </c>
    </row>
    <row r="1413" spans="1:5" x14ac:dyDescent="0.2">
      <c r="A1413" s="377" t="s">
        <v>2144</v>
      </c>
      <c r="B1413" s="379" t="s">
        <v>2133</v>
      </c>
      <c r="C1413" s="380"/>
      <c r="D1413" s="383" t="s">
        <v>61</v>
      </c>
      <c r="E1413" s="303" t="s">
        <v>1454</v>
      </c>
    </row>
    <row r="1414" spans="1:5" x14ac:dyDescent="0.2">
      <c r="A1414" s="378"/>
      <c r="B1414" s="381"/>
      <c r="C1414" s="382"/>
      <c r="D1414" s="384"/>
      <c r="E1414" s="304" t="s">
        <v>1455</v>
      </c>
    </row>
    <row r="1415" spans="1:5" x14ac:dyDescent="0.2">
      <c r="A1415" s="369" t="s">
        <v>2145</v>
      </c>
      <c r="B1415" s="371" t="s">
        <v>2133</v>
      </c>
      <c r="C1415" s="372"/>
      <c r="D1415" s="375" t="s">
        <v>61</v>
      </c>
      <c r="E1415" s="305" t="s">
        <v>1454</v>
      </c>
    </row>
    <row r="1416" spans="1:5" x14ac:dyDescent="0.2">
      <c r="A1416" s="370"/>
      <c r="B1416" s="373"/>
      <c r="C1416" s="374"/>
      <c r="D1416" s="376"/>
      <c r="E1416" s="306" t="s">
        <v>1455</v>
      </c>
    </row>
    <row r="1417" spans="1:5" x14ac:dyDescent="0.2">
      <c r="A1417" s="377" t="s">
        <v>2146</v>
      </c>
      <c r="B1417" s="379" t="s">
        <v>2133</v>
      </c>
      <c r="C1417" s="380"/>
      <c r="D1417" s="383" t="s">
        <v>61</v>
      </c>
      <c r="E1417" s="303" t="s">
        <v>1454</v>
      </c>
    </row>
    <row r="1418" spans="1:5" x14ac:dyDescent="0.2">
      <c r="A1418" s="378"/>
      <c r="B1418" s="381"/>
      <c r="C1418" s="382"/>
      <c r="D1418" s="384"/>
      <c r="E1418" s="304" t="s">
        <v>1455</v>
      </c>
    </row>
    <row r="1419" spans="1:5" x14ac:dyDescent="0.2">
      <c r="A1419" s="369" t="s">
        <v>2147</v>
      </c>
      <c r="B1419" s="371" t="s">
        <v>2133</v>
      </c>
      <c r="C1419" s="372"/>
      <c r="D1419" s="375" t="s">
        <v>61</v>
      </c>
      <c r="E1419" s="305" t="s">
        <v>1454</v>
      </c>
    </row>
    <row r="1420" spans="1:5" x14ac:dyDescent="0.2">
      <c r="A1420" s="370"/>
      <c r="B1420" s="373"/>
      <c r="C1420" s="374"/>
      <c r="D1420" s="376"/>
      <c r="E1420" s="306" t="s">
        <v>1455</v>
      </c>
    </row>
    <row r="1421" spans="1:5" x14ac:dyDescent="0.2">
      <c r="A1421" s="377" t="s">
        <v>2148</v>
      </c>
      <c r="B1421" s="379" t="s">
        <v>2133</v>
      </c>
      <c r="C1421" s="380"/>
      <c r="D1421" s="383" t="s">
        <v>61</v>
      </c>
      <c r="E1421" s="303" t="s">
        <v>1454</v>
      </c>
    </row>
    <row r="1422" spans="1:5" x14ac:dyDescent="0.2">
      <c r="A1422" s="378"/>
      <c r="B1422" s="381"/>
      <c r="C1422" s="382"/>
      <c r="D1422" s="384"/>
      <c r="E1422" s="304" t="s">
        <v>1455</v>
      </c>
    </row>
    <row r="1423" spans="1:5" x14ac:dyDescent="0.2">
      <c r="A1423" s="369" t="s">
        <v>2149</v>
      </c>
      <c r="B1423" s="371" t="s">
        <v>2133</v>
      </c>
      <c r="C1423" s="372"/>
      <c r="D1423" s="375" t="s">
        <v>61</v>
      </c>
      <c r="E1423" s="305" t="s">
        <v>1454</v>
      </c>
    </row>
    <row r="1424" spans="1:5" x14ac:dyDescent="0.2">
      <c r="A1424" s="370"/>
      <c r="B1424" s="373"/>
      <c r="C1424" s="374"/>
      <c r="D1424" s="376"/>
      <c r="E1424" s="306" t="s">
        <v>1455</v>
      </c>
    </row>
    <row r="1425" spans="1:5" x14ac:dyDescent="0.2">
      <c r="A1425" s="377" t="s">
        <v>2150</v>
      </c>
      <c r="B1425" s="379" t="s">
        <v>2133</v>
      </c>
      <c r="C1425" s="380"/>
      <c r="D1425" s="383" t="s">
        <v>61</v>
      </c>
      <c r="E1425" s="303" t="s">
        <v>1454</v>
      </c>
    </row>
    <row r="1426" spans="1:5" x14ac:dyDescent="0.2">
      <c r="A1426" s="378"/>
      <c r="B1426" s="381"/>
      <c r="C1426" s="382"/>
      <c r="D1426" s="384"/>
      <c r="E1426" s="304" t="s">
        <v>1455</v>
      </c>
    </row>
    <row r="1427" spans="1:5" x14ac:dyDescent="0.2">
      <c r="A1427" s="369" t="s">
        <v>2151</v>
      </c>
      <c r="B1427" s="371" t="s">
        <v>2152</v>
      </c>
      <c r="C1427" s="372"/>
      <c r="D1427" s="375" t="s">
        <v>61</v>
      </c>
      <c r="E1427" s="305" t="s">
        <v>1454</v>
      </c>
    </row>
    <row r="1428" spans="1:5" x14ac:dyDescent="0.2">
      <c r="A1428" s="370"/>
      <c r="B1428" s="373"/>
      <c r="C1428" s="374"/>
      <c r="D1428" s="376"/>
      <c r="E1428" s="306" t="s">
        <v>1455</v>
      </c>
    </row>
    <row r="1429" spans="1:5" x14ac:dyDescent="0.2">
      <c r="A1429" s="377" t="s">
        <v>2153</v>
      </c>
      <c r="B1429" s="379" t="s">
        <v>2152</v>
      </c>
      <c r="C1429" s="380"/>
      <c r="D1429" s="383" t="s">
        <v>61</v>
      </c>
      <c r="E1429" s="303" t="s">
        <v>1454</v>
      </c>
    </row>
    <row r="1430" spans="1:5" x14ac:dyDescent="0.2">
      <c r="A1430" s="378"/>
      <c r="B1430" s="381"/>
      <c r="C1430" s="382"/>
      <c r="D1430" s="384"/>
      <c r="E1430" s="304" t="s">
        <v>1455</v>
      </c>
    </row>
    <row r="1431" spans="1:5" x14ac:dyDescent="0.2">
      <c r="A1431" s="369" t="s">
        <v>2154</v>
      </c>
      <c r="B1431" s="371" t="s">
        <v>2152</v>
      </c>
      <c r="C1431" s="372"/>
      <c r="D1431" s="375" t="s">
        <v>61</v>
      </c>
      <c r="E1431" s="305" t="s">
        <v>1454</v>
      </c>
    </row>
    <row r="1432" spans="1:5" x14ac:dyDescent="0.2">
      <c r="A1432" s="370"/>
      <c r="B1432" s="373"/>
      <c r="C1432" s="374"/>
      <c r="D1432" s="376"/>
      <c r="E1432" s="306" t="s">
        <v>1455</v>
      </c>
    </row>
    <row r="1433" spans="1:5" x14ac:dyDescent="0.2">
      <c r="A1433" s="377" t="s">
        <v>2155</v>
      </c>
      <c r="B1433" s="379" t="s">
        <v>2152</v>
      </c>
      <c r="C1433" s="380"/>
      <c r="D1433" s="383" t="s">
        <v>61</v>
      </c>
      <c r="E1433" s="303" t="s">
        <v>1454</v>
      </c>
    </row>
    <row r="1434" spans="1:5" x14ac:dyDescent="0.2">
      <c r="A1434" s="378"/>
      <c r="B1434" s="381"/>
      <c r="C1434" s="382"/>
      <c r="D1434" s="384"/>
      <c r="E1434" s="304" t="s">
        <v>1455</v>
      </c>
    </row>
    <row r="1435" spans="1:5" x14ac:dyDescent="0.2">
      <c r="A1435" s="369" t="s">
        <v>2156</v>
      </c>
      <c r="B1435" s="371" t="s">
        <v>2152</v>
      </c>
      <c r="C1435" s="372"/>
      <c r="D1435" s="375" t="s">
        <v>61</v>
      </c>
      <c r="E1435" s="305" t="s">
        <v>1454</v>
      </c>
    </row>
    <row r="1436" spans="1:5" x14ac:dyDescent="0.2">
      <c r="A1436" s="370"/>
      <c r="B1436" s="373"/>
      <c r="C1436" s="374"/>
      <c r="D1436" s="376"/>
      <c r="E1436" s="306" t="s">
        <v>1455</v>
      </c>
    </row>
    <row r="1437" spans="1:5" x14ac:dyDescent="0.2">
      <c r="A1437" s="377" t="s">
        <v>2157</v>
      </c>
      <c r="B1437" s="379" t="s">
        <v>2152</v>
      </c>
      <c r="C1437" s="380"/>
      <c r="D1437" s="383" t="s">
        <v>61</v>
      </c>
      <c r="E1437" s="303" t="s">
        <v>1454</v>
      </c>
    </row>
    <row r="1438" spans="1:5" x14ac:dyDescent="0.2">
      <c r="A1438" s="378"/>
      <c r="B1438" s="381"/>
      <c r="C1438" s="382"/>
      <c r="D1438" s="384"/>
      <c r="E1438" s="304" t="s">
        <v>1455</v>
      </c>
    </row>
    <row r="1439" spans="1:5" x14ac:dyDescent="0.2">
      <c r="A1439" s="369" t="s">
        <v>1971</v>
      </c>
      <c r="B1439" s="371" t="s">
        <v>2152</v>
      </c>
      <c r="C1439" s="372"/>
      <c r="D1439" s="375" t="s">
        <v>61</v>
      </c>
      <c r="E1439" s="305" t="s">
        <v>1454</v>
      </c>
    </row>
    <row r="1440" spans="1:5" x14ac:dyDescent="0.2">
      <c r="A1440" s="370"/>
      <c r="B1440" s="373"/>
      <c r="C1440" s="374"/>
      <c r="D1440" s="376"/>
      <c r="E1440" s="306" t="s">
        <v>1455</v>
      </c>
    </row>
    <row r="1441" spans="1:5" x14ac:dyDescent="0.2">
      <c r="A1441" s="377" t="s">
        <v>2158</v>
      </c>
      <c r="B1441" s="379" t="s">
        <v>2152</v>
      </c>
      <c r="C1441" s="380"/>
      <c r="D1441" s="383" t="s">
        <v>61</v>
      </c>
      <c r="E1441" s="303" t="s">
        <v>1454</v>
      </c>
    </row>
    <row r="1442" spans="1:5" x14ac:dyDescent="0.2">
      <c r="A1442" s="378"/>
      <c r="B1442" s="381"/>
      <c r="C1442" s="382"/>
      <c r="D1442" s="384"/>
      <c r="E1442" s="304" t="s">
        <v>1455</v>
      </c>
    </row>
    <row r="1443" spans="1:5" x14ac:dyDescent="0.2">
      <c r="A1443" s="369" t="s">
        <v>2159</v>
      </c>
      <c r="B1443" s="371" t="s">
        <v>2152</v>
      </c>
      <c r="C1443" s="372"/>
      <c r="D1443" s="375" t="s">
        <v>61</v>
      </c>
      <c r="E1443" s="305" t="s">
        <v>1454</v>
      </c>
    </row>
    <row r="1444" spans="1:5" x14ac:dyDescent="0.2">
      <c r="A1444" s="370"/>
      <c r="B1444" s="373"/>
      <c r="C1444" s="374"/>
      <c r="D1444" s="376"/>
      <c r="E1444" s="306" t="s">
        <v>1455</v>
      </c>
    </row>
    <row r="1445" spans="1:5" x14ac:dyDescent="0.2">
      <c r="A1445" s="377" t="s">
        <v>2160</v>
      </c>
      <c r="B1445" s="379" t="s">
        <v>2152</v>
      </c>
      <c r="C1445" s="380"/>
      <c r="D1445" s="383" t="s">
        <v>61</v>
      </c>
      <c r="E1445" s="303" t="s">
        <v>1454</v>
      </c>
    </row>
    <row r="1446" spans="1:5" x14ac:dyDescent="0.2">
      <c r="A1446" s="378"/>
      <c r="B1446" s="381"/>
      <c r="C1446" s="382"/>
      <c r="D1446" s="384"/>
      <c r="E1446" s="304" t="s">
        <v>1455</v>
      </c>
    </row>
    <row r="1447" spans="1:5" x14ac:dyDescent="0.2">
      <c r="A1447" s="369" t="s">
        <v>2161</v>
      </c>
      <c r="B1447" s="371" t="s">
        <v>2152</v>
      </c>
      <c r="C1447" s="372"/>
      <c r="D1447" s="375" t="s">
        <v>61</v>
      </c>
      <c r="E1447" s="305" t="s">
        <v>1454</v>
      </c>
    </row>
    <row r="1448" spans="1:5" x14ac:dyDescent="0.2">
      <c r="A1448" s="370"/>
      <c r="B1448" s="373"/>
      <c r="C1448" s="374"/>
      <c r="D1448" s="376"/>
      <c r="E1448" s="306" t="s">
        <v>1455</v>
      </c>
    </row>
    <row r="1449" spans="1:5" x14ac:dyDescent="0.2">
      <c r="A1449" s="377" t="s">
        <v>2162</v>
      </c>
      <c r="B1449" s="379" t="s">
        <v>2163</v>
      </c>
      <c r="C1449" s="380"/>
      <c r="D1449" s="383" t="s">
        <v>61</v>
      </c>
      <c r="E1449" s="303" t="s">
        <v>1454</v>
      </c>
    </row>
    <row r="1450" spans="1:5" x14ac:dyDescent="0.2">
      <c r="A1450" s="378"/>
      <c r="B1450" s="381"/>
      <c r="C1450" s="382"/>
      <c r="D1450" s="384"/>
      <c r="E1450" s="304" t="s">
        <v>1455</v>
      </c>
    </row>
    <row r="1451" spans="1:5" x14ac:dyDescent="0.2">
      <c r="A1451" s="369" t="s">
        <v>2164</v>
      </c>
      <c r="B1451" s="371" t="s">
        <v>2163</v>
      </c>
      <c r="C1451" s="372"/>
      <c r="D1451" s="375" t="s">
        <v>61</v>
      </c>
      <c r="E1451" s="305" t="s">
        <v>1454</v>
      </c>
    </row>
    <row r="1452" spans="1:5" x14ac:dyDescent="0.2">
      <c r="A1452" s="370"/>
      <c r="B1452" s="373"/>
      <c r="C1452" s="374"/>
      <c r="D1452" s="376"/>
      <c r="E1452" s="306" t="s">
        <v>1455</v>
      </c>
    </row>
    <row r="1453" spans="1:5" x14ac:dyDescent="0.2">
      <c r="A1453" s="377" t="s">
        <v>2165</v>
      </c>
      <c r="B1453" s="379" t="s">
        <v>2163</v>
      </c>
      <c r="C1453" s="380"/>
      <c r="D1453" s="383" t="s">
        <v>61</v>
      </c>
      <c r="E1453" s="303" t="s">
        <v>1454</v>
      </c>
    </row>
    <row r="1454" spans="1:5" x14ac:dyDescent="0.2">
      <c r="A1454" s="378"/>
      <c r="B1454" s="381"/>
      <c r="C1454" s="382"/>
      <c r="D1454" s="384"/>
      <c r="E1454" s="304" t="s">
        <v>1455</v>
      </c>
    </row>
    <row r="1455" spans="1:5" x14ac:dyDescent="0.2">
      <c r="A1455" s="369" t="s">
        <v>2166</v>
      </c>
      <c r="B1455" s="371" t="s">
        <v>2163</v>
      </c>
      <c r="C1455" s="372"/>
      <c r="D1455" s="375" t="s">
        <v>61</v>
      </c>
      <c r="E1455" s="305" t="s">
        <v>1454</v>
      </c>
    </row>
    <row r="1456" spans="1:5" x14ac:dyDescent="0.2">
      <c r="A1456" s="370"/>
      <c r="B1456" s="373"/>
      <c r="C1456" s="374"/>
      <c r="D1456" s="376"/>
      <c r="E1456" s="306" t="s">
        <v>1455</v>
      </c>
    </row>
    <row r="1457" spans="1:5" x14ac:dyDescent="0.2">
      <c r="A1457" s="377" t="s">
        <v>1941</v>
      </c>
      <c r="B1457" s="379" t="s">
        <v>2163</v>
      </c>
      <c r="C1457" s="380"/>
      <c r="D1457" s="383" t="s">
        <v>61</v>
      </c>
      <c r="E1457" s="303" t="s">
        <v>1454</v>
      </c>
    </row>
    <row r="1458" spans="1:5" x14ac:dyDescent="0.2">
      <c r="A1458" s="378"/>
      <c r="B1458" s="381"/>
      <c r="C1458" s="382"/>
      <c r="D1458" s="384"/>
      <c r="E1458" s="304" t="s">
        <v>1455</v>
      </c>
    </row>
    <row r="1459" spans="1:5" x14ac:dyDescent="0.2">
      <c r="A1459" s="369" t="s">
        <v>2167</v>
      </c>
      <c r="B1459" s="371" t="s">
        <v>2163</v>
      </c>
      <c r="C1459" s="372"/>
      <c r="D1459" s="375" t="s">
        <v>61</v>
      </c>
      <c r="E1459" s="305" t="s">
        <v>1454</v>
      </c>
    </row>
    <row r="1460" spans="1:5" x14ac:dyDescent="0.2">
      <c r="A1460" s="370"/>
      <c r="B1460" s="373"/>
      <c r="C1460" s="374"/>
      <c r="D1460" s="376"/>
      <c r="E1460" s="306" t="s">
        <v>1455</v>
      </c>
    </row>
    <row r="1461" spans="1:5" x14ac:dyDescent="0.2">
      <c r="A1461" s="377" t="s">
        <v>2168</v>
      </c>
      <c r="B1461" s="379" t="s">
        <v>2163</v>
      </c>
      <c r="C1461" s="380"/>
      <c r="D1461" s="383" t="s">
        <v>61</v>
      </c>
      <c r="E1461" s="303" t="s">
        <v>1454</v>
      </c>
    </row>
    <row r="1462" spans="1:5" x14ac:dyDescent="0.2">
      <c r="A1462" s="378"/>
      <c r="B1462" s="381"/>
      <c r="C1462" s="382"/>
      <c r="D1462" s="384"/>
      <c r="E1462" s="304" t="s">
        <v>1455</v>
      </c>
    </row>
    <row r="1463" spans="1:5" x14ac:dyDescent="0.2">
      <c r="A1463" s="369" t="s">
        <v>2169</v>
      </c>
      <c r="B1463" s="371" t="s">
        <v>2163</v>
      </c>
      <c r="C1463" s="372"/>
      <c r="D1463" s="375" t="s">
        <v>61</v>
      </c>
      <c r="E1463" s="305" t="s">
        <v>1454</v>
      </c>
    </row>
    <row r="1464" spans="1:5" x14ac:dyDescent="0.2">
      <c r="A1464" s="370"/>
      <c r="B1464" s="373"/>
      <c r="C1464" s="374"/>
      <c r="D1464" s="376"/>
      <c r="E1464" s="306" t="s">
        <v>1455</v>
      </c>
    </row>
    <row r="1465" spans="1:5" x14ac:dyDescent="0.2">
      <c r="A1465" s="377" t="s">
        <v>2170</v>
      </c>
      <c r="B1465" s="379" t="s">
        <v>2163</v>
      </c>
      <c r="C1465" s="380"/>
      <c r="D1465" s="383" t="s">
        <v>61</v>
      </c>
      <c r="E1465" s="303" t="s">
        <v>1454</v>
      </c>
    </row>
    <row r="1466" spans="1:5" x14ac:dyDescent="0.2">
      <c r="A1466" s="378"/>
      <c r="B1466" s="381"/>
      <c r="C1466" s="382"/>
      <c r="D1466" s="384"/>
      <c r="E1466" s="304" t="s">
        <v>1455</v>
      </c>
    </row>
    <row r="1467" spans="1:5" x14ac:dyDescent="0.2">
      <c r="A1467" s="369" t="s">
        <v>2171</v>
      </c>
      <c r="B1467" s="371" t="s">
        <v>2163</v>
      </c>
      <c r="C1467" s="372"/>
      <c r="D1467" s="375" t="s">
        <v>61</v>
      </c>
      <c r="E1467" s="305" t="s">
        <v>1454</v>
      </c>
    </row>
    <row r="1468" spans="1:5" x14ac:dyDescent="0.2">
      <c r="A1468" s="370"/>
      <c r="B1468" s="373"/>
      <c r="C1468" s="374"/>
      <c r="D1468" s="376"/>
      <c r="E1468" s="306" t="s">
        <v>1455</v>
      </c>
    </row>
    <row r="1469" spans="1:5" x14ac:dyDescent="0.2">
      <c r="A1469" s="377" t="s">
        <v>2172</v>
      </c>
      <c r="B1469" s="379" t="s">
        <v>2163</v>
      </c>
      <c r="C1469" s="380"/>
      <c r="D1469" s="383" t="s">
        <v>61</v>
      </c>
      <c r="E1469" s="303" t="s">
        <v>1454</v>
      </c>
    </row>
    <row r="1470" spans="1:5" x14ac:dyDescent="0.2">
      <c r="A1470" s="378"/>
      <c r="B1470" s="381"/>
      <c r="C1470" s="382"/>
      <c r="D1470" s="384"/>
      <c r="E1470" s="304" t="s">
        <v>1455</v>
      </c>
    </row>
    <row r="1471" spans="1:5" x14ac:dyDescent="0.2">
      <c r="A1471" s="369" t="s">
        <v>2173</v>
      </c>
      <c r="B1471" s="371" t="s">
        <v>2163</v>
      </c>
      <c r="C1471" s="372"/>
      <c r="D1471" s="375" t="s">
        <v>61</v>
      </c>
      <c r="E1471" s="305" t="s">
        <v>1454</v>
      </c>
    </row>
    <row r="1472" spans="1:5" x14ac:dyDescent="0.2">
      <c r="A1472" s="370"/>
      <c r="B1472" s="373"/>
      <c r="C1472" s="374"/>
      <c r="D1472" s="376"/>
      <c r="E1472" s="306" t="s">
        <v>1455</v>
      </c>
    </row>
    <row r="1473" spans="1:5" x14ac:dyDescent="0.2">
      <c r="A1473" s="377" t="s">
        <v>2174</v>
      </c>
      <c r="B1473" s="379" t="s">
        <v>2163</v>
      </c>
      <c r="C1473" s="380"/>
      <c r="D1473" s="383" t="s">
        <v>61</v>
      </c>
      <c r="E1473" s="303" t="s">
        <v>1454</v>
      </c>
    </row>
    <row r="1474" spans="1:5" x14ac:dyDescent="0.2">
      <c r="A1474" s="378"/>
      <c r="B1474" s="381"/>
      <c r="C1474" s="382"/>
      <c r="D1474" s="384"/>
      <c r="E1474" s="304" t="s">
        <v>1455</v>
      </c>
    </row>
    <row r="1475" spans="1:5" x14ac:dyDescent="0.2">
      <c r="A1475" s="369" t="s">
        <v>2175</v>
      </c>
      <c r="B1475" s="371" t="s">
        <v>2163</v>
      </c>
      <c r="C1475" s="372"/>
      <c r="D1475" s="375" t="s">
        <v>61</v>
      </c>
      <c r="E1475" s="305" t="s">
        <v>1454</v>
      </c>
    </row>
    <row r="1476" spans="1:5" x14ac:dyDescent="0.2">
      <c r="A1476" s="370"/>
      <c r="B1476" s="373"/>
      <c r="C1476" s="374"/>
      <c r="D1476" s="376"/>
      <c r="E1476" s="306" t="s">
        <v>1455</v>
      </c>
    </row>
    <row r="1477" spans="1:5" x14ac:dyDescent="0.2">
      <c r="A1477" s="377" t="s">
        <v>2176</v>
      </c>
      <c r="B1477" s="379" t="s">
        <v>2177</v>
      </c>
      <c r="C1477" s="380"/>
      <c r="D1477" s="383" t="s">
        <v>61</v>
      </c>
      <c r="E1477" s="303" t="s">
        <v>1454</v>
      </c>
    </row>
    <row r="1478" spans="1:5" x14ac:dyDescent="0.2">
      <c r="A1478" s="378"/>
      <c r="B1478" s="381"/>
      <c r="C1478" s="382"/>
      <c r="D1478" s="384"/>
      <c r="E1478" s="304" t="s">
        <v>1455</v>
      </c>
    </row>
    <row r="1479" spans="1:5" x14ac:dyDescent="0.2">
      <c r="A1479" s="369" t="s">
        <v>2178</v>
      </c>
      <c r="B1479" s="371" t="s">
        <v>2177</v>
      </c>
      <c r="C1479" s="372"/>
      <c r="D1479" s="375" t="s">
        <v>61</v>
      </c>
      <c r="E1479" s="305" t="s">
        <v>1454</v>
      </c>
    </row>
    <row r="1480" spans="1:5" x14ac:dyDescent="0.2">
      <c r="A1480" s="370"/>
      <c r="B1480" s="373"/>
      <c r="C1480" s="374"/>
      <c r="D1480" s="376"/>
      <c r="E1480" s="306" t="s">
        <v>1455</v>
      </c>
    </row>
    <row r="1481" spans="1:5" x14ac:dyDescent="0.2">
      <c r="A1481" s="377" t="s">
        <v>2179</v>
      </c>
      <c r="B1481" s="379" t="s">
        <v>2177</v>
      </c>
      <c r="C1481" s="380"/>
      <c r="D1481" s="383" t="s">
        <v>61</v>
      </c>
      <c r="E1481" s="303" t="s">
        <v>1454</v>
      </c>
    </row>
    <row r="1482" spans="1:5" x14ac:dyDescent="0.2">
      <c r="A1482" s="378"/>
      <c r="B1482" s="381"/>
      <c r="C1482" s="382"/>
      <c r="D1482" s="384"/>
      <c r="E1482" s="304" t="s">
        <v>1455</v>
      </c>
    </row>
    <row r="1483" spans="1:5" x14ac:dyDescent="0.2">
      <c r="A1483" s="369" t="s">
        <v>2180</v>
      </c>
      <c r="B1483" s="371" t="s">
        <v>2177</v>
      </c>
      <c r="C1483" s="372"/>
      <c r="D1483" s="375" t="s">
        <v>61</v>
      </c>
      <c r="E1483" s="305" t="s">
        <v>1454</v>
      </c>
    </row>
    <row r="1484" spans="1:5" x14ac:dyDescent="0.2">
      <c r="A1484" s="370"/>
      <c r="B1484" s="373"/>
      <c r="C1484" s="374"/>
      <c r="D1484" s="376"/>
      <c r="E1484" s="306" t="s">
        <v>1455</v>
      </c>
    </row>
    <row r="1485" spans="1:5" x14ac:dyDescent="0.2">
      <c r="A1485" s="377" t="s">
        <v>2153</v>
      </c>
      <c r="B1485" s="379" t="s">
        <v>2177</v>
      </c>
      <c r="C1485" s="380"/>
      <c r="D1485" s="383" t="s">
        <v>61</v>
      </c>
      <c r="E1485" s="303" t="s">
        <v>1454</v>
      </c>
    </row>
    <row r="1486" spans="1:5" x14ac:dyDescent="0.2">
      <c r="A1486" s="378"/>
      <c r="B1486" s="381"/>
      <c r="C1486" s="382"/>
      <c r="D1486" s="384"/>
      <c r="E1486" s="304" t="s">
        <v>1455</v>
      </c>
    </row>
    <row r="1487" spans="1:5" x14ac:dyDescent="0.2">
      <c r="A1487" s="369" t="s">
        <v>2181</v>
      </c>
      <c r="B1487" s="371" t="s">
        <v>2177</v>
      </c>
      <c r="C1487" s="372"/>
      <c r="D1487" s="375" t="s">
        <v>61</v>
      </c>
      <c r="E1487" s="305" t="s">
        <v>1454</v>
      </c>
    </row>
    <row r="1488" spans="1:5" x14ac:dyDescent="0.2">
      <c r="A1488" s="370"/>
      <c r="B1488" s="373"/>
      <c r="C1488" s="374"/>
      <c r="D1488" s="376"/>
      <c r="E1488" s="306" t="s">
        <v>1455</v>
      </c>
    </row>
    <row r="1489" spans="1:5" x14ac:dyDescent="0.2">
      <c r="A1489" s="377" t="s">
        <v>2136</v>
      </c>
      <c r="B1489" s="379" t="s">
        <v>2177</v>
      </c>
      <c r="C1489" s="380"/>
      <c r="D1489" s="383" t="s">
        <v>61</v>
      </c>
      <c r="E1489" s="303" t="s">
        <v>1454</v>
      </c>
    </row>
    <row r="1490" spans="1:5" x14ac:dyDescent="0.2">
      <c r="A1490" s="378"/>
      <c r="B1490" s="381"/>
      <c r="C1490" s="382"/>
      <c r="D1490" s="384"/>
      <c r="E1490" s="304" t="s">
        <v>1455</v>
      </c>
    </row>
    <row r="1491" spans="1:5" x14ac:dyDescent="0.2">
      <c r="A1491" s="369" t="s">
        <v>2182</v>
      </c>
      <c r="B1491" s="371" t="s">
        <v>2177</v>
      </c>
      <c r="C1491" s="372"/>
      <c r="D1491" s="375" t="s">
        <v>61</v>
      </c>
      <c r="E1491" s="305" t="s">
        <v>1454</v>
      </c>
    </row>
    <row r="1492" spans="1:5" x14ac:dyDescent="0.2">
      <c r="A1492" s="370"/>
      <c r="B1492" s="373"/>
      <c r="C1492" s="374"/>
      <c r="D1492" s="376"/>
      <c r="E1492" s="306" t="s">
        <v>1455</v>
      </c>
    </row>
    <row r="1493" spans="1:5" x14ac:dyDescent="0.2">
      <c r="A1493" s="377" t="s">
        <v>2183</v>
      </c>
      <c r="B1493" s="379" t="s">
        <v>2177</v>
      </c>
      <c r="C1493" s="380"/>
      <c r="D1493" s="383" t="s">
        <v>61</v>
      </c>
      <c r="E1493" s="303" t="s">
        <v>1454</v>
      </c>
    </row>
    <row r="1494" spans="1:5" x14ac:dyDescent="0.2">
      <c r="A1494" s="378"/>
      <c r="B1494" s="381"/>
      <c r="C1494" s="382"/>
      <c r="D1494" s="384"/>
      <c r="E1494" s="304" t="s">
        <v>1455</v>
      </c>
    </row>
    <row r="1495" spans="1:5" x14ac:dyDescent="0.2">
      <c r="A1495" s="369" t="s">
        <v>2184</v>
      </c>
      <c r="B1495" s="371" t="s">
        <v>2177</v>
      </c>
      <c r="C1495" s="372"/>
      <c r="D1495" s="375" t="s">
        <v>61</v>
      </c>
      <c r="E1495" s="305" t="s">
        <v>1454</v>
      </c>
    </row>
    <row r="1496" spans="1:5" x14ac:dyDescent="0.2">
      <c r="A1496" s="370"/>
      <c r="B1496" s="373"/>
      <c r="C1496" s="374"/>
      <c r="D1496" s="376"/>
      <c r="E1496" s="306" t="s">
        <v>1455</v>
      </c>
    </row>
    <row r="1497" spans="1:5" x14ac:dyDescent="0.2">
      <c r="A1497" s="377" t="s">
        <v>2185</v>
      </c>
      <c r="B1497" s="379" t="s">
        <v>2177</v>
      </c>
      <c r="C1497" s="380"/>
      <c r="D1497" s="383" t="s">
        <v>61</v>
      </c>
      <c r="E1497" s="303" t="s">
        <v>1454</v>
      </c>
    </row>
    <row r="1498" spans="1:5" x14ac:dyDescent="0.2">
      <c r="A1498" s="378"/>
      <c r="B1498" s="381"/>
      <c r="C1498" s="382"/>
      <c r="D1498" s="384"/>
      <c r="E1498" s="304" t="s">
        <v>1455</v>
      </c>
    </row>
    <row r="1499" spans="1:5" x14ac:dyDescent="0.2">
      <c r="A1499" s="369" t="s">
        <v>2186</v>
      </c>
      <c r="B1499" s="371" t="s">
        <v>2177</v>
      </c>
      <c r="C1499" s="372"/>
      <c r="D1499" s="375" t="s">
        <v>61</v>
      </c>
      <c r="E1499" s="305" t="s">
        <v>1454</v>
      </c>
    </row>
    <row r="1500" spans="1:5" x14ac:dyDescent="0.2">
      <c r="A1500" s="370"/>
      <c r="B1500" s="373"/>
      <c r="C1500" s="374"/>
      <c r="D1500" s="376"/>
      <c r="E1500" s="306" t="s">
        <v>1455</v>
      </c>
    </row>
    <row r="1501" spans="1:5" x14ac:dyDescent="0.2">
      <c r="A1501" s="377" t="s">
        <v>2187</v>
      </c>
      <c r="B1501" s="379" t="s">
        <v>2177</v>
      </c>
      <c r="C1501" s="380"/>
      <c r="D1501" s="383" t="s">
        <v>61</v>
      </c>
      <c r="E1501" s="303" t="s">
        <v>1454</v>
      </c>
    </row>
    <row r="1502" spans="1:5" x14ac:dyDescent="0.2">
      <c r="A1502" s="378"/>
      <c r="B1502" s="381"/>
      <c r="C1502" s="382"/>
      <c r="D1502" s="384"/>
      <c r="E1502" s="304" t="s">
        <v>1455</v>
      </c>
    </row>
    <row r="1503" spans="1:5" x14ac:dyDescent="0.2">
      <c r="A1503" s="369" t="s">
        <v>2188</v>
      </c>
      <c r="B1503" s="371" t="s">
        <v>2177</v>
      </c>
      <c r="C1503" s="372"/>
      <c r="D1503" s="375" t="s">
        <v>61</v>
      </c>
      <c r="E1503" s="305" t="s">
        <v>1454</v>
      </c>
    </row>
    <row r="1504" spans="1:5" x14ac:dyDescent="0.2">
      <c r="A1504" s="370"/>
      <c r="B1504" s="373"/>
      <c r="C1504" s="374"/>
      <c r="D1504" s="376"/>
      <c r="E1504" s="306" t="s">
        <v>1455</v>
      </c>
    </row>
    <row r="1505" spans="1:5" x14ac:dyDescent="0.2">
      <c r="A1505" s="377" t="s">
        <v>1980</v>
      </c>
      <c r="B1505" s="379" t="s">
        <v>2177</v>
      </c>
      <c r="C1505" s="380"/>
      <c r="D1505" s="383" t="s">
        <v>61</v>
      </c>
      <c r="E1505" s="303" t="s">
        <v>1454</v>
      </c>
    </row>
    <row r="1506" spans="1:5" x14ac:dyDescent="0.2">
      <c r="A1506" s="378"/>
      <c r="B1506" s="381"/>
      <c r="C1506" s="382"/>
      <c r="D1506" s="384"/>
      <c r="E1506" s="304" t="s">
        <v>1455</v>
      </c>
    </row>
    <row r="1507" spans="1:5" x14ac:dyDescent="0.2">
      <c r="A1507" s="369" t="s">
        <v>2189</v>
      </c>
      <c r="B1507" s="371" t="s">
        <v>2177</v>
      </c>
      <c r="C1507" s="372"/>
      <c r="D1507" s="375" t="s">
        <v>61</v>
      </c>
      <c r="E1507" s="305" t="s">
        <v>1454</v>
      </c>
    </row>
    <row r="1508" spans="1:5" x14ac:dyDescent="0.2">
      <c r="A1508" s="370"/>
      <c r="B1508" s="373"/>
      <c r="C1508" s="374"/>
      <c r="D1508" s="376"/>
      <c r="E1508" s="306" t="s">
        <v>1455</v>
      </c>
    </row>
    <row r="1509" spans="1:5" x14ac:dyDescent="0.2">
      <c r="A1509" s="377" t="s">
        <v>2182</v>
      </c>
      <c r="B1509" s="379" t="s">
        <v>2190</v>
      </c>
      <c r="C1509" s="380"/>
      <c r="D1509" s="383" t="s">
        <v>61</v>
      </c>
      <c r="E1509" s="303" t="s">
        <v>1454</v>
      </c>
    </row>
    <row r="1510" spans="1:5" x14ac:dyDescent="0.2">
      <c r="A1510" s="378"/>
      <c r="B1510" s="381"/>
      <c r="C1510" s="382"/>
      <c r="D1510" s="384"/>
      <c r="E1510" s="304" t="s">
        <v>1455</v>
      </c>
    </row>
    <row r="1511" spans="1:5" x14ac:dyDescent="0.2">
      <c r="A1511" s="369" t="s">
        <v>2191</v>
      </c>
      <c r="B1511" s="371" t="s">
        <v>2190</v>
      </c>
      <c r="C1511" s="372"/>
      <c r="D1511" s="375" t="s">
        <v>61</v>
      </c>
      <c r="E1511" s="305" t="s">
        <v>1454</v>
      </c>
    </row>
    <row r="1512" spans="1:5" x14ac:dyDescent="0.2">
      <c r="A1512" s="370"/>
      <c r="B1512" s="373"/>
      <c r="C1512" s="374"/>
      <c r="D1512" s="376"/>
      <c r="E1512" s="306" t="s">
        <v>1455</v>
      </c>
    </row>
    <row r="1513" spans="1:5" x14ac:dyDescent="0.2">
      <c r="A1513" s="377" t="s">
        <v>2192</v>
      </c>
      <c r="B1513" s="379" t="s">
        <v>2190</v>
      </c>
      <c r="C1513" s="380"/>
      <c r="D1513" s="383" t="s">
        <v>61</v>
      </c>
      <c r="E1513" s="303" t="s">
        <v>1454</v>
      </c>
    </row>
    <row r="1514" spans="1:5" x14ac:dyDescent="0.2">
      <c r="A1514" s="378"/>
      <c r="B1514" s="381"/>
      <c r="C1514" s="382"/>
      <c r="D1514" s="384"/>
      <c r="E1514" s="304" t="s">
        <v>1455</v>
      </c>
    </row>
    <row r="1515" spans="1:5" x14ac:dyDescent="0.2">
      <c r="A1515" s="369" t="s">
        <v>2193</v>
      </c>
      <c r="B1515" s="371" t="s">
        <v>2190</v>
      </c>
      <c r="C1515" s="372"/>
      <c r="D1515" s="375" t="s">
        <v>61</v>
      </c>
      <c r="E1515" s="305" t="s">
        <v>1454</v>
      </c>
    </row>
    <row r="1516" spans="1:5" x14ac:dyDescent="0.2">
      <c r="A1516" s="370"/>
      <c r="B1516" s="373"/>
      <c r="C1516" s="374"/>
      <c r="D1516" s="376"/>
      <c r="E1516" s="306" t="s">
        <v>1455</v>
      </c>
    </row>
    <row r="1517" spans="1:5" x14ac:dyDescent="0.2">
      <c r="A1517" s="377" t="s">
        <v>2194</v>
      </c>
      <c r="B1517" s="379" t="s">
        <v>2190</v>
      </c>
      <c r="C1517" s="380"/>
      <c r="D1517" s="383" t="s">
        <v>61</v>
      </c>
      <c r="E1517" s="303" t="s">
        <v>1454</v>
      </c>
    </row>
    <row r="1518" spans="1:5" x14ac:dyDescent="0.2">
      <c r="A1518" s="378"/>
      <c r="B1518" s="381"/>
      <c r="C1518" s="382"/>
      <c r="D1518" s="384"/>
      <c r="E1518" s="304" t="s">
        <v>1455</v>
      </c>
    </row>
    <row r="1519" spans="1:5" x14ac:dyDescent="0.2">
      <c r="A1519" s="369" t="s">
        <v>2195</v>
      </c>
      <c r="B1519" s="371" t="s">
        <v>2190</v>
      </c>
      <c r="C1519" s="372"/>
      <c r="D1519" s="375" t="s">
        <v>61</v>
      </c>
      <c r="E1519" s="305" t="s">
        <v>1454</v>
      </c>
    </row>
    <row r="1520" spans="1:5" x14ac:dyDescent="0.2">
      <c r="A1520" s="370"/>
      <c r="B1520" s="373"/>
      <c r="C1520" s="374"/>
      <c r="D1520" s="376"/>
      <c r="E1520" s="306" t="s">
        <v>1455</v>
      </c>
    </row>
    <row r="1521" spans="1:5" x14ac:dyDescent="0.2">
      <c r="A1521" s="377" t="s">
        <v>2196</v>
      </c>
      <c r="B1521" s="379" t="s">
        <v>2190</v>
      </c>
      <c r="C1521" s="380"/>
      <c r="D1521" s="383" t="s">
        <v>61</v>
      </c>
      <c r="E1521" s="303" t="s">
        <v>1454</v>
      </c>
    </row>
    <row r="1522" spans="1:5" x14ac:dyDescent="0.2">
      <c r="A1522" s="378"/>
      <c r="B1522" s="381"/>
      <c r="C1522" s="382"/>
      <c r="D1522" s="384"/>
      <c r="E1522" s="304" t="s">
        <v>1455</v>
      </c>
    </row>
    <row r="1523" spans="1:5" x14ac:dyDescent="0.2">
      <c r="A1523" s="369" t="s">
        <v>1878</v>
      </c>
      <c r="B1523" s="371" t="s">
        <v>2190</v>
      </c>
      <c r="C1523" s="372"/>
      <c r="D1523" s="375" t="s">
        <v>61</v>
      </c>
      <c r="E1523" s="305" t="s">
        <v>1454</v>
      </c>
    </row>
    <row r="1524" spans="1:5" x14ac:dyDescent="0.2">
      <c r="A1524" s="370"/>
      <c r="B1524" s="373"/>
      <c r="C1524" s="374"/>
      <c r="D1524" s="376"/>
      <c r="E1524" s="306" t="s">
        <v>1455</v>
      </c>
    </row>
    <row r="1525" spans="1:5" x14ac:dyDescent="0.2">
      <c r="A1525" s="377" t="s">
        <v>2197</v>
      </c>
      <c r="B1525" s="379" t="s">
        <v>2190</v>
      </c>
      <c r="C1525" s="380"/>
      <c r="D1525" s="383" t="s">
        <v>61</v>
      </c>
      <c r="E1525" s="303" t="s">
        <v>1454</v>
      </c>
    </row>
    <row r="1526" spans="1:5" x14ac:dyDescent="0.2">
      <c r="A1526" s="378"/>
      <c r="B1526" s="381"/>
      <c r="C1526" s="382"/>
      <c r="D1526" s="384"/>
      <c r="E1526" s="304" t="s">
        <v>1455</v>
      </c>
    </row>
    <row r="1527" spans="1:5" x14ac:dyDescent="0.2">
      <c r="A1527" s="369" t="s">
        <v>2198</v>
      </c>
      <c r="B1527" s="371" t="s">
        <v>2190</v>
      </c>
      <c r="C1527" s="372"/>
      <c r="D1527" s="375" t="s">
        <v>61</v>
      </c>
      <c r="E1527" s="305" t="s">
        <v>1454</v>
      </c>
    </row>
    <row r="1528" spans="1:5" x14ac:dyDescent="0.2">
      <c r="A1528" s="370"/>
      <c r="B1528" s="373"/>
      <c r="C1528" s="374"/>
      <c r="D1528" s="376"/>
      <c r="E1528" s="306" t="s">
        <v>1455</v>
      </c>
    </row>
    <row r="1529" spans="1:5" x14ac:dyDescent="0.2">
      <c r="A1529" s="377" t="s">
        <v>2199</v>
      </c>
      <c r="B1529" s="379" t="s">
        <v>2190</v>
      </c>
      <c r="C1529" s="380"/>
      <c r="D1529" s="383" t="s">
        <v>61</v>
      </c>
      <c r="E1529" s="303" t="s">
        <v>1454</v>
      </c>
    </row>
    <row r="1530" spans="1:5" x14ac:dyDescent="0.2">
      <c r="A1530" s="378"/>
      <c r="B1530" s="381"/>
      <c r="C1530" s="382"/>
      <c r="D1530" s="384"/>
      <c r="E1530" s="304" t="s">
        <v>1455</v>
      </c>
    </row>
    <row r="1531" spans="1:5" x14ac:dyDescent="0.2">
      <c r="A1531" s="369" t="s">
        <v>2200</v>
      </c>
      <c r="B1531" s="371" t="s">
        <v>2201</v>
      </c>
      <c r="C1531" s="372"/>
      <c r="D1531" s="375" t="s">
        <v>61</v>
      </c>
      <c r="E1531" s="305" t="s">
        <v>1454</v>
      </c>
    </row>
    <row r="1532" spans="1:5" x14ac:dyDescent="0.2">
      <c r="A1532" s="370"/>
      <c r="B1532" s="373"/>
      <c r="C1532" s="374"/>
      <c r="D1532" s="376"/>
      <c r="E1532" s="306" t="s">
        <v>1455</v>
      </c>
    </row>
    <row r="1533" spans="1:5" x14ac:dyDescent="0.2">
      <c r="A1533" s="377" t="s">
        <v>2202</v>
      </c>
      <c r="B1533" s="379" t="s">
        <v>2201</v>
      </c>
      <c r="C1533" s="380"/>
      <c r="D1533" s="383" t="s">
        <v>61</v>
      </c>
      <c r="E1533" s="303" t="s">
        <v>1454</v>
      </c>
    </row>
    <row r="1534" spans="1:5" x14ac:dyDescent="0.2">
      <c r="A1534" s="378"/>
      <c r="B1534" s="381"/>
      <c r="C1534" s="382"/>
      <c r="D1534" s="384"/>
      <c r="E1534" s="304" t="s">
        <v>1455</v>
      </c>
    </row>
    <row r="1535" spans="1:5" x14ac:dyDescent="0.2">
      <c r="A1535" s="369" t="s">
        <v>2203</v>
      </c>
      <c r="B1535" s="371" t="s">
        <v>2201</v>
      </c>
      <c r="C1535" s="372"/>
      <c r="D1535" s="375" t="s">
        <v>61</v>
      </c>
      <c r="E1535" s="305" t="s">
        <v>1454</v>
      </c>
    </row>
    <row r="1536" spans="1:5" x14ac:dyDescent="0.2">
      <c r="A1536" s="370"/>
      <c r="B1536" s="373"/>
      <c r="C1536" s="374"/>
      <c r="D1536" s="376"/>
      <c r="E1536" s="306" t="s">
        <v>1455</v>
      </c>
    </row>
    <row r="1537" spans="1:5" x14ac:dyDescent="0.2">
      <c r="A1537" s="377" t="s">
        <v>2204</v>
      </c>
      <c r="B1537" s="379" t="s">
        <v>2201</v>
      </c>
      <c r="C1537" s="380"/>
      <c r="D1537" s="383" t="s">
        <v>61</v>
      </c>
      <c r="E1537" s="303" t="s">
        <v>1454</v>
      </c>
    </row>
    <row r="1538" spans="1:5" x14ac:dyDescent="0.2">
      <c r="A1538" s="378"/>
      <c r="B1538" s="381"/>
      <c r="C1538" s="382"/>
      <c r="D1538" s="384"/>
      <c r="E1538" s="304" t="s">
        <v>1455</v>
      </c>
    </row>
    <row r="1539" spans="1:5" x14ac:dyDescent="0.2">
      <c r="A1539" s="369" t="s">
        <v>2205</v>
      </c>
      <c r="B1539" s="371" t="s">
        <v>2201</v>
      </c>
      <c r="C1539" s="372"/>
      <c r="D1539" s="375" t="s">
        <v>61</v>
      </c>
      <c r="E1539" s="305" t="s">
        <v>1454</v>
      </c>
    </row>
    <row r="1540" spans="1:5" x14ac:dyDescent="0.2">
      <c r="A1540" s="370"/>
      <c r="B1540" s="373"/>
      <c r="C1540" s="374"/>
      <c r="D1540" s="376"/>
      <c r="E1540" s="306" t="s">
        <v>1455</v>
      </c>
    </row>
    <row r="1541" spans="1:5" x14ac:dyDescent="0.2">
      <c r="A1541" s="377" t="s">
        <v>2206</v>
      </c>
      <c r="B1541" s="379" t="s">
        <v>2201</v>
      </c>
      <c r="C1541" s="380"/>
      <c r="D1541" s="383" t="s">
        <v>61</v>
      </c>
      <c r="E1541" s="303" t="s">
        <v>1454</v>
      </c>
    </row>
    <row r="1542" spans="1:5" x14ac:dyDescent="0.2">
      <c r="A1542" s="378"/>
      <c r="B1542" s="381"/>
      <c r="C1542" s="382"/>
      <c r="D1542" s="384"/>
      <c r="E1542" s="304" t="s">
        <v>1455</v>
      </c>
    </row>
    <row r="1543" spans="1:5" x14ac:dyDescent="0.2">
      <c r="A1543" s="369" t="s">
        <v>2207</v>
      </c>
      <c r="B1543" s="371" t="s">
        <v>2201</v>
      </c>
      <c r="C1543" s="372"/>
      <c r="D1543" s="375" t="s">
        <v>61</v>
      </c>
      <c r="E1543" s="305" t="s">
        <v>1454</v>
      </c>
    </row>
    <row r="1544" spans="1:5" x14ac:dyDescent="0.2">
      <c r="A1544" s="370"/>
      <c r="B1544" s="373"/>
      <c r="C1544" s="374"/>
      <c r="D1544" s="376"/>
      <c r="E1544" s="306" t="s">
        <v>1455</v>
      </c>
    </row>
    <row r="1545" spans="1:5" x14ac:dyDescent="0.2">
      <c r="A1545" s="377" t="s">
        <v>2133</v>
      </c>
      <c r="B1545" s="379"/>
      <c r="C1545" s="380"/>
      <c r="D1545" s="383" t="s">
        <v>61</v>
      </c>
      <c r="E1545" s="303" t="s">
        <v>1454</v>
      </c>
    </row>
    <row r="1546" spans="1:5" x14ac:dyDescent="0.2">
      <c r="A1546" s="378"/>
      <c r="B1546" s="381"/>
      <c r="C1546" s="382"/>
      <c r="D1546" s="384"/>
      <c r="E1546" s="304" t="s">
        <v>1455</v>
      </c>
    </row>
    <row r="1547" spans="1:5" x14ac:dyDescent="0.2">
      <c r="A1547" s="369" t="s">
        <v>2152</v>
      </c>
      <c r="B1547" s="371"/>
      <c r="C1547" s="372"/>
      <c r="D1547" s="375" t="s">
        <v>61</v>
      </c>
      <c r="E1547" s="305" t="s">
        <v>1454</v>
      </c>
    </row>
    <row r="1548" spans="1:5" x14ac:dyDescent="0.2">
      <c r="A1548" s="370"/>
      <c r="B1548" s="373"/>
      <c r="C1548" s="374"/>
      <c r="D1548" s="376"/>
      <c r="E1548" s="306" t="s">
        <v>1455</v>
      </c>
    </row>
    <row r="1549" spans="1:5" x14ac:dyDescent="0.2">
      <c r="A1549" s="377" t="s">
        <v>2163</v>
      </c>
      <c r="B1549" s="379"/>
      <c r="C1549" s="380"/>
      <c r="D1549" s="383" t="s">
        <v>61</v>
      </c>
      <c r="E1549" s="303" t="s">
        <v>1454</v>
      </c>
    </row>
    <row r="1550" spans="1:5" x14ac:dyDescent="0.2">
      <c r="A1550" s="378"/>
      <c r="B1550" s="381"/>
      <c r="C1550" s="382"/>
      <c r="D1550" s="384"/>
      <c r="E1550" s="304" t="s">
        <v>1455</v>
      </c>
    </row>
    <row r="1551" spans="1:5" x14ac:dyDescent="0.2">
      <c r="A1551" s="369" t="s">
        <v>2177</v>
      </c>
      <c r="B1551" s="371"/>
      <c r="C1551" s="372"/>
      <c r="D1551" s="375" t="s">
        <v>61</v>
      </c>
      <c r="E1551" s="305" t="s">
        <v>1454</v>
      </c>
    </row>
    <row r="1552" spans="1:5" x14ac:dyDescent="0.2">
      <c r="A1552" s="370"/>
      <c r="B1552" s="373"/>
      <c r="C1552" s="374"/>
      <c r="D1552" s="376"/>
      <c r="E1552" s="306" t="s">
        <v>1455</v>
      </c>
    </row>
    <row r="1553" spans="1:5" x14ac:dyDescent="0.2">
      <c r="A1553" s="377" t="s">
        <v>2190</v>
      </c>
      <c r="B1553" s="379"/>
      <c r="C1553" s="380"/>
      <c r="D1553" s="383" t="s">
        <v>61</v>
      </c>
      <c r="E1553" s="303" t="s">
        <v>1454</v>
      </c>
    </row>
    <row r="1554" spans="1:5" x14ac:dyDescent="0.2">
      <c r="A1554" s="378"/>
      <c r="B1554" s="381"/>
      <c r="C1554" s="382"/>
      <c r="D1554" s="384"/>
      <c r="E1554" s="304" t="s">
        <v>1455</v>
      </c>
    </row>
    <row r="1555" spans="1:5" x14ac:dyDescent="0.2">
      <c r="A1555" s="369" t="s">
        <v>2208</v>
      </c>
      <c r="B1555" s="371" t="s">
        <v>2190</v>
      </c>
      <c r="C1555" s="372"/>
      <c r="D1555" s="375" t="s">
        <v>61</v>
      </c>
      <c r="E1555" s="305" t="s">
        <v>1454</v>
      </c>
    </row>
    <row r="1556" spans="1:5" x14ac:dyDescent="0.2">
      <c r="A1556" s="370"/>
      <c r="B1556" s="373"/>
      <c r="C1556" s="374"/>
      <c r="D1556" s="376"/>
      <c r="E1556" s="306" t="s">
        <v>1455</v>
      </c>
    </row>
    <row r="1557" spans="1:5" x14ac:dyDescent="0.2">
      <c r="A1557" s="377" t="s">
        <v>2182</v>
      </c>
      <c r="B1557" s="379" t="s">
        <v>2133</v>
      </c>
      <c r="C1557" s="380"/>
      <c r="D1557" s="383" t="s">
        <v>61</v>
      </c>
      <c r="E1557" s="303" t="s">
        <v>1454</v>
      </c>
    </row>
    <row r="1558" spans="1:5" x14ac:dyDescent="0.2">
      <c r="A1558" s="378"/>
      <c r="B1558" s="381"/>
      <c r="C1558" s="382"/>
      <c r="D1558" s="384"/>
      <c r="E1558" s="304" t="s">
        <v>1455</v>
      </c>
    </row>
    <row r="1559" spans="1:5" x14ac:dyDescent="0.2">
      <c r="A1559" s="369" t="s">
        <v>2209</v>
      </c>
      <c r="B1559" s="371" t="s">
        <v>2177</v>
      </c>
      <c r="C1559" s="372"/>
      <c r="D1559" s="375" t="s">
        <v>61</v>
      </c>
      <c r="E1559" s="305" t="s">
        <v>1454</v>
      </c>
    </row>
    <row r="1560" spans="1:5" x14ac:dyDescent="0.2">
      <c r="A1560" s="370"/>
      <c r="B1560" s="373"/>
      <c r="C1560" s="374"/>
      <c r="D1560" s="376"/>
      <c r="E1560" s="306" t="s">
        <v>1455</v>
      </c>
    </row>
    <row r="1561" spans="1:5" x14ac:dyDescent="0.2">
      <c r="A1561" s="377" t="s">
        <v>2210</v>
      </c>
      <c r="B1561" s="379" t="s">
        <v>2190</v>
      </c>
      <c r="C1561" s="380"/>
      <c r="D1561" s="383" t="s">
        <v>61</v>
      </c>
      <c r="E1561" s="303" t="s">
        <v>1454</v>
      </c>
    </row>
    <row r="1562" spans="1:5" x14ac:dyDescent="0.2">
      <c r="A1562" s="378"/>
      <c r="B1562" s="381"/>
      <c r="C1562" s="382"/>
      <c r="D1562" s="384"/>
      <c r="E1562" s="304" t="s">
        <v>1455</v>
      </c>
    </row>
    <row r="1563" spans="1:5" x14ac:dyDescent="0.2">
      <c r="A1563" s="369" t="s">
        <v>1837</v>
      </c>
      <c r="B1563" s="371" t="s">
        <v>2152</v>
      </c>
      <c r="C1563" s="372"/>
      <c r="D1563" s="375" t="s">
        <v>61</v>
      </c>
      <c r="E1563" s="305" t="s">
        <v>1454</v>
      </c>
    </row>
    <row r="1564" spans="1:5" x14ac:dyDescent="0.2">
      <c r="A1564" s="370"/>
      <c r="B1564" s="373"/>
      <c r="C1564" s="374"/>
      <c r="D1564" s="376"/>
      <c r="E1564" s="306" t="s">
        <v>1455</v>
      </c>
    </row>
    <row r="1565" spans="1:5" x14ac:dyDescent="0.2">
      <c r="A1565" s="377" t="s">
        <v>2201</v>
      </c>
      <c r="B1565" s="379"/>
      <c r="C1565" s="380"/>
      <c r="D1565" s="383" t="s">
        <v>61</v>
      </c>
      <c r="E1565" s="303" t="s">
        <v>1454</v>
      </c>
    </row>
    <row r="1566" spans="1:5" x14ac:dyDescent="0.2">
      <c r="A1566" s="378"/>
      <c r="B1566" s="381"/>
      <c r="C1566" s="382"/>
      <c r="D1566" s="384"/>
      <c r="E1566" s="304" t="s">
        <v>1455</v>
      </c>
    </row>
    <row r="1567" spans="1:5" x14ac:dyDescent="0.2">
      <c r="A1567" s="301" t="s">
        <v>2211</v>
      </c>
      <c r="B1567" s="358"/>
      <c r="C1567" s="359"/>
      <c r="D1567" s="291" t="s">
        <v>62</v>
      </c>
      <c r="E1567" s="302"/>
    </row>
    <row r="1568" spans="1:5" x14ac:dyDescent="0.2">
      <c r="A1568" s="299" t="s">
        <v>2212</v>
      </c>
      <c r="B1568" s="360"/>
      <c r="C1568" s="361"/>
      <c r="D1568" s="290" t="s">
        <v>62</v>
      </c>
      <c r="E1568" s="300"/>
    </row>
    <row r="1569" spans="1:5" x14ac:dyDescent="0.2">
      <c r="A1569" s="301" t="s">
        <v>2213</v>
      </c>
      <c r="B1569" s="358"/>
      <c r="C1569" s="359"/>
      <c r="D1569" s="291" t="s">
        <v>62</v>
      </c>
      <c r="E1569" s="302"/>
    </row>
    <row r="1570" spans="1:5" x14ac:dyDescent="0.2">
      <c r="A1570" s="299" t="s">
        <v>2214</v>
      </c>
      <c r="B1570" s="360"/>
      <c r="C1570" s="361"/>
      <c r="D1570" s="290" t="s">
        <v>62</v>
      </c>
      <c r="E1570" s="300"/>
    </row>
    <row r="1571" spans="1:5" x14ac:dyDescent="0.2">
      <c r="A1571" s="301" t="s">
        <v>2215</v>
      </c>
      <c r="B1571" s="358"/>
      <c r="C1571" s="359"/>
      <c r="D1571" s="291" t="s">
        <v>62</v>
      </c>
      <c r="E1571" s="302"/>
    </row>
    <row r="1572" spans="1:5" x14ac:dyDescent="0.2">
      <c r="A1572" s="299" t="s">
        <v>2216</v>
      </c>
      <c r="B1572" s="360"/>
      <c r="C1572" s="361"/>
      <c r="D1572" s="290" t="s">
        <v>62</v>
      </c>
      <c r="E1572" s="300"/>
    </row>
    <row r="1573" spans="1:5" x14ac:dyDescent="0.2">
      <c r="A1573" s="301" t="s">
        <v>2217</v>
      </c>
      <c r="B1573" s="358"/>
      <c r="C1573" s="359"/>
      <c r="D1573" s="291" t="s">
        <v>62</v>
      </c>
      <c r="E1573" s="302"/>
    </row>
    <row r="1574" spans="1:5" x14ac:dyDescent="0.2">
      <c r="A1574" s="299" t="s">
        <v>2218</v>
      </c>
      <c r="B1574" s="360"/>
      <c r="C1574" s="361"/>
      <c r="D1574" s="290" t="s">
        <v>62</v>
      </c>
      <c r="E1574" s="300"/>
    </row>
    <row r="1575" spans="1:5" x14ac:dyDescent="0.2">
      <c r="A1575" s="301" t="s">
        <v>2219</v>
      </c>
      <c r="B1575" s="358"/>
      <c r="C1575" s="359"/>
      <c r="D1575" s="291" t="s">
        <v>62</v>
      </c>
      <c r="E1575" s="302"/>
    </row>
    <row r="1576" spans="1:5" x14ac:dyDescent="0.2">
      <c r="A1576" s="299" t="s">
        <v>2220</v>
      </c>
      <c r="B1576" s="360"/>
      <c r="C1576" s="361"/>
      <c r="D1576" s="290" t="s">
        <v>62</v>
      </c>
      <c r="E1576" s="300"/>
    </row>
    <row r="1577" spans="1:5" x14ac:dyDescent="0.2">
      <c r="A1577" s="301" t="s">
        <v>2221</v>
      </c>
      <c r="B1577" s="358"/>
      <c r="C1577" s="359"/>
      <c r="D1577" s="291" t="s">
        <v>62</v>
      </c>
      <c r="E1577" s="302"/>
    </row>
    <row r="1578" spans="1:5" x14ac:dyDescent="0.2">
      <c r="A1578" s="377" t="s">
        <v>2222</v>
      </c>
      <c r="B1578" s="379"/>
      <c r="C1578" s="380"/>
      <c r="D1578" s="383" t="s">
        <v>62</v>
      </c>
      <c r="E1578" s="303" t="s">
        <v>1454</v>
      </c>
    </row>
    <row r="1579" spans="1:5" x14ac:dyDescent="0.2">
      <c r="A1579" s="378"/>
      <c r="B1579" s="381"/>
      <c r="C1579" s="382"/>
      <c r="D1579" s="384"/>
      <c r="E1579" s="304" t="s">
        <v>1455</v>
      </c>
    </row>
    <row r="1580" spans="1:5" x14ac:dyDescent="0.2">
      <c r="A1580" s="301" t="s">
        <v>2223</v>
      </c>
      <c r="B1580" s="358"/>
      <c r="C1580" s="359"/>
      <c r="D1580" s="291" t="s">
        <v>62</v>
      </c>
      <c r="E1580" s="302"/>
    </row>
    <row r="1581" spans="1:5" x14ac:dyDescent="0.2">
      <c r="A1581" s="299" t="s">
        <v>2224</v>
      </c>
      <c r="B1581" s="360"/>
      <c r="C1581" s="361"/>
      <c r="D1581" s="290" t="s">
        <v>62</v>
      </c>
      <c r="E1581" s="300"/>
    </row>
    <row r="1582" spans="1:5" x14ac:dyDescent="0.2">
      <c r="A1582" s="301" t="s">
        <v>2225</v>
      </c>
      <c r="B1582" s="358"/>
      <c r="C1582" s="359"/>
      <c r="D1582" s="291" t="s">
        <v>62</v>
      </c>
      <c r="E1582" s="302"/>
    </row>
    <row r="1583" spans="1:5" x14ac:dyDescent="0.2">
      <c r="A1583" s="299" t="s">
        <v>2226</v>
      </c>
      <c r="B1583" s="360"/>
      <c r="C1583" s="361"/>
      <c r="D1583" s="290" t="s">
        <v>62</v>
      </c>
      <c r="E1583" s="300"/>
    </row>
    <row r="1584" spans="1:5" x14ac:dyDescent="0.2">
      <c r="A1584" s="301" t="s">
        <v>2227</v>
      </c>
      <c r="B1584" s="358"/>
      <c r="C1584" s="359"/>
      <c r="D1584" s="291" t="s">
        <v>62</v>
      </c>
      <c r="E1584" s="302"/>
    </row>
    <row r="1585" spans="1:5" x14ac:dyDescent="0.2">
      <c r="A1585" s="299" t="s">
        <v>2228</v>
      </c>
      <c r="B1585" s="360"/>
      <c r="C1585" s="361"/>
      <c r="D1585" s="290" t="s">
        <v>62</v>
      </c>
      <c r="E1585" s="300"/>
    </row>
    <row r="1586" spans="1:5" x14ac:dyDescent="0.2">
      <c r="A1586" s="301" t="s">
        <v>2229</v>
      </c>
      <c r="B1586" s="358"/>
      <c r="C1586" s="359"/>
      <c r="D1586" s="291" t="s">
        <v>62</v>
      </c>
      <c r="E1586" s="302"/>
    </row>
    <row r="1587" spans="1:5" x14ac:dyDescent="0.2">
      <c r="A1587" s="377" t="s">
        <v>2230</v>
      </c>
      <c r="B1587" s="379" t="s">
        <v>2231</v>
      </c>
      <c r="C1587" s="380"/>
      <c r="D1587" s="383" t="s">
        <v>62</v>
      </c>
      <c r="E1587" s="303" t="s">
        <v>1454</v>
      </c>
    </row>
    <row r="1588" spans="1:5" x14ac:dyDescent="0.2">
      <c r="A1588" s="378"/>
      <c r="B1588" s="381"/>
      <c r="C1588" s="382"/>
      <c r="D1588" s="384"/>
      <c r="E1588" s="304" t="s">
        <v>1455</v>
      </c>
    </row>
    <row r="1589" spans="1:5" x14ac:dyDescent="0.2">
      <c r="A1589" s="369" t="s">
        <v>2232</v>
      </c>
      <c r="B1589" s="371" t="s">
        <v>2231</v>
      </c>
      <c r="C1589" s="372"/>
      <c r="D1589" s="375" t="s">
        <v>62</v>
      </c>
      <c r="E1589" s="305" t="s">
        <v>1454</v>
      </c>
    </row>
    <row r="1590" spans="1:5" x14ac:dyDescent="0.2">
      <c r="A1590" s="370"/>
      <c r="B1590" s="373"/>
      <c r="C1590" s="374"/>
      <c r="D1590" s="376"/>
      <c r="E1590" s="306" t="s">
        <v>1455</v>
      </c>
    </row>
    <row r="1591" spans="1:5" x14ac:dyDescent="0.2">
      <c r="A1591" s="377" t="s">
        <v>2233</v>
      </c>
      <c r="B1591" s="379" t="s">
        <v>2231</v>
      </c>
      <c r="C1591" s="380"/>
      <c r="D1591" s="383" t="s">
        <v>62</v>
      </c>
      <c r="E1591" s="303" t="s">
        <v>1454</v>
      </c>
    </row>
    <row r="1592" spans="1:5" x14ac:dyDescent="0.2">
      <c r="A1592" s="378"/>
      <c r="B1592" s="381"/>
      <c r="C1592" s="382"/>
      <c r="D1592" s="384"/>
      <c r="E1592" s="304" t="s">
        <v>1455</v>
      </c>
    </row>
    <row r="1593" spans="1:5" x14ac:dyDescent="0.2">
      <c r="A1593" s="369" t="s">
        <v>2234</v>
      </c>
      <c r="B1593" s="371" t="s">
        <v>2231</v>
      </c>
      <c r="C1593" s="372"/>
      <c r="D1593" s="375" t="s">
        <v>62</v>
      </c>
      <c r="E1593" s="305" t="s">
        <v>1454</v>
      </c>
    </row>
    <row r="1594" spans="1:5" x14ac:dyDescent="0.2">
      <c r="A1594" s="370"/>
      <c r="B1594" s="373"/>
      <c r="C1594" s="374"/>
      <c r="D1594" s="376"/>
      <c r="E1594" s="306" t="s">
        <v>1455</v>
      </c>
    </row>
    <row r="1595" spans="1:5" x14ac:dyDescent="0.2">
      <c r="A1595" s="377" t="s">
        <v>2235</v>
      </c>
      <c r="B1595" s="379" t="s">
        <v>2231</v>
      </c>
      <c r="C1595" s="380"/>
      <c r="D1595" s="383" t="s">
        <v>62</v>
      </c>
      <c r="E1595" s="303" t="s">
        <v>1454</v>
      </c>
    </row>
    <row r="1596" spans="1:5" x14ac:dyDescent="0.2">
      <c r="A1596" s="378"/>
      <c r="B1596" s="381"/>
      <c r="C1596" s="382"/>
      <c r="D1596" s="384"/>
      <c r="E1596" s="304" t="s">
        <v>1455</v>
      </c>
    </row>
    <row r="1597" spans="1:5" x14ac:dyDescent="0.2">
      <c r="A1597" s="369" t="s">
        <v>2236</v>
      </c>
      <c r="B1597" s="371" t="s">
        <v>2231</v>
      </c>
      <c r="C1597" s="372"/>
      <c r="D1597" s="375" t="s">
        <v>62</v>
      </c>
      <c r="E1597" s="305" t="s">
        <v>1454</v>
      </c>
    </row>
    <row r="1598" spans="1:5" x14ac:dyDescent="0.2">
      <c r="A1598" s="370"/>
      <c r="B1598" s="373"/>
      <c r="C1598" s="374"/>
      <c r="D1598" s="376"/>
      <c r="E1598" s="306" t="s">
        <v>1455</v>
      </c>
    </row>
    <row r="1599" spans="1:5" x14ac:dyDescent="0.2">
      <c r="A1599" s="377" t="s">
        <v>2237</v>
      </c>
      <c r="B1599" s="379" t="s">
        <v>2231</v>
      </c>
      <c r="C1599" s="380"/>
      <c r="D1599" s="383" t="s">
        <v>62</v>
      </c>
      <c r="E1599" s="303" t="s">
        <v>1454</v>
      </c>
    </row>
    <row r="1600" spans="1:5" x14ac:dyDescent="0.2">
      <c r="A1600" s="378"/>
      <c r="B1600" s="381"/>
      <c r="C1600" s="382"/>
      <c r="D1600" s="384"/>
      <c r="E1600" s="304" t="s">
        <v>1455</v>
      </c>
    </row>
    <row r="1601" spans="1:5" x14ac:dyDescent="0.2">
      <c r="A1601" s="369" t="s">
        <v>2238</v>
      </c>
      <c r="B1601" s="371" t="s">
        <v>2231</v>
      </c>
      <c r="C1601" s="372"/>
      <c r="D1601" s="375" t="s">
        <v>62</v>
      </c>
      <c r="E1601" s="305" t="s">
        <v>1454</v>
      </c>
    </row>
    <row r="1602" spans="1:5" x14ac:dyDescent="0.2">
      <c r="A1602" s="370"/>
      <c r="B1602" s="373"/>
      <c r="C1602" s="374"/>
      <c r="D1602" s="376"/>
      <c r="E1602" s="306" t="s">
        <v>1455</v>
      </c>
    </row>
    <row r="1603" spans="1:5" x14ac:dyDescent="0.2">
      <c r="A1603" s="377" t="s">
        <v>2239</v>
      </c>
      <c r="B1603" s="379" t="s">
        <v>2231</v>
      </c>
      <c r="C1603" s="380"/>
      <c r="D1603" s="383" t="s">
        <v>62</v>
      </c>
      <c r="E1603" s="303" t="s">
        <v>1454</v>
      </c>
    </row>
    <row r="1604" spans="1:5" x14ac:dyDescent="0.2">
      <c r="A1604" s="378"/>
      <c r="B1604" s="381"/>
      <c r="C1604" s="382"/>
      <c r="D1604" s="384"/>
      <c r="E1604" s="304" t="s">
        <v>1455</v>
      </c>
    </row>
    <row r="1605" spans="1:5" x14ac:dyDescent="0.2">
      <c r="A1605" s="369" t="s">
        <v>2240</v>
      </c>
      <c r="B1605" s="371" t="s">
        <v>2231</v>
      </c>
      <c r="C1605" s="372"/>
      <c r="D1605" s="375" t="s">
        <v>62</v>
      </c>
      <c r="E1605" s="305" t="s">
        <v>1454</v>
      </c>
    </row>
    <row r="1606" spans="1:5" x14ac:dyDescent="0.2">
      <c r="A1606" s="370"/>
      <c r="B1606" s="373"/>
      <c r="C1606" s="374"/>
      <c r="D1606" s="376"/>
      <c r="E1606" s="306" t="s">
        <v>1455</v>
      </c>
    </row>
    <row r="1607" spans="1:5" x14ac:dyDescent="0.2">
      <c r="A1607" s="377" t="s">
        <v>2241</v>
      </c>
      <c r="B1607" s="379" t="s">
        <v>2231</v>
      </c>
      <c r="C1607" s="380"/>
      <c r="D1607" s="383" t="s">
        <v>62</v>
      </c>
      <c r="E1607" s="303" t="s">
        <v>1454</v>
      </c>
    </row>
    <row r="1608" spans="1:5" x14ac:dyDescent="0.2">
      <c r="A1608" s="378"/>
      <c r="B1608" s="381"/>
      <c r="C1608" s="382"/>
      <c r="D1608" s="384"/>
      <c r="E1608" s="304" t="s">
        <v>1455</v>
      </c>
    </row>
    <row r="1609" spans="1:5" x14ac:dyDescent="0.2">
      <c r="A1609" s="369" t="s">
        <v>2242</v>
      </c>
      <c r="B1609" s="371" t="s">
        <v>2231</v>
      </c>
      <c r="C1609" s="372"/>
      <c r="D1609" s="375" t="s">
        <v>62</v>
      </c>
      <c r="E1609" s="305" t="s">
        <v>1454</v>
      </c>
    </row>
    <row r="1610" spans="1:5" x14ac:dyDescent="0.2">
      <c r="A1610" s="370"/>
      <c r="B1610" s="373"/>
      <c r="C1610" s="374"/>
      <c r="D1610" s="376"/>
      <c r="E1610" s="306" t="s">
        <v>1455</v>
      </c>
    </row>
    <row r="1611" spans="1:5" x14ac:dyDescent="0.2">
      <c r="A1611" s="377" t="s">
        <v>2243</v>
      </c>
      <c r="B1611" s="379" t="s">
        <v>2231</v>
      </c>
      <c r="C1611" s="380"/>
      <c r="D1611" s="383" t="s">
        <v>62</v>
      </c>
      <c r="E1611" s="303" t="s">
        <v>1454</v>
      </c>
    </row>
    <row r="1612" spans="1:5" x14ac:dyDescent="0.2">
      <c r="A1612" s="378"/>
      <c r="B1612" s="381"/>
      <c r="C1612" s="382"/>
      <c r="D1612" s="384"/>
      <c r="E1612" s="304" t="s">
        <v>1455</v>
      </c>
    </row>
    <row r="1613" spans="1:5" x14ac:dyDescent="0.2">
      <c r="A1613" s="369" t="s">
        <v>2244</v>
      </c>
      <c r="B1613" s="371" t="s">
        <v>2231</v>
      </c>
      <c r="C1613" s="372"/>
      <c r="D1613" s="375" t="s">
        <v>62</v>
      </c>
      <c r="E1613" s="305" t="s">
        <v>1454</v>
      </c>
    </row>
    <row r="1614" spans="1:5" x14ac:dyDescent="0.2">
      <c r="A1614" s="370"/>
      <c r="B1614" s="373"/>
      <c r="C1614" s="374"/>
      <c r="D1614" s="376"/>
      <c r="E1614" s="306" t="s">
        <v>1455</v>
      </c>
    </row>
    <row r="1615" spans="1:5" x14ac:dyDescent="0.2">
      <c r="A1615" s="377" t="s">
        <v>2245</v>
      </c>
      <c r="B1615" s="379" t="s">
        <v>2231</v>
      </c>
      <c r="C1615" s="380"/>
      <c r="D1615" s="383" t="s">
        <v>62</v>
      </c>
      <c r="E1615" s="303" t="s">
        <v>1454</v>
      </c>
    </row>
    <row r="1616" spans="1:5" x14ac:dyDescent="0.2">
      <c r="A1616" s="378"/>
      <c r="B1616" s="381"/>
      <c r="C1616" s="382"/>
      <c r="D1616" s="384"/>
      <c r="E1616" s="304" t="s">
        <v>1455</v>
      </c>
    </row>
    <row r="1617" spans="1:5" x14ac:dyDescent="0.2">
      <c r="A1617" s="369" t="s">
        <v>2246</v>
      </c>
      <c r="B1617" s="371" t="s">
        <v>2231</v>
      </c>
      <c r="C1617" s="372"/>
      <c r="D1617" s="375" t="s">
        <v>62</v>
      </c>
      <c r="E1617" s="305" t="s">
        <v>1454</v>
      </c>
    </row>
    <row r="1618" spans="1:5" x14ac:dyDescent="0.2">
      <c r="A1618" s="370"/>
      <c r="B1618" s="373"/>
      <c r="C1618" s="374"/>
      <c r="D1618" s="376"/>
      <c r="E1618" s="306" t="s">
        <v>1455</v>
      </c>
    </row>
    <row r="1619" spans="1:5" x14ac:dyDescent="0.2">
      <c r="A1619" s="377" t="s">
        <v>2247</v>
      </c>
      <c r="B1619" s="379" t="s">
        <v>2231</v>
      </c>
      <c r="C1619" s="380"/>
      <c r="D1619" s="383" t="s">
        <v>62</v>
      </c>
      <c r="E1619" s="303" t="s">
        <v>1454</v>
      </c>
    </row>
    <row r="1620" spans="1:5" x14ac:dyDescent="0.2">
      <c r="A1620" s="378"/>
      <c r="B1620" s="381"/>
      <c r="C1620" s="382"/>
      <c r="D1620" s="384"/>
      <c r="E1620" s="304" t="s">
        <v>1455</v>
      </c>
    </row>
    <row r="1621" spans="1:5" x14ac:dyDescent="0.2">
      <c r="A1621" s="369" t="s">
        <v>2248</v>
      </c>
      <c r="B1621" s="371" t="s">
        <v>2231</v>
      </c>
      <c r="C1621" s="372"/>
      <c r="D1621" s="375" t="s">
        <v>62</v>
      </c>
      <c r="E1621" s="305" t="s">
        <v>1454</v>
      </c>
    </row>
    <row r="1622" spans="1:5" x14ac:dyDescent="0.2">
      <c r="A1622" s="370"/>
      <c r="B1622" s="373"/>
      <c r="C1622" s="374"/>
      <c r="D1622" s="376"/>
      <c r="E1622" s="306" t="s">
        <v>1455</v>
      </c>
    </row>
    <row r="1623" spans="1:5" x14ac:dyDescent="0.2">
      <c r="A1623" s="377" t="s">
        <v>2249</v>
      </c>
      <c r="B1623" s="379" t="s">
        <v>2231</v>
      </c>
      <c r="C1623" s="380"/>
      <c r="D1623" s="383" t="s">
        <v>62</v>
      </c>
      <c r="E1623" s="303" t="s">
        <v>1454</v>
      </c>
    </row>
    <row r="1624" spans="1:5" x14ac:dyDescent="0.2">
      <c r="A1624" s="378"/>
      <c r="B1624" s="381"/>
      <c r="C1624" s="382"/>
      <c r="D1624" s="384"/>
      <c r="E1624" s="304" t="s">
        <v>1455</v>
      </c>
    </row>
    <row r="1625" spans="1:5" x14ac:dyDescent="0.2">
      <c r="A1625" s="369" t="s">
        <v>2250</v>
      </c>
      <c r="B1625" s="371" t="s">
        <v>2231</v>
      </c>
      <c r="C1625" s="372"/>
      <c r="D1625" s="375" t="s">
        <v>62</v>
      </c>
      <c r="E1625" s="305" t="s">
        <v>1454</v>
      </c>
    </row>
    <row r="1626" spans="1:5" x14ac:dyDescent="0.2">
      <c r="A1626" s="370"/>
      <c r="B1626" s="373"/>
      <c r="C1626" s="374"/>
      <c r="D1626" s="376"/>
      <c r="E1626" s="306" t="s">
        <v>1455</v>
      </c>
    </row>
    <row r="1627" spans="1:5" x14ac:dyDescent="0.2">
      <c r="A1627" s="377" t="s">
        <v>2251</v>
      </c>
      <c r="B1627" s="379" t="s">
        <v>2231</v>
      </c>
      <c r="C1627" s="380"/>
      <c r="D1627" s="383" t="s">
        <v>62</v>
      </c>
      <c r="E1627" s="303" t="s">
        <v>1454</v>
      </c>
    </row>
    <row r="1628" spans="1:5" x14ac:dyDescent="0.2">
      <c r="A1628" s="378"/>
      <c r="B1628" s="381"/>
      <c r="C1628" s="382"/>
      <c r="D1628" s="384"/>
      <c r="E1628" s="304" t="s">
        <v>1455</v>
      </c>
    </row>
    <row r="1629" spans="1:5" x14ac:dyDescent="0.2">
      <c r="A1629" s="369" t="s">
        <v>2252</v>
      </c>
      <c r="B1629" s="371" t="s">
        <v>2231</v>
      </c>
      <c r="C1629" s="372"/>
      <c r="D1629" s="375" t="s">
        <v>62</v>
      </c>
      <c r="E1629" s="305" t="s">
        <v>1454</v>
      </c>
    </row>
    <row r="1630" spans="1:5" x14ac:dyDescent="0.2">
      <c r="A1630" s="370"/>
      <c r="B1630" s="373"/>
      <c r="C1630" s="374"/>
      <c r="D1630" s="376"/>
      <c r="E1630" s="306" t="s">
        <v>1455</v>
      </c>
    </row>
    <row r="1631" spans="1:5" x14ac:dyDescent="0.2">
      <c r="A1631" s="377" t="s">
        <v>2253</v>
      </c>
      <c r="B1631" s="379" t="s">
        <v>2231</v>
      </c>
      <c r="C1631" s="380"/>
      <c r="D1631" s="383" t="s">
        <v>62</v>
      </c>
      <c r="E1631" s="303" t="s">
        <v>1454</v>
      </c>
    </row>
    <row r="1632" spans="1:5" x14ac:dyDescent="0.2">
      <c r="A1632" s="378"/>
      <c r="B1632" s="381"/>
      <c r="C1632" s="382"/>
      <c r="D1632" s="384"/>
      <c r="E1632" s="304" t="s">
        <v>1455</v>
      </c>
    </row>
    <row r="1633" spans="1:5" x14ac:dyDescent="0.2">
      <c r="A1633" s="369" t="s">
        <v>2254</v>
      </c>
      <c r="B1633" s="371" t="s">
        <v>2231</v>
      </c>
      <c r="C1633" s="372"/>
      <c r="D1633" s="375" t="s">
        <v>62</v>
      </c>
      <c r="E1633" s="305" t="s">
        <v>1454</v>
      </c>
    </row>
    <row r="1634" spans="1:5" x14ac:dyDescent="0.2">
      <c r="A1634" s="370"/>
      <c r="B1634" s="373"/>
      <c r="C1634" s="374"/>
      <c r="D1634" s="376"/>
      <c r="E1634" s="306" t="s">
        <v>1455</v>
      </c>
    </row>
    <row r="1635" spans="1:5" x14ac:dyDescent="0.2">
      <c r="A1635" s="377" t="s">
        <v>2255</v>
      </c>
      <c r="B1635" s="379" t="s">
        <v>2256</v>
      </c>
      <c r="C1635" s="380"/>
      <c r="D1635" s="383" t="s">
        <v>62</v>
      </c>
      <c r="E1635" s="303" t="s">
        <v>1454</v>
      </c>
    </row>
    <row r="1636" spans="1:5" x14ac:dyDescent="0.2">
      <c r="A1636" s="378"/>
      <c r="B1636" s="381"/>
      <c r="C1636" s="382"/>
      <c r="D1636" s="384"/>
      <c r="E1636" s="304" t="s">
        <v>1455</v>
      </c>
    </row>
    <row r="1637" spans="1:5" x14ac:dyDescent="0.2">
      <c r="A1637" s="369" t="s">
        <v>2257</v>
      </c>
      <c r="B1637" s="371" t="s">
        <v>2256</v>
      </c>
      <c r="C1637" s="372"/>
      <c r="D1637" s="375" t="s">
        <v>62</v>
      </c>
      <c r="E1637" s="305" t="s">
        <v>1454</v>
      </c>
    </row>
    <row r="1638" spans="1:5" x14ac:dyDescent="0.2">
      <c r="A1638" s="370"/>
      <c r="B1638" s="373"/>
      <c r="C1638" s="374"/>
      <c r="D1638" s="376"/>
      <c r="E1638" s="306" t="s">
        <v>1455</v>
      </c>
    </row>
    <row r="1639" spans="1:5" x14ac:dyDescent="0.2">
      <c r="A1639" s="377" t="s">
        <v>2258</v>
      </c>
      <c r="B1639" s="379" t="s">
        <v>2256</v>
      </c>
      <c r="C1639" s="380"/>
      <c r="D1639" s="383" t="s">
        <v>62</v>
      </c>
      <c r="E1639" s="303" t="s">
        <v>1454</v>
      </c>
    </row>
    <row r="1640" spans="1:5" x14ac:dyDescent="0.2">
      <c r="A1640" s="378"/>
      <c r="B1640" s="381"/>
      <c r="C1640" s="382"/>
      <c r="D1640" s="384"/>
      <c r="E1640" s="304" t="s">
        <v>1455</v>
      </c>
    </row>
    <row r="1641" spans="1:5" x14ac:dyDescent="0.2">
      <c r="A1641" s="369" t="s">
        <v>2259</v>
      </c>
      <c r="B1641" s="371" t="s">
        <v>2256</v>
      </c>
      <c r="C1641" s="372"/>
      <c r="D1641" s="375" t="s">
        <v>62</v>
      </c>
      <c r="E1641" s="305" t="s">
        <v>1454</v>
      </c>
    </row>
    <row r="1642" spans="1:5" x14ac:dyDescent="0.2">
      <c r="A1642" s="370"/>
      <c r="B1642" s="373"/>
      <c r="C1642" s="374"/>
      <c r="D1642" s="376"/>
      <c r="E1642" s="306" t="s">
        <v>1455</v>
      </c>
    </row>
    <row r="1643" spans="1:5" x14ac:dyDescent="0.2">
      <c r="A1643" s="377" t="s">
        <v>2260</v>
      </c>
      <c r="B1643" s="379" t="s">
        <v>2256</v>
      </c>
      <c r="C1643" s="380"/>
      <c r="D1643" s="383" t="s">
        <v>62</v>
      </c>
      <c r="E1643" s="303" t="s">
        <v>1454</v>
      </c>
    </row>
    <row r="1644" spans="1:5" x14ac:dyDescent="0.2">
      <c r="A1644" s="378"/>
      <c r="B1644" s="381"/>
      <c r="C1644" s="382"/>
      <c r="D1644" s="384"/>
      <c r="E1644" s="304" t="s">
        <v>1455</v>
      </c>
    </row>
    <row r="1645" spans="1:5" x14ac:dyDescent="0.2">
      <c r="A1645" s="369" t="s">
        <v>2261</v>
      </c>
      <c r="B1645" s="371" t="s">
        <v>2256</v>
      </c>
      <c r="C1645" s="372"/>
      <c r="D1645" s="375" t="s">
        <v>62</v>
      </c>
      <c r="E1645" s="305" t="s">
        <v>1454</v>
      </c>
    </row>
    <row r="1646" spans="1:5" x14ac:dyDescent="0.2">
      <c r="A1646" s="370"/>
      <c r="B1646" s="373"/>
      <c r="C1646" s="374"/>
      <c r="D1646" s="376"/>
      <c r="E1646" s="306" t="s">
        <v>1455</v>
      </c>
    </row>
    <row r="1647" spans="1:5" x14ac:dyDescent="0.2">
      <c r="A1647" s="377" t="s">
        <v>2262</v>
      </c>
      <c r="B1647" s="379" t="s">
        <v>2256</v>
      </c>
      <c r="C1647" s="380"/>
      <c r="D1647" s="383" t="s">
        <v>62</v>
      </c>
      <c r="E1647" s="303" t="s">
        <v>1454</v>
      </c>
    </row>
    <row r="1648" spans="1:5" x14ac:dyDescent="0.2">
      <c r="A1648" s="378"/>
      <c r="B1648" s="381"/>
      <c r="C1648" s="382"/>
      <c r="D1648" s="384"/>
      <c r="E1648" s="304" t="s">
        <v>1455</v>
      </c>
    </row>
    <row r="1649" spans="1:5" x14ac:dyDescent="0.2">
      <c r="A1649" s="369" t="s">
        <v>2263</v>
      </c>
      <c r="B1649" s="371" t="s">
        <v>2264</v>
      </c>
      <c r="C1649" s="372"/>
      <c r="D1649" s="375" t="s">
        <v>62</v>
      </c>
      <c r="E1649" s="305" t="s">
        <v>1454</v>
      </c>
    </row>
    <row r="1650" spans="1:5" x14ac:dyDescent="0.2">
      <c r="A1650" s="370"/>
      <c r="B1650" s="373"/>
      <c r="C1650" s="374"/>
      <c r="D1650" s="376"/>
      <c r="E1650" s="306" t="s">
        <v>1455</v>
      </c>
    </row>
    <row r="1651" spans="1:5" x14ac:dyDescent="0.2">
      <c r="A1651" s="377" t="s">
        <v>2265</v>
      </c>
      <c r="B1651" s="379" t="s">
        <v>2264</v>
      </c>
      <c r="C1651" s="380"/>
      <c r="D1651" s="383" t="s">
        <v>62</v>
      </c>
      <c r="E1651" s="303" t="s">
        <v>1454</v>
      </c>
    </row>
    <row r="1652" spans="1:5" x14ac:dyDescent="0.2">
      <c r="A1652" s="378"/>
      <c r="B1652" s="381"/>
      <c r="C1652" s="382"/>
      <c r="D1652" s="384"/>
      <c r="E1652" s="304" t="s">
        <v>1455</v>
      </c>
    </row>
    <row r="1653" spans="1:5" x14ac:dyDescent="0.2">
      <c r="A1653" s="369" t="s">
        <v>2266</v>
      </c>
      <c r="B1653" s="371" t="s">
        <v>2264</v>
      </c>
      <c r="C1653" s="372"/>
      <c r="D1653" s="375" t="s">
        <v>62</v>
      </c>
      <c r="E1653" s="305" t="s">
        <v>1454</v>
      </c>
    </row>
    <row r="1654" spans="1:5" x14ac:dyDescent="0.2">
      <c r="A1654" s="370"/>
      <c r="B1654" s="373"/>
      <c r="C1654" s="374"/>
      <c r="D1654" s="376"/>
      <c r="E1654" s="306" t="s">
        <v>1455</v>
      </c>
    </row>
    <row r="1655" spans="1:5" x14ac:dyDescent="0.2">
      <c r="A1655" s="377" t="s">
        <v>2267</v>
      </c>
      <c r="B1655" s="379" t="s">
        <v>2264</v>
      </c>
      <c r="C1655" s="380"/>
      <c r="D1655" s="383" t="s">
        <v>62</v>
      </c>
      <c r="E1655" s="303" t="s">
        <v>1454</v>
      </c>
    </row>
    <row r="1656" spans="1:5" x14ac:dyDescent="0.2">
      <c r="A1656" s="378"/>
      <c r="B1656" s="381"/>
      <c r="C1656" s="382"/>
      <c r="D1656" s="384"/>
      <c r="E1656" s="304" t="s">
        <v>1455</v>
      </c>
    </row>
    <row r="1657" spans="1:5" x14ac:dyDescent="0.2">
      <c r="A1657" s="369" t="s">
        <v>2268</v>
      </c>
      <c r="B1657" s="371" t="s">
        <v>2264</v>
      </c>
      <c r="C1657" s="372"/>
      <c r="D1657" s="375" t="s">
        <v>62</v>
      </c>
      <c r="E1657" s="305" t="s">
        <v>1454</v>
      </c>
    </row>
    <row r="1658" spans="1:5" x14ac:dyDescent="0.2">
      <c r="A1658" s="370"/>
      <c r="B1658" s="373"/>
      <c r="C1658" s="374"/>
      <c r="D1658" s="376"/>
      <c r="E1658" s="306" t="s">
        <v>1455</v>
      </c>
    </row>
    <row r="1659" spans="1:5" x14ac:dyDescent="0.2">
      <c r="A1659" s="377" t="s">
        <v>2269</v>
      </c>
      <c r="B1659" s="379" t="s">
        <v>2264</v>
      </c>
      <c r="C1659" s="380"/>
      <c r="D1659" s="383" t="s">
        <v>62</v>
      </c>
      <c r="E1659" s="303" t="s">
        <v>1454</v>
      </c>
    </row>
    <row r="1660" spans="1:5" x14ac:dyDescent="0.2">
      <c r="A1660" s="378"/>
      <c r="B1660" s="381"/>
      <c r="C1660" s="382"/>
      <c r="D1660" s="384"/>
      <c r="E1660" s="304" t="s">
        <v>1455</v>
      </c>
    </row>
    <row r="1661" spans="1:5" x14ac:dyDescent="0.2">
      <c r="A1661" s="369" t="s">
        <v>2270</v>
      </c>
      <c r="B1661" s="371" t="s">
        <v>2264</v>
      </c>
      <c r="C1661" s="372"/>
      <c r="D1661" s="375" t="s">
        <v>62</v>
      </c>
      <c r="E1661" s="305" t="s">
        <v>1454</v>
      </c>
    </row>
    <row r="1662" spans="1:5" x14ac:dyDescent="0.2">
      <c r="A1662" s="370"/>
      <c r="B1662" s="373"/>
      <c r="C1662" s="374"/>
      <c r="D1662" s="376"/>
      <c r="E1662" s="306" t="s">
        <v>1455</v>
      </c>
    </row>
    <row r="1663" spans="1:5" x14ac:dyDescent="0.2">
      <c r="A1663" s="377" t="s">
        <v>2271</v>
      </c>
      <c r="B1663" s="379" t="s">
        <v>2264</v>
      </c>
      <c r="C1663" s="380"/>
      <c r="D1663" s="383" t="s">
        <v>62</v>
      </c>
      <c r="E1663" s="303" t="s">
        <v>1454</v>
      </c>
    </row>
    <row r="1664" spans="1:5" x14ac:dyDescent="0.2">
      <c r="A1664" s="378"/>
      <c r="B1664" s="381"/>
      <c r="C1664" s="382"/>
      <c r="D1664" s="384"/>
      <c r="E1664" s="304" t="s">
        <v>1455</v>
      </c>
    </row>
    <row r="1665" spans="1:5" x14ac:dyDescent="0.2">
      <c r="A1665" s="369" t="s">
        <v>2272</v>
      </c>
      <c r="B1665" s="371" t="s">
        <v>2273</v>
      </c>
      <c r="C1665" s="372"/>
      <c r="D1665" s="375" t="s">
        <v>62</v>
      </c>
      <c r="E1665" s="305" t="s">
        <v>1454</v>
      </c>
    </row>
    <row r="1666" spans="1:5" x14ac:dyDescent="0.2">
      <c r="A1666" s="370"/>
      <c r="B1666" s="373"/>
      <c r="C1666" s="374"/>
      <c r="D1666" s="376"/>
      <c r="E1666" s="306" t="s">
        <v>1455</v>
      </c>
    </row>
    <row r="1667" spans="1:5" x14ac:dyDescent="0.2">
      <c r="A1667" s="377" t="s">
        <v>2274</v>
      </c>
      <c r="B1667" s="379" t="s">
        <v>2273</v>
      </c>
      <c r="C1667" s="380"/>
      <c r="D1667" s="383" t="s">
        <v>62</v>
      </c>
      <c r="E1667" s="303" t="s">
        <v>1454</v>
      </c>
    </row>
    <row r="1668" spans="1:5" x14ac:dyDescent="0.2">
      <c r="A1668" s="378"/>
      <c r="B1668" s="381"/>
      <c r="C1668" s="382"/>
      <c r="D1668" s="384"/>
      <c r="E1668" s="304" t="s">
        <v>1455</v>
      </c>
    </row>
    <row r="1669" spans="1:5" x14ac:dyDescent="0.2">
      <c r="A1669" s="369" t="s">
        <v>2275</v>
      </c>
      <c r="B1669" s="371" t="s">
        <v>2273</v>
      </c>
      <c r="C1669" s="372"/>
      <c r="D1669" s="375" t="s">
        <v>62</v>
      </c>
      <c r="E1669" s="305" t="s">
        <v>1454</v>
      </c>
    </row>
    <row r="1670" spans="1:5" x14ac:dyDescent="0.2">
      <c r="A1670" s="370"/>
      <c r="B1670" s="373"/>
      <c r="C1670" s="374"/>
      <c r="D1670" s="376"/>
      <c r="E1670" s="306" t="s">
        <v>1455</v>
      </c>
    </row>
    <row r="1671" spans="1:5" x14ac:dyDescent="0.2">
      <c r="A1671" s="377" t="s">
        <v>2276</v>
      </c>
      <c r="B1671" s="379" t="s">
        <v>2273</v>
      </c>
      <c r="C1671" s="380"/>
      <c r="D1671" s="383" t="s">
        <v>62</v>
      </c>
      <c r="E1671" s="303" t="s">
        <v>1454</v>
      </c>
    </row>
    <row r="1672" spans="1:5" x14ac:dyDescent="0.2">
      <c r="A1672" s="378"/>
      <c r="B1672" s="381"/>
      <c r="C1672" s="382"/>
      <c r="D1672" s="384"/>
      <c r="E1672" s="304" t="s">
        <v>1455</v>
      </c>
    </row>
    <row r="1673" spans="1:5" x14ac:dyDescent="0.2">
      <c r="A1673" s="369" t="s">
        <v>2277</v>
      </c>
      <c r="B1673" s="371" t="s">
        <v>2273</v>
      </c>
      <c r="C1673" s="372"/>
      <c r="D1673" s="375" t="s">
        <v>62</v>
      </c>
      <c r="E1673" s="305" t="s">
        <v>1454</v>
      </c>
    </row>
    <row r="1674" spans="1:5" x14ac:dyDescent="0.2">
      <c r="A1674" s="370"/>
      <c r="B1674" s="373"/>
      <c r="C1674" s="374"/>
      <c r="D1674" s="376"/>
      <c r="E1674" s="306" t="s">
        <v>1455</v>
      </c>
    </row>
    <row r="1675" spans="1:5" x14ac:dyDescent="0.2">
      <c r="A1675" s="377" t="s">
        <v>2278</v>
      </c>
      <c r="B1675" s="379" t="s">
        <v>2279</v>
      </c>
      <c r="C1675" s="380"/>
      <c r="D1675" s="383" t="s">
        <v>62</v>
      </c>
      <c r="E1675" s="303" t="s">
        <v>1454</v>
      </c>
    </row>
    <row r="1676" spans="1:5" x14ac:dyDescent="0.2">
      <c r="A1676" s="378"/>
      <c r="B1676" s="381"/>
      <c r="C1676" s="382"/>
      <c r="D1676" s="384"/>
      <c r="E1676" s="304" t="s">
        <v>1455</v>
      </c>
    </row>
    <row r="1677" spans="1:5" x14ac:dyDescent="0.2">
      <c r="A1677" s="369" t="s">
        <v>2280</v>
      </c>
      <c r="B1677" s="371" t="s">
        <v>2273</v>
      </c>
      <c r="C1677" s="372"/>
      <c r="D1677" s="375" t="s">
        <v>62</v>
      </c>
      <c r="E1677" s="305" t="s">
        <v>1454</v>
      </c>
    </row>
    <row r="1678" spans="1:5" x14ac:dyDescent="0.2">
      <c r="A1678" s="370"/>
      <c r="B1678" s="373"/>
      <c r="C1678" s="374"/>
      <c r="D1678" s="376"/>
      <c r="E1678" s="306" t="s">
        <v>1455</v>
      </c>
    </row>
    <row r="1679" spans="1:5" x14ac:dyDescent="0.2">
      <c r="A1679" s="377" t="s">
        <v>2281</v>
      </c>
      <c r="B1679" s="379" t="s">
        <v>2273</v>
      </c>
      <c r="C1679" s="380"/>
      <c r="D1679" s="383" t="s">
        <v>62</v>
      </c>
      <c r="E1679" s="303" t="s">
        <v>1454</v>
      </c>
    </row>
    <row r="1680" spans="1:5" x14ac:dyDescent="0.2">
      <c r="A1680" s="378"/>
      <c r="B1680" s="381"/>
      <c r="C1680" s="382"/>
      <c r="D1680" s="384"/>
      <c r="E1680" s="304" t="s">
        <v>1455</v>
      </c>
    </row>
    <row r="1681" spans="1:5" x14ac:dyDescent="0.2">
      <c r="A1681" s="369" t="s">
        <v>2282</v>
      </c>
      <c r="B1681" s="371" t="s">
        <v>2279</v>
      </c>
      <c r="C1681" s="372"/>
      <c r="D1681" s="375" t="s">
        <v>62</v>
      </c>
      <c r="E1681" s="305" t="s">
        <v>1454</v>
      </c>
    </row>
    <row r="1682" spans="1:5" x14ac:dyDescent="0.2">
      <c r="A1682" s="370"/>
      <c r="B1682" s="373"/>
      <c r="C1682" s="374"/>
      <c r="D1682" s="376"/>
      <c r="E1682" s="306" t="s">
        <v>1455</v>
      </c>
    </row>
    <row r="1683" spans="1:5" x14ac:dyDescent="0.2">
      <c r="A1683" s="377" t="s">
        <v>2283</v>
      </c>
      <c r="B1683" s="379" t="s">
        <v>2279</v>
      </c>
      <c r="C1683" s="380"/>
      <c r="D1683" s="383" t="s">
        <v>62</v>
      </c>
      <c r="E1683" s="303" t="s">
        <v>1454</v>
      </c>
    </row>
    <row r="1684" spans="1:5" x14ac:dyDescent="0.2">
      <c r="A1684" s="378"/>
      <c r="B1684" s="381"/>
      <c r="C1684" s="382"/>
      <c r="D1684" s="384"/>
      <c r="E1684" s="304" t="s">
        <v>1455</v>
      </c>
    </row>
    <row r="1685" spans="1:5" x14ac:dyDescent="0.2">
      <c r="A1685" s="369" t="s">
        <v>2284</v>
      </c>
      <c r="B1685" s="371" t="s">
        <v>2273</v>
      </c>
      <c r="C1685" s="372"/>
      <c r="D1685" s="375" t="s">
        <v>62</v>
      </c>
      <c r="E1685" s="305" t="s">
        <v>1454</v>
      </c>
    </row>
    <row r="1686" spans="1:5" x14ac:dyDescent="0.2">
      <c r="A1686" s="370"/>
      <c r="B1686" s="373"/>
      <c r="C1686" s="374"/>
      <c r="D1686" s="376"/>
      <c r="E1686" s="306" t="s">
        <v>1455</v>
      </c>
    </row>
    <row r="1687" spans="1:5" x14ac:dyDescent="0.2">
      <c r="A1687" s="377" t="s">
        <v>2285</v>
      </c>
      <c r="B1687" s="379" t="s">
        <v>2273</v>
      </c>
      <c r="C1687" s="380"/>
      <c r="D1687" s="383" t="s">
        <v>62</v>
      </c>
      <c r="E1687" s="303" t="s">
        <v>1454</v>
      </c>
    </row>
    <row r="1688" spans="1:5" x14ac:dyDescent="0.2">
      <c r="A1688" s="378"/>
      <c r="B1688" s="381"/>
      <c r="C1688" s="382"/>
      <c r="D1688" s="384"/>
      <c r="E1688" s="304" t="s">
        <v>1455</v>
      </c>
    </row>
    <row r="1689" spans="1:5" x14ac:dyDescent="0.2">
      <c r="A1689" s="369" t="s">
        <v>2286</v>
      </c>
      <c r="B1689" s="371" t="s">
        <v>2273</v>
      </c>
      <c r="C1689" s="372"/>
      <c r="D1689" s="375" t="s">
        <v>62</v>
      </c>
      <c r="E1689" s="305" t="s">
        <v>1454</v>
      </c>
    </row>
    <row r="1690" spans="1:5" x14ac:dyDescent="0.2">
      <c r="A1690" s="370"/>
      <c r="B1690" s="373"/>
      <c r="C1690" s="374"/>
      <c r="D1690" s="376"/>
      <c r="E1690" s="306" t="s">
        <v>1455</v>
      </c>
    </row>
    <row r="1691" spans="1:5" x14ac:dyDescent="0.2">
      <c r="A1691" s="377" t="s">
        <v>2287</v>
      </c>
      <c r="B1691" s="379" t="s">
        <v>2279</v>
      </c>
      <c r="C1691" s="380"/>
      <c r="D1691" s="383" t="s">
        <v>62</v>
      </c>
      <c r="E1691" s="303" t="s">
        <v>1454</v>
      </c>
    </row>
    <row r="1692" spans="1:5" x14ac:dyDescent="0.2">
      <c r="A1692" s="378"/>
      <c r="B1692" s="381"/>
      <c r="C1692" s="382"/>
      <c r="D1692" s="384"/>
      <c r="E1692" s="304" t="s">
        <v>1455</v>
      </c>
    </row>
    <row r="1693" spans="1:5" x14ac:dyDescent="0.2">
      <c r="A1693" s="369" t="s">
        <v>2288</v>
      </c>
      <c r="B1693" s="371" t="s">
        <v>2273</v>
      </c>
      <c r="C1693" s="372"/>
      <c r="D1693" s="375" t="s">
        <v>62</v>
      </c>
      <c r="E1693" s="305" t="s">
        <v>1454</v>
      </c>
    </row>
    <row r="1694" spans="1:5" x14ac:dyDescent="0.2">
      <c r="A1694" s="370"/>
      <c r="B1694" s="373"/>
      <c r="C1694" s="374"/>
      <c r="D1694" s="376"/>
      <c r="E1694" s="306" t="s">
        <v>1455</v>
      </c>
    </row>
    <row r="1695" spans="1:5" x14ac:dyDescent="0.2">
      <c r="A1695" s="377" t="s">
        <v>2289</v>
      </c>
      <c r="B1695" s="379" t="s">
        <v>2273</v>
      </c>
      <c r="C1695" s="380"/>
      <c r="D1695" s="383" t="s">
        <v>62</v>
      </c>
      <c r="E1695" s="303" t="s">
        <v>1454</v>
      </c>
    </row>
    <row r="1696" spans="1:5" x14ac:dyDescent="0.2">
      <c r="A1696" s="378"/>
      <c r="B1696" s="381"/>
      <c r="C1696" s="382"/>
      <c r="D1696" s="384"/>
      <c r="E1696" s="304" t="s">
        <v>1455</v>
      </c>
    </row>
    <row r="1697" spans="1:5" x14ac:dyDescent="0.2">
      <c r="A1697" s="369" t="s">
        <v>2290</v>
      </c>
      <c r="B1697" s="371" t="s">
        <v>2273</v>
      </c>
      <c r="C1697" s="372"/>
      <c r="D1697" s="375" t="s">
        <v>62</v>
      </c>
      <c r="E1697" s="305" t="s">
        <v>1454</v>
      </c>
    </row>
    <row r="1698" spans="1:5" x14ac:dyDescent="0.2">
      <c r="A1698" s="370"/>
      <c r="B1698" s="373"/>
      <c r="C1698" s="374"/>
      <c r="D1698" s="376"/>
      <c r="E1698" s="306" t="s">
        <v>1455</v>
      </c>
    </row>
    <row r="1699" spans="1:5" x14ac:dyDescent="0.2">
      <c r="A1699" s="377" t="s">
        <v>2291</v>
      </c>
      <c r="B1699" s="379" t="s">
        <v>2273</v>
      </c>
      <c r="C1699" s="380"/>
      <c r="D1699" s="383" t="s">
        <v>62</v>
      </c>
      <c r="E1699" s="303" t="s">
        <v>1454</v>
      </c>
    </row>
    <row r="1700" spans="1:5" x14ac:dyDescent="0.2">
      <c r="A1700" s="378"/>
      <c r="B1700" s="381"/>
      <c r="C1700" s="382"/>
      <c r="D1700" s="384"/>
      <c r="E1700" s="304" t="s">
        <v>1455</v>
      </c>
    </row>
    <row r="1701" spans="1:5" x14ac:dyDescent="0.2">
      <c r="A1701" s="369" t="s">
        <v>2292</v>
      </c>
      <c r="B1701" s="371" t="s">
        <v>2273</v>
      </c>
      <c r="C1701" s="372"/>
      <c r="D1701" s="375" t="s">
        <v>62</v>
      </c>
      <c r="E1701" s="305" t="s">
        <v>1454</v>
      </c>
    </row>
    <row r="1702" spans="1:5" x14ac:dyDescent="0.2">
      <c r="A1702" s="370"/>
      <c r="B1702" s="373"/>
      <c r="C1702" s="374"/>
      <c r="D1702" s="376"/>
      <c r="E1702" s="306" t="s">
        <v>1455</v>
      </c>
    </row>
    <row r="1703" spans="1:5" x14ac:dyDescent="0.2">
      <c r="A1703" s="377" t="s">
        <v>2293</v>
      </c>
      <c r="B1703" s="379" t="s">
        <v>2273</v>
      </c>
      <c r="C1703" s="380"/>
      <c r="D1703" s="383" t="s">
        <v>62</v>
      </c>
      <c r="E1703" s="303" t="s">
        <v>1454</v>
      </c>
    </row>
    <row r="1704" spans="1:5" x14ac:dyDescent="0.2">
      <c r="A1704" s="378"/>
      <c r="B1704" s="381"/>
      <c r="C1704" s="382"/>
      <c r="D1704" s="384"/>
      <c r="E1704" s="304" t="s">
        <v>1455</v>
      </c>
    </row>
    <row r="1705" spans="1:5" x14ac:dyDescent="0.2">
      <c r="A1705" s="369" t="s">
        <v>2294</v>
      </c>
      <c r="B1705" s="371" t="s">
        <v>2295</v>
      </c>
      <c r="C1705" s="372"/>
      <c r="D1705" s="375" t="s">
        <v>62</v>
      </c>
      <c r="E1705" s="305" t="s">
        <v>1454</v>
      </c>
    </row>
    <row r="1706" spans="1:5" x14ac:dyDescent="0.2">
      <c r="A1706" s="370"/>
      <c r="B1706" s="373"/>
      <c r="C1706" s="374"/>
      <c r="D1706" s="376"/>
      <c r="E1706" s="306" t="s">
        <v>1455</v>
      </c>
    </row>
    <row r="1707" spans="1:5" x14ac:dyDescent="0.2">
      <c r="A1707" s="377" t="s">
        <v>2296</v>
      </c>
      <c r="B1707" s="379" t="s">
        <v>2295</v>
      </c>
      <c r="C1707" s="380"/>
      <c r="D1707" s="383" t="s">
        <v>62</v>
      </c>
      <c r="E1707" s="303" t="s">
        <v>1454</v>
      </c>
    </row>
    <row r="1708" spans="1:5" x14ac:dyDescent="0.2">
      <c r="A1708" s="378"/>
      <c r="B1708" s="381"/>
      <c r="C1708" s="382"/>
      <c r="D1708" s="384"/>
      <c r="E1708" s="304" t="s">
        <v>1455</v>
      </c>
    </row>
    <row r="1709" spans="1:5" x14ac:dyDescent="0.2">
      <c r="A1709" s="369" t="s">
        <v>2297</v>
      </c>
      <c r="B1709" s="371" t="s">
        <v>2295</v>
      </c>
      <c r="C1709" s="372"/>
      <c r="D1709" s="375" t="s">
        <v>62</v>
      </c>
      <c r="E1709" s="305" t="s">
        <v>1454</v>
      </c>
    </row>
    <row r="1710" spans="1:5" x14ac:dyDescent="0.2">
      <c r="A1710" s="370"/>
      <c r="B1710" s="373"/>
      <c r="C1710" s="374"/>
      <c r="D1710" s="376"/>
      <c r="E1710" s="306" t="s">
        <v>1455</v>
      </c>
    </row>
    <row r="1711" spans="1:5" x14ac:dyDescent="0.2">
      <c r="A1711" s="377" t="s">
        <v>2298</v>
      </c>
      <c r="B1711" s="379" t="s">
        <v>2295</v>
      </c>
      <c r="C1711" s="380"/>
      <c r="D1711" s="383" t="s">
        <v>62</v>
      </c>
      <c r="E1711" s="303" t="s">
        <v>1454</v>
      </c>
    </row>
    <row r="1712" spans="1:5" x14ac:dyDescent="0.2">
      <c r="A1712" s="378"/>
      <c r="B1712" s="381"/>
      <c r="C1712" s="382"/>
      <c r="D1712" s="384"/>
      <c r="E1712" s="304" t="s">
        <v>1455</v>
      </c>
    </row>
    <row r="1713" spans="1:5" x14ac:dyDescent="0.2">
      <c r="A1713" s="369" t="s">
        <v>2299</v>
      </c>
      <c r="B1713" s="371" t="s">
        <v>2295</v>
      </c>
      <c r="C1713" s="372"/>
      <c r="D1713" s="375" t="s">
        <v>62</v>
      </c>
      <c r="E1713" s="305" t="s">
        <v>1454</v>
      </c>
    </row>
    <row r="1714" spans="1:5" x14ac:dyDescent="0.2">
      <c r="A1714" s="370"/>
      <c r="B1714" s="373"/>
      <c r="C1714" s="374"/>
      <c r="D1714" s="376"/>
      <c r="E1714" s="306" t="s">
        <v>1455</v>
      </c>
    </row>
    <row r="1715" spans="1:5" x14ac:dyDescent="0.2">
      <c r="A1715" s="377" t="s">
        <v>2300</v>
      </c>
      <c r="B1715" s="379" t="s">
        <v>2295</v>
      </c>
      <c r="C1715" s="380"/>
      <c r="D1715" s="383" t="s">
        <v>62</v>
      </c>
      <c r="E1715" s="303" t="s">
        <v>1454</v>
      </c>
    </row>
    <row r="1716" spans="1:5" x14ac:dyDescent="0.2">
      <c r="A1716" s="378"/>
      <c r="B1716" s="381"/>
      <c r="C1716" s="382"/>
      <c r="D1716" s="384"/>
      <c r="E1716" s="304" t="s">
        <v>1455</v>
      </c>
    </row>
    <row r="1717" spans="1:5" x14ac:dyDescent="0.2">
      <c r="A1717" s="369" t="s">
        <v>2301</v>
      </c>
      <c r="B1717" s="371" t="s">
        <v>2295</v>
      </c>
      <c r="C1717" s="372"/>
      <c r="D1717" s="375" t="s">
        <v>62</v>
      </c>
      <c r="E1717" s="305" t="s">
        <v>1454</v>
      </c>
    </row>
    <row r="1718" spans="1:5" x14ac:dyDescent="0.2">
      <c r="A1718" s="370"/>
      <c r="B1718" s="373"/>
      <c r="C1718" s="374"/>
      <c r="D1718" s="376"/>
      <c r="E1718" s="306" t="s">
        <v>1455</v>
      </c>
    </row>
    <row r="1719" spans="1:5" x14ac:dyDescent="0.2">
      <c r="A1719" s="377" t="s">
        <v>2263</v>
      </c>
      <c r="B1719" s="379" t="s">
        <v>2295</v>
      </c>
      <c r="C1719" s="380"/>
      <c r="D1719" s="383" t="s">
        <v>62</v>
      </c>
      <c r="E1719" s="303" t="s">
        <v>1454</v>
      </c>
    </row>
    <row r="1720" spans="1:5" x14ac:dyDescent="0.2">
      <c r="A1720" s="378"/>
      <c r="B1720" s="381"/>
      <c r="C1720" s="382"/>
      <c r="D1720" s="384"/>
      <c r="E1720" s="304" t="s">
        <v>1455</v>
      </c>
    </row>
    <row r="1721" spans="1:5" x14ac:dyDescent="0.2">
      <c r="A1721" s="369" t="s">
        <v>2302</v>
      </c>
      <c r="B1721" s="371" t="s">
        <v>2303</v>
      </c>
      <c r="C1721" s="372"/>
      <c r="D1721" s="375" t="s">
        <v>62</v>
      </c>
      <c r="E1721" s="305" t="s">
        <v>1454</v>
      </c>
    </row>
    <row r="1722" spans="1:5" x14ac:dyDescent="0.2">
      <c r="A1722" s="370"/>
      <c r="B1722" s="373"/>
      <c r="C1722" s="374"/>
      <c r="D1722" s="376"/>
      <c r="E1722" s="306" t="s">
        <v>1455</v>
      </c>
    </row>
    <row r="1723" spans="1:5" x14ac:dyDescent="0.2">
      <c r="A1723" s="377" t="s">
        <v>2304</v>
      </c>
      <c r="B1723" s="379" t="s">
        <v>2303</v>
      </c>
      <c r="C1723" s="380"/>
      <c r="D1723" s="383" t="s">
        <v>62</v>
      </c>
      <c r="E1723" s="303" t="s">
        <v>1454</v>
      </c>
    </row>
    <row r="1724" spans="1:5" x14ac:dyDescent="0.2">
      <c r="A1724" s="378"/>
      <c r="B1724" s="381"/>
      <c r="C1724" s="382"/>
      <c r="D1724" s="384"/>
      <c r="E1724" s="304" t="s">
        <v>1455</v>
      </c>
    </row>
    <row r="1725" spans="1:5" x14ac:dyDescent="0.2">
      <c r="A1725" s="369" t="s">
        <v>2305</v>
      </c>
      <c r="B1725" s="371" t="s">
        <v>2303</v>
      </c>
      <c r="C1725" s="372"/>
      <c r="D1725" s="375" t="s">
        <v>62</v>
      </c>
      <c r="E1725" s="305" t="s">
        <v>1454</v>
      </c>
    </row>
    <row r="1726" spans="1:5" x14ac:dyDescent="0.2">
      <c r="A1726" s="370"/>
      <c r="B1726" s="373"/>
      <c r="C1726" s="374"/>
      <c r="D1726" s="376"/>
      <c r="E1726" s="306" t="s">
        <v>1455</v>
      </c>
    </row>
    <row r="1727" spans="1:5" x14ac:dyDescent="0.2">
      <c r="A1727" s="377" t="s">
        <v>2306</v>
      </c>
      <c r="B1727" s="379" t="s">
        <v>2303</v>
      </c>
      <c r="C1727" s="380"/>
      <c r="D1727" s="383" t="s">
        <v>62</v>
      </c>
      <c r="E1727" s="303" t="s">
        <v>1454</v>
      </c>
    </row>
    <row r="1728" spans="1:5" x14ac:dyDescent="0.2">
      <c r="A1728" s="378"/>
      <c r="B1728" s="381"/>
      <c r="C1728" s="382"/>
      <c r="D1728" s="384"/>
      <c r="E1728" s="304" t="s">
        <v>1455</v>
      </c>
    </row>
    <row r="1729" spans="1:5" x14ac:dyDescent="0.2">
      <c r="A1729" s="369" t="s">
        <v>2307</v>
      </c>
      <c r="B1729" s="371" t="s">
        <v>2303</v>
      </c>
      <c r="C1729" s="372"/>
      <c r="D1729" s="375" t="s">
        <v>62</v>
      </c>
      <c r="E1729" s="305" t="s">
        <v>1454</v>
      </c>
    </row>
    <row r="1730" spans="1:5" x14ac:dyDescent="0.2">
      <c r="A1730" s="370"/>
      <c r="B1730" s="373"/>
      <c r="C1730" s="374"/>
      <c r="D1730" s="376"/>
      <c r="E1730" s="306" t="s">
        <v>1455</v>
      </c>
    </row>
    <row r="1731" spans="1:5" x14ac:dyDescent="0.2">
      <c r="A1731" s="377" t="s">
        <v>2308</v>
      </c>
      <c r="B1731" s="379" t="s">
        <v>2303</v>
      </c>
      <c r="C1731" s="380"/>
      <c r="D1731" s="383" t="s">
        <v>62</v>
      </c>
      <c r="E1731" s="303" t="s">
        <v>1454</v>
      </c>
    </row>
    <row r="1732" spans="1:5" x14ac:dyDescent="0.2">
      <c r="A1732" s="378"/>
      <c r="B1732" s="381"/>
      <c r="C1732" s="382"/>
      <c r="D1732" s="384"/>
      <c r="E1732" s="304" t="s">
        <v>1455</v>
      </c>
    </row>
    <row r="1733" spans="1:5" x14ac:dyDescent="0.2">
      <c r="A1733" s="369" t="s">
        <v>2309</v>
      </c>
      <c r="B1733" s="371" t="s">
        <v>2303</v>
      </c>
      <c r="C1733" s="372"/>
      <c r="D1733" s="375" t="s">
        <v>62</v>
      </c>
      <c r="E1733" s="305" t="s">
        <v>1454</v>
      </c>
    </row>
    <row r="1734" spans="1:5" x14ac:dyDescent="0.2">
      <c r="A1734" s="370"/>
      <c r="B1734" s="373"/>
      <c r="C1734" s="374"/>
      <c r="D1734" s="376"/>
      <c r="E1734" s="306" t="s">
        <v>1455</v>
      </c>
    </row>
    <row r="1735" spans="1:5" x14ac:dyDescent="0.2">
      <c r="A1735" s="377" t="s">
        <v>2310</v>
      </c>
      <c r="B1735" s="379" t="s">
        <v>2303</v>
      </c>
      <c r="C1735" s="380"/>
      <c r="D1735" s="383" t="s">
        <v>62</v>
      </c>
      <c r="E1735" s="303" t="s">
        <v>1454</v>
      </c>
    </row>
    <row r="1736" spans="1:5" x14ac:dyDescent="0.2">
      <c r="A1736" s="378"/>
      <c r="B1736" s="381"/>
      <c r="C1736" s="382"/>
      <c r="D1736" s="384"/>
      <c r="E1736" s="304" t="s">
        <v>1455</v>
      </c>
    </row>
    <row r="1737" spans="1:5" x14ac:dyDescent="0.2">
      <c r="A1737" s="369" t="s">
        <v>2311</v>
      </c>
      <c r="B1737" s="371" t="s">
        <v>2303</v>
      </c>
      <c r="C1737" s="372"/>
      <c r="D1737" s="375" t="s">
        <v>62</v>
      </c>
      <c r="E1737" s="305" t="s">
        <v>1454</v>
      </c>
    </row>
    <row r="1738" spans="1:5" x14ac:dyDescent="0.2">
      <c r="A1738" s="370"/>
      <c r="B1738" s="373"/>
      <c r="C1738" s="374"/>
      <c r="D1738" s="376"/>
      <c r="E1738" s="306" t="s">
        <v>1455</v>
      </c>
    </row>
    <row r="1739" spans="1:5" x14ac:dyDescent="0.2">
      <c r="A1739" s="377" t="s">
        <v>2312</v>
      </c>
      <c r="B1739" s="379" t="s">
        <v>2303</v>
      </c>
      <c r="C1739" s="380"/>
      <c r="D1739" s="383" t="s">
        <v>62</v>
      </c>
      <c r="E1739" s="303" t="s">
        <v>1454</v>
      </c>
    </row>
    <row r="1740" spans="1:5" x14ac:dyDescent="0.2">
      <c r="A1740" s="378"/>
      <c r="B1740" s="381"/>
      <c r="C1740" s="382"/>
      <c r="D1740" s="384"/>
      <c r="E1740" s="304" t="s">
        <v>1455</v>
      </c>
    </row>
    <row r="1741" spans="1:5" x14ac:dyDescent="0.2">
      <c r="A1741" s="369" t="s">
        <v>2313</v>
      </c>
      <c r="B1741" s="371" t="s">
        <v>2303</v>
      </c>
      <c r="C1741" s="372"/>
      <c r="D1741" s="375" t="s">
        <v>62</v>
      </c>
      <c r="E1741" s="305" t="s">
        <v>1454</v>
      </c>
    </row>
    <row r="1742" spans="1:5" x14ac:dyDescent="0.2">
      <c r="A1742" s="370"/>
      <c r="B1742" s="373"/>
      <c r="C1742" s="374"/>
      <c r="D1742" s="376"/>
      <c r="E1742" s="306" t="s">
        <v>1455</v>
      </c>
    </row>
    <row r="1743" spans="1:5" x14ac:dyDescent="0.2">
      <c r="A1743" s="377" t="s">
        <v>2314</v>
      </c>
      <c r="B1743" s="379" t="s">
        <v>2303</v>
      </c>
      <c r="C1743" s="380"/>
      <c r="D1743" s="383" t="s">
        <v>62</v>
      </c>
      <c r="E1743" s="303" t="s">
        <v>1454</v>
      </c>
    </row>
    <row r="1744" spans="1:5" x14ac:dyDescent="0.2">
      <c r="A1744" s="378"/>
      <c r="B1744" s="381"/>
      <c r="C1744" s="382"/>
      <c r="D1744" s="384"/>
      <c r="E1744" s="304" t="s">
        <v>1455</v>
      </c>
    </row>
    <row r="1745" spans="1:5" x14ac:dyDescent="0.2">
      <c r="A1745" s="369" t="s">
        <v>2315</v>
      </c>
      <c r="B1745" s="371" t="s">
        <v>2303</v>
      </c>
      <c r="C1745" s="372"/>
      <c r="D1745" s="375" t="s">
        <v>62</v>
      </c>
      <c r="E1745" s="305" t="s">
        <v>1454</v>
      </c>
    </row>
    <row r="1746" spans="1:5" x14ac:dyDescent="0.2">
      <c r="A1746" s="370"/>
      <c r="B1746" s="373"/>
      <c r="C1746" s="374"/>
      <c r="D1746" s="376"/>
      <c r="E1746" s="306" t="s">
        <v>1455</v>
      </c>
    </row>
    <row r="1747" spans="1:5" x14ac:dyDescent="0.2">
      <c r="A1747" s="377" t="s">
        <v>2316</v>
      </c>
      <c r="B1747" s="379" t="s">
        <v>2317</v>
      </c>
      <c r="C1747" s="380"/>
      <c r="D1747" s="383" t="s">
        <v>62</v>
      </c>
      <c r="E1747" s="303" t="s">
        <v>1454</v>
      </c>
    </row>
    <row r="1748" spans="1:5" x14ac:dyDescent="0.2">
      <c r="A1748" s="378"/>
      <c r="B1748" s="381"/>
      <c r="C1748" s="382"/>
      <c r="D1748" s="384"/>
      <c r="E1748" s="304" t="s">
        <v>1455</v>
      </c>
    </row>
    <row r="1749" spans="1:5" x14ac:dyDescent="0.2">
      <c r="A1749" s="369" t="s">
        <v>2318</v>
      </c>
      <c r="B1749" s="371" t="s">
        <v>2317</v>
      </c>
      <c r="C1749" s="372"/>
      <c r="D1749" s="375" t="s">
        <v>62</v>
      </c>
      <c r="E1749" s="305" t="s">
        <v>1454</v>
      </c>
    </row>
    <row r="1750" spans="1:5" x14ac:dyDescent="0.2">
      <c r="A1750" s="370"/>
      <c r="B1750" s="373"/>
      <c r="C1750" s="374"/>
      <c r="D1750" s="376"/>
      <c r="E1750" s="306" t="s">
        <v>1455</v>
      </c>
    </row>
    <row r="1751" spans="1:5" x14ac:dyDescent="0.2">
      <c r="A1751" s="377" t="s">
        <v>2319</v>
      </c>
      <c r="B1751" s="379" t="s">
        <v>2317</v>
      </c>
      <c r="C1751" s="380"/>
      <c r="D1751" s="383" t="s">
        <v>62</v>
      </c>
      <c r="E1751" s="303" t="s">
        <v>1454</v>
      </c>
    </row>
    <row r="1752" spans="1:5" x14ac:dyDescent="0.2">
      <c r="A1752" s="378"/>
      <c r="B1752" s="381"/>
      <c r="C1752" s="382"/>
      <c r="D1752" s="384"/>
      <c r="E1752" s="304" t="s">
        <v>1455</v>
      </c>
    </row>
    <row r="1753" spans="1:5" x14ac:dyDescent="0.2">
      <c r="A1753" s="369" t="s">
        <v>2320</v>
      </c>
      <c r="B1753" s="371" t="s">
        <v>2317</v>
      </c>
      <c r="C1753" s="372"/>
      <c r="D1753" s="375" t="s">
        <v>62</v>
      </c>
      <c r="E1753" s="305" t="s">
        <v>1454</v>
      </c>
    </row>
    <row r="1754" spans="1:5" x14ac:dyDescent="0.2">
      <c r="A1754" s="370"/>
      <c r="B1754" s="373"/>
      <c r="C1754" s="374"/>
      <c r="D1754" s="376"/>
      <c r="E1754" s="306" t="s">
        <v>1455</v>
      </c>
    </row>
    <row r="1755" spans="1:5" x14ac:dyDescent="0.2">
      <c r="A1755" s="377" t="s">
        <v>2321</v>
      </c>
      <c r="B1755" s="379" t="s">
        <v>2317</v>
      </c>
      <c r="C1755" s="380"/>
      <c r="D1755" s="383" t="s">
        <v>62</v>
      </c>
      <c r="E1755" s="303" t="s">
        <v>1454</v>
      </c>
    </row>
    <row r="1756" spans="1:5" x14ac:dyDescent="0.2">
      <c r="A1756" s="378"/>
      <c r="B1756" s="381"/>
      <c r="C1756" s="382"/>
      <c r="D1756" s="384"/>
      <c r="E1756" s="304" t="s">
        <v>1455</v>
      </c>
    </row>
    <row r="1757" spans="1:5" x14ac:dyDescent="0.2">
      <c r="A1757" s="369" t="s">
        <v>2322</v>
      </c>
      <c r="B1757" s="371" t="s">
        <v>2323</v>
      </c>
      <c r="C1757" s="372"/>
      <c r="D1757" s="375" t="s">
        <v>62</v>
      </c>
      <c r="E1757" s="305" t="s">
        <v>1454</v>
      </c>
    </row>
    <row r="1758" spans="1:5" x14ac:dyDescent="0.2">
      <c r="A1758" s="370"/>
      <c r="B1758" s="373"/>
      <c r="C1758" s="374"/>
      <c r="D1758" s="376"/>
      <c r="E1758" s="306" t="s">
        <v>1455</v>
      </c>
    </row>
    <row r="1759" spans="1:5" x14ac:dyDescent="0.2">
      <c r="A1759" s="377" t="s">
        <v>2324</v>
      </c>
      <c r="B1759" s="379" t="s">
        <v>2323</v>
      </c>
      <c r="C1759" s="380"/>
      <c r="D1759" s="383" t="s">
        <v>62</v>
      </c>
      <c r="E1759" s="303" t="s">
        <v>1454</v>
      </c>
    </row>
    <row r="1760" spans="1:5" x14ac:dyDescent="0.2">
      <c r="A1760" s="378"/>
      <c r="B1760" s="381"/>
      <c r="C1760" s="382"/>
      <c r="D1760" s="384"/>
      <c r="E1760" s="304" t="s">
        <v>1455</v>
      </c>
    </row>
    <row r="1761" spans="1:5" x14ac:dyDescent="0.2">
      <c r="A1761" s="369" t="s">
        <v>2325</v>
      </c>
      <c r="B1761" s="371" t="s">
        <v>2323</v>
      </c>
      <c r="C1761" s="372"/>
      <c r="D1761" s="375" t="s">
        <v>62</v>
      </c>
      <c r="E1761" s="305" t="s">
        <v>1454</v>
      </c>
    </row>
    <row r="1762" spans="1:5" x14ac:dyDescent="0.2">
      <c r="A1762" s="370"/>
      <c r="B1762" s="373"/>
      <c r="C1762" s="374"/>
      <c r="D1762" s="376"/>
      <c r="E1762" s="306" t="s">
        <v>1455</v>
      </c>
    </row>
    <row r="1763" spans="1:5" x14ac:dyDescent="0.2">
      <c r="A1763" s="377" t="s">
        <v>2326</v>
      </c>
      <c r="B1763" s="379" t="s">
        <v>2323</v>
      </c>
      <c r="C1763" s="380"/>
      <c r="D1763" s="383" t="s">
        <v>62</v>
      </c>
      <c r="E1763" s="303" t="s">
        <v>1454</v>
      </c>
    </row>
    <row r="1764" spans="1:5" x14ac:dyDescent="0.2">
      <c r="A1764" s="378"/>
      <c r="B1764" s="381"/>
      <c r="C1764" s="382"/>
      <c r="D1764" s="384"/>
      <c r="E1764" s="304" t="s">
        <v>1455</v>
      </c>
    </row>
    <row r="1765" spans="1:5" x14ac:dyDescent="0.2">
      <c r="A1765" s="369" t="s">
        <v>2327</v>
      </c>
      <c r="B1765" s="371" t="s">
        <v>2328</v>
      </c>
      <c r="C1765" s="372"/>
      <c r="D1765" s="375" t="s">
        <v>62</v>
      </c>
      <c r="E1765" s="305" t="s">
        <v>1454</v>
      </c>
    </row>
    <row r="1766" spans="1:5" x14ac:dyDescent="0.2">
      <c r="A1766" s="370"/>
      <c r="B1766" s="373"/>
      <c r="C1766" s="374"/>
      <c r="D1766" s="376"/>
      <c r="E1766" s="306" t="s">
        <v>1455</v>
      </c>
    </row>
    <row r="1767" spans="1:5" x14ac:dyDescent="0.2">
      <c r="A1767" s="377" t="s">
        <v>2329</v>
      </c>
      <c r="B1767" s="379" t="s">
        <v>2328</v>
      </c>
      <c r="C1767" s="380"/>
      <c r="D1767" s="383" t="s">
        <v>62</v>
      </c>
      <c r="E1767" s="303" t="s">
        <v>1454</v>
      </c>
    </row>
    <row r="1768" spans="1:5" x14ac:dyDescent="0.2">
      <c r="A1768" s="378"/>
      <c r="B1768" s="381"/>
      <c r="C1768" s="382"/>
      <c r="D1768" s="384"/>
      <c r="E1768" s="304" t="s">
        <v>1455</v>
      </c>
    </row>
    <row r="1769" spans="1:5" x14ac:dyDescent="0.2">
      <c r="A1769" s="369" t="s">
        <v>2330</v>
      </c>
      <c r="B1769" s="371" t="s">
        <v>2328</v>
      </c>
      <c r="C1769" s="372"/>
      <c r="D1769" s="375" t="s">
        <v>62</v>
      </c>
      <c r="E1769" s="305" t="s">
        <v>1454</v>
      </c>
    </row>
    <row r="1770" spans="1:5" x14ac:dyDescent="0.2">
      <c r="A1770" s="370"/>
      <c r="B1770" s="373"/>
      <c r="C1770" s="374"/>
      <c r="D1770" s="376"/>
      <c r="E1770" s="306" t="s">
        <v>1455</v>
      </c>
    </row>
    <row r="1771" spans="1:5" x14ac:dyDescent="0.2">
      <c r="A1771" s="377" t="s">
        <v>2331</v>
      </c>
      <c r="B1771" s="379" t="s">
        <v>2328</v>
      </c>
      <c r="C1771" s="380"/>
      <c r="D1771" s="383" t="s">
        <v>62</v>
      </c>
      <c r="E1771" s="303" t="s">
        <v>1454</v>
      </c>
    </row>
    <row r="1772" spans="1:5" x14ac:dyDescent="0.2">
      <c r="A1772" s="378"/>
      <c r="B1772" s="381"/>
      <c r="C1772" s="382"/>
      <c r="D1772" s="384"/>
      <c r="E1772" s="304" t="s">
        <v>1455</v>
      </c>
    </row>
    <row r="1773" spans="1:5" x14ac:dyDescent="0.2">
      <c r="A1773" s="369" t="s">
        <v>2332</v>
      </c>
      <c r="B1773" s="371" t="s">
        <v>2328</v>
      </c>
      <c r="C1773" s="372"/>
      <c r="D1773" s="375" t="s">
        <v>62</v>
      </c>
      <c r="E1773" s="305" t="s">
        <v>1454</v>
      </c>
    </row>
    <row r="1774" spans="1:5" x14ac:dyDescent="0.2">
      <c r="A1774" s="370"/>
      <c r="B1774" s="373"/>
      <c r="C1774" s="374"/>
      <c r="D1774" s="376"/>
      <c r="E1774" s="306" t="s">
        <v>1455</v>
      </c>
    </row>
    <row r="1775" spans="1:5" x14ac:dyDescent="0.2">
      <c r="A1775" s="377" t="s">
        <v>2333</v>
      </c>
      <c r="B1775" s="379" t="s">
        <v>2328</v>
      </c>
      <c r="C1775" s="380"/>
      <c r="D1775" s="383" t="s">
        <v>62</v>
      </c>
      <c r="E1775" s="303" t="s">
        <v>1454</v>
      </c>
    </row>
    <row r="1776" spans="1:5" x14ac:dyDescent="0.2">
      <c r="A1776" s="378"/>
      <c r="B1776" s="381"/>
      <c r="C1776" s="382"/>
      <c r="D1776" s="384"/>
      <c r="E1776" s="304" t="s">
        <v>1455</v>
      </c>
    </row>
    <row r="1777" spans="1:5" x14ac:dyDescent="0.2">
      <c r="A1777" s="369" t="s">
        <v>2334</v>
      </c>
      <c r="B1777" s="371" t="s">
        <v>2328</v>
      </c>
      <c r="C1777" s="372"/>
      <c r="D1777" s="375" t="s">
        <v>62</v>
      </c>
      <c r="E1777" s="305" t="s">
        <v>1454</v>
      </c>
    </row>
    <row r="1778" spans="1:5" x14ac:dyDescent="0.2">
      <c r="A1778" s="370"/>
      <c r="B1778" s="373"/>
      <c r="C1778" s="374"/>
      <c r="D1778" s="376"/>
      <c r="E1778" s="306" t="s">
        <v>1455</v>
      </c>
    </row>
    <row r="1779" spans="1:5" x14ac:dyDescent="0.2">
      <c r="A1779" s="377" t="s">
        <v>2335</v>
      </c>
      <c r="B1779" s="379" t="s">
        <v>2328</v>
      </c>
      <c r="C1779" s="380"/>
      <c r="D1779" s="383" t="s">
        <v>62</v>
      </c>
      <c r="E1779" s="303" t="s">
        <v>1454</v>
      </c>
    </row>
    <row r="1780" spans="1:5" x14ac:dyDescent="0.2">
      <c r="A1780" s="378"/>
      <c r="B1780" s="381"/>
      <c r="C1780" s="382"/>
      <c r="D1780" s="384"/>
      <c r="E1780" s="304" t="s">
        <v>1455</v>
      </c>
    </row>
    <row r="1781" spans="1:5" x14ac:dyDescent="0.2">
      <c r="A1781" s="369" t="s">
        <v>2336</v>
      </c>
      <c r="B1781" s="371" t="s">
        <v>2328</v>
      </c>
      <c r="C1781" s="372"/>
      <c r="D1781" s="375" t="s">
        <v>62</v>
      </c>
      <c r="E1781" s="305" t="s">
        <v>1454</v>
      </c>
    </row>
    <row r="1782" spans="1:5" x14ac:dyDescent="0.2">
      <c r="A1782" s="370"/>
      <c r="B1782" s="373"/>
      <c r="C1782" s="374"/>
      <c r="D1782" s="376"/>
      <c r="E1782" s="306" t="s">
        <v>1455</v>
      </c>
    </row>
    <row r="1783" spans="1:5" x14ac:dyDescent="0.2">
      <c r="A1783" s="377" t="s">
        <v>2337</v>
      </c>
      <c r="B1783" s="379" t="s">
        <v>2338</v>
      </c>
      <c r="C1783" s="380"/>
      <c r="D1783" s="383" t="s">
        <v>62</v>
      </c>
      <c r="E1783" s="303" t="s">
        <v>1454</v>
      </c>
    </row>
    <row r="1784" spans="1:5" x14ac:dyDescent="0.2">
      <c r="A1784" s="378"/>
      <c r="B1784" s="381"/>
      <c r="C1784" s="382"/>
      <c r="D1784" s="384"/>
      <c r="E1784" s="304" t="s">
        <v>1455</v>
      </c>
    </row>
    <row r="1785" spans="1:5" x14ac:dyDescent="0.2">
      <c r="A1785" s="369" t="s">
        <v>2339</v>
      </c>
      <c r="B1785" s="371" t="s">
        <v>2338</v>
      </c>
      <c r="C1785" s="372"/>
      <c r="D1785" s="375" t="s">
        <v>62</v>
      </c>
      <c r="E1785" s="305" t="s">
        <v>1454</v>
      </c>
    </row>
    <row r="1786" spans="1:5" x14ac:dyDescent="0.2">
      <c r="A1786" s="370"/>
      <c r="B1786" s="373"/>
      <c r="C1786" s="374"/>
      <c r="D1786" s="376"/>
      <c r="E1786" s="306" t="s">
        <v>1455</v>
      </c>
    </row>
    <row r="1787" spans="1:5" x14ac:dyDescent="0.2">
      <c r="A1787" s="377" t="s">
        <v>2340</v>
      </c>
      <c r="B1787" s="379" t="s">
        <v>2338</v>
      </c>
      <c r="C1787" s="380"/>
      <c r="D1787" s="383" t="s">
        <v>62</v>
      </c>
      <c r="E1787" s="303" t="s">
        <v>1454</v>
      </c>
    </row>
    <row r="1788" spans="1:5" x14ac:dyDescent="0.2">
      <c r="A1788" s="378"/>
      <c r="B1788" s="381"/>
      <c r="C1788" s="382"/>
      <c r="D1788" s="384"/>
      <c r="E1788" s="304" t="s">
        <v>1455</v>
      </c>
    </row>
    <row r="1789" spans="1:5" x14ac:dyDescent="0.2">
      <c r="A1789" s="369" t="s">
        <v>2341</v>
      </c>
      <c r="B1789" s="371" t="s">
        <v>2338</v>
      </c>
      <c r="C1789" s="372"/>
      <c r="D1789" s="375" t="s">
        <v>62</v>
      </c>
      <c r="E1789" s="305" t="s">
        <v>1454</v>
      </c>
    </row>
    <row r="1790" spans="1:5" x14ac:dyDescent="0.2">
      <c r="A1790" s="370"/>
      <c r="B1790" s="373"/>
      <c r="C1790" s="374"/>
      <c r="D1790" s="376"/>
      <c r="E1790" s="306" t="s">
        <v>1455</v>
      </c>
    </row>
    <row r="1791" spans="1:5" x14ac:dyDescent="0.2">
      <c r="A1791" s="377" t="s">
        <v>2342</v>
      </c>
      <c r="B1791" s="379" t="s">
        <v>2338</v>
      </c>
      <c r="C1791" s="380"/>
      <c r="D1791" s="383" t="s">
        <v>62</v>
      </c>
      <c r="E1791" s="303" t="s">
        <v>1454</v>
      </c>
    </row>
    <row r="1792" spans="1:5" x14ac:dyDescent="0.2">
      <c r="A1792" s="378"/>
      <c r="B1792" s="381"/>
      <c r="C1792" s="382"/>
      <c r="D1792" s="384"/>
      <c r="E1792" s="304" t="s">
        <v>1455</v>
      </c>
    </row>
    <row r="1793" spans="1:5" x14ac:dyDescent="0.2">
      <c r="A1793" s="369" t="s">
        <v>2343</v>
      </c>
      <c r="B1793" s="371" t="s">
        <v>2338</v>
      </c>
      <c r="C1793" s="372"/>
      <c r="D1793" s="375" t="s">
        <v>62</v>
      </c>
      <c r="E1793" s="305" t="s">
        <v>1454</v>
      </c>
    </row>
    <row r="1794" spans="1:5" x14ac:dyDescent="0.2">
      <c r="A1794" s="370"/>
      <c r="B1794" s="373"/>
      <c r="C1794" s="374"/>
      <c r="D1794" s="376"/>
      <c r="E1794" s="306" t="s">
        <v>1455</v>
      </c>
    </row>
    <row r="1795" spans="1:5" x14ac:dyDescent="0.2">
      <c r="A1795" s="377" t="s">
        <v>2344</v>
      </c>
      <c r="B1795" s="379" t="s">
        <v>2338</v>
      </c>
      <c r="C1795" s="380"/>
      <c r="D1795" s="383" t="s">
        <v>62</v>
      </c>
      <c r="E1795" s="303" t="s">
        <v>1454</v>
      </c>
    </row>
    <row r="1796" spans="1:5" x14ac:dyDescent="0.2">
      <c r="A1796" s="378"/>
      <c r="B1796" s="381"/>
      <c r="C1796" s="382"/>
      <c r="D1796" s="384"/>
      <c r="E1796" s="304" t="s">
        <v>1455</v>
      </c>
    </row>
    <row r="1797" spans="1:5" x14ac:dyDescent="0.2">
      <c r="A1797" s="369" t="s">
        <v>2345</v>
      </c>
      <c r="B1797" s="371" t="s">
        <v>2338</v>
      </c>
      <c r="C1797" s="372"/>
      <c r="D1797" s="375" t="s">
        <v>62</v>
      </c>
      <c r="E1797" s="305" t="s">
        <v>1454</v>
      </c>
    </row>
    <row r="1798" spans="1:5" x14ac:dyDescent="0.2">
      <c r="A1798" s="370"/>
      <c r="B1798" s="373"/>
      <c r="C1798" s="374"/>
      <c r="D1798" s="376"/>
      <c r="E1798" s="306" t="s">
        <v>1455</v>
      </c>
    </row>
    <row r="1799" spans="1:5" x14ac:dyDescent="0.2">
      <c r="A1799" s="377" t="s">
        <v>2346</v>
      </c>
      <c r="B1799" s="379" t="s">
        <v>2347</v>
      </c>
      <c r="C1799" s="380"/>
      <c r="D1799" s="383" t="s">
        <v>62</v>
      </c>
      <c r="E1799" s="303" t="s">
        <v>1454</v>
      </c>
    </row>
    <row r="1800" spans="1:5" x14ac:dyDescent="0.2">
      <c r="A1800" s="378"/>
      <c r="B1800" s="381"/>
      <c r="C1800" s="382"/>
      <c r="D1800" s="384"/>
      <c r="E1800" s="304" t="s">
        <v>1455</v>
      </c>
    </row>
    <row r="1801" spans="1:5" x14ac:dyDescent="0.2">
      <c r="A1801" s="369" t="s">
        <v>2348</v>
      </c>
      <c r="B1801" s="371" t="s">
        <v>2347</v>
      </c>
      <c r="C1801" s="372"/>
      <c r="D1801" s="375" t="s">
        <v>62</v>
      </c>
      <c r="E1801" s="305" t="s">
        <v>1454</v>
      </c>
    </row>
    <row r="1802" spans="1:5" x14ac:dyDescent="0.2">
      <c r="A1802" s="370"/>
      <c r="B1802" s="373"/>
      <c r="C1802" s="374"/>
      <c r="D1802" s="376"/>
      <c r="E1802" s="306" t="s">
        <v>1455</v>
      </c>
    </row>
    <row r="1803" spans="1:5" x14ac:dyDescent="0.2">
      <c r="A1803" s="377" t="s">
        <v>2349</v>
      </c>
      <c r="B1803" s="379" t="s">
        <v>2347</v>
      </c>
      <c r="C1803" s="380"/>
      <c r="D1803" s="383" t="s">
        <v>62</v>
      </c>
      <c r="E1803" s="303" t="s">
        <v>1454</v>
      </c>
    </row>
    <row r="1804" spans="1:5" x14ac:dyDescent="0.2">
      <c r="A1804" s="378"/>
      <c r="B1804" s="381"/>
      <c r="C1804" s="382"/>
      <c r="D1804" s="384"/>
      <c r="E1804" s="304" t="s">
        <v>1455</v>
      </c>
    </row>
    <row r="1805" spans="1:5" x14ac:dyDescent="0.2">
      <c r="A1805" s="369" t="s">
        <v>2350</v>
      </c>
      <c r="B1805" s="371" t="s">
        <v>2347</v>
      </c>
      <c r="C1805" s="372"/>
      <c r="D1805" s="375" t="s">
        <v>62</v>
      </c>
      <c r="E1805" s="305" t="s">
        <v>1454</v>
      </c>
    </row>
    <row r="1806" spans="1:5" x14ac:dyDescent="0.2">
      <c r="A1806" s="370"/>
      <c r="B1806" s="373"/>
      <c r="C1806" s="374"/>
      <c r="D1806" s="376"/>
      <c r="E1806" s="306" t="s">
        <v>1455</v>
      </c>
    </row>
    <row r="1807" spans="1:5" x14ac:dyDescent="0.2">
      <c r="A1807" s="377" t="s">
        <v>2351</v>
      </c>
      <c r="B1807" s="379" t="s">
        <v>2347</v>
      </c>
      <c r="C1807" s="380"/>
      <c r="D1807" s="383" t="s">
        <v>62</v>
      </c>
      <c r="E1807" s="303" t="s">
        <v>1454</v>
      </c>
    </row>
    <row r="1808" spans="1:5" x14ac:dyDescent="0.2">
      <c r="A1808" s="378"/>
      <c r="B1808" s="381"/>
      <c r="C1808" s="382"/>
      <c r="D1808" s="384"/>
      <c r="E1808" s="304" t="s">
        <v>1455</v>
      </c>
    </row>
    <row r="1809" spans="1:5" x14ac:dyDescent="0.2">
      <c r="A1809" s="369" t="s">
        <v>2352</v>
      </c>
      <c r="B1809" s="371" t="s">
        <v>2347</v>
      </c>
      <c r="C1809" s="372"/>
      <c r="D1809" s="375" t="s">
        <v>62</v>
      </c>
      <c r="E1809" s="305" t="s">
        <v>1454</v>
      </c>
    </row>
    <row r="1810" spans="1:5" x14ac:dyDescent="0.2">
      <c r="A1810" s="370"/>
      <c r="B1810" s="373"/>
      <c r="C1810" s="374"/>
      <c r="D1810" s="376"/>
      <c r="E1810" s="306" t="s">
        <v>1455</v>
      </c>
    </row>
    <row r="1811" spans="1:5" x14ac:dyDescent="0.2">
      <c r="A1811" s="377" t="s">
        <v>2353</v>
      </c>
      <c r="B1811" s="379" t="s">
        <v>2347</v>
      </c>
      <c r="C1811" s="380"/>
      <c r="D1811" s="383" t="s">
        <v>62</v>
      </c>
      <c r="E1811" s="303" t="s">
        <v>1454</v>
      </c>
    </row>
    <row r="1812" spans="1:5" x14ac:dyDescent="0.2">
      <c r="A1812" s="378"/>
      <c r="B1812" s="381"/>
      <c r="C1812" s="382"/>
      <c r="D1812" s="384"/>
      <c r="E1812" s="304" t="s">
        <v>1455</v>
      </c>
    </row>
    <row r="1813" spans="1:5" x14ac:dyDescent="0.2">
      <c r="A1813" s="369" t="s">
        <v>2354</v>
      </c>
      <c r="B1813" s="371" t="s">
        <v>2347</v>
      </c>
      <c r="C1813" s="372"/>
      <c r="D1813" s="375" t="s">
        <v>62</v>
      </c>
      <c r="E1813" s="305" t="s">
        <v>1454</v>
      </c>
    </row>
    <row r="1814" spans="1:5" x14ac:dyDescent="0.2">
      <c r="A1814" s="370"/>
      <c r="B1814" s="373"/>
      <c r="C1814" s="374"/>
      <c r="D1814" s="376"/>
      <c r="E1814" s="306" t="s">
        <v>1455</v>
      </c>
    </row>
    <row r="1815" spans="1:5" x14ac:dyDescent="0.2">
      <c r="A1815" s="377" t="s">
        <v>2355</v>
      </c>
      <c r="B1815" s="379" t="s">
        <v>2347</v>
      </c>
      <c r="C1815" s="380"/>
      <c r="D1815" s="383" t="s">
        <v>62</v>
      </c>
      <c r="E1815" s="303" t="s">
        <v>1454</v>
      </c>
    </row>
    <row r="1816" spans="1:5" x14ac:dyDescent="0.2">
      <c r="A1816" s="378"/>
      <c r="B1816" s="381"/>
      <c r="C1816" s="382"/>
      <c r="D1816" s="384"/>
      <c r="E1816" s="304" t="s">
        <v>1455</v>
      </c>
    </row>
    <row r="1817" spans="1:5" x14ac:dyDescent="0.2">
      <c r="A1817" s="369" t="s">
        <v>2356</v>
      </c>
      <c r="B1817" s="371" t="s">
        <v>2347</v>
      </c>
      <c r="C1817" s="372"/>
      <c r="D1817" s="375" t="s">
        <v>62</v>
      </c>
      <c r="E1817" s="305" t="s">
        <v>1454</v>
      </c>
    </row>
    <row r="1818" spans="1:5" x14ac:dyDescent="0.2">
      <c r="A1818" s="370"/>
      <c r="B1818" s="373"/>
      <c r="C1818" s="374"/>
      <c r="D1818" s="376"/>
      <c r="E1818" s="306" t="s">
        <v>1455</v>
      </c>
    </row>
    <row r="1819" spans="1:5" x14ac:dyDescent="0.2">
      <c r="A1819" s="377" t="s">
        <v>2357</v>
      </c>
      <c r="B1819" s="379" t="s">
        <v>2347</v>
      </c>
      <c r="C1819" s="380"/>
      <c r="D1819" s="383" t="s">
        <v>62</v>
      </c>
      <c r="E1819" s="303" t="s">
        <v>1454</v>
      </c>
    </row>
    <row r="1820" spans="1:5" x14ac:dyDescent="0.2">
      <c r="A1820" s="378"/>
      <c r="B1820" s="381"/>
      <c r="C1820" s="382"/>
      <c r="D1820" s="384"/>
      <c r="E1820" s="304" t="s">
        <v>1455</v>
      </c>
    </row>
    <row r="1821" spans="1:5" x14ac:dyDescent="0.2">
      <c r="A1821" s="369" t="s">
        <v>2358</v>
      </c>
      <c r="B1821" s="371" t="s">
        <v>2347</v>
      </c>
      <c r="C1821" s="372"/>
      <c r="D1821" s="375" t="s">
        <v>62</v>
      </c>
      <c r="E1821" s="305" t="s">
        <v>1454</v>
      </c>
    </row>
    <row r="1822" spans="1:5" x14ac:dyDescent="0.2">
      <c r="A1822" s="370"/>
      <c r="B1822" s="373"/>
      <c r="C1822" s="374"/>
      <c r="D1822" s="376"/>
      <c r="E1822" s="306" t="s">
        <v>1455</v>
      </c>
    </row>
    <row r="1823" spans="1:5" x14ac:dyDescent="0.2">
      <c r="A1823" s="377" t="s">
        <v>2359</v>
      </c>
      <c r="B1823" s="379" t="s">
        <v>2347</v>
      </c>
      <c r="C1823" s="380"/>
      <c r="D1823" s="383" t="s">
        <v>62</v>
      </c>
      <c r="E1823" s="303" t="s">
        <v>1454</v>
      </c>
    </row>
    <row r="1824" spans="1:5" x14ac:dyDescent="0.2">
      <c r="A1824" s="378"/>
      <c r="B1824" s="381"/>
      <c r="C1824" s="382"/>
      <c r="D1824" s="384"/>
      <c r="E1824" s="304" t="s">
        <v>1455</v>
      </c>
    </row>
    <row r="1825" spans="1:5" x14ac:dyDescent="0.2">
      <c r="A1825" s="369" t="s">
        <v>2360</v>
      </c>
      <c r="B1825" s="371" t="s">
        <v>2347</v>
      </c>
      <c r="C1825" s="372"/>
      <c r="D1825" s="375" t="s">
        <v>62</v>
      </c>
      <c r="E1825" s="305" t="s">
        <v>1454</v>
      </c>
    </row>
    <row r="1826" spans="1:5" x14ac:dyDescent="0.2">
      <c r="A1826" s="370"/>
      <c r="B1826" s="373"/>
      <c r="C1826" s="374"/>
      <c r="D1826" s="376"/>
      <c r="E1826" s="306" t="s">
        <v>1455</v>
      </c>
    </row>
    <row r="1827" spans="1:5" x14ac:dyDescent="0.2">
      <c r="A1827" s="377" t="s">
        <v>2361</v>
      </c>
      <c r="B1827" s="379" t="s">
        <v>2347</v>
      </c>
      <c r="C1827" s="380"/>
      <c r="D1827" s="383" t="s">
        <v>62</v>
      </c>
      <c r="E1827" s="303" t="s">
        <v>1454</v>
      </c>
    </row>
    <row r="1828" spans="1:5" x14ac:dyDescent="0.2">
      <c r="A1828" s="378"/>
      <c r="B1828" s="381"/>
      <c r="C1828" s="382"/>
      <c r="D1828" s="384"/>
      <c r="E1828" s="304" t="s">
        <v>1455</v>
      </c>
    </row>
    <row r="1829" spans="1:5" x14ac:dyDescent="0.2">
      <c r="A1829" s="369" t="s">
        <v>2362</v>
      </c>
      <c r="B1829" s="371" t="s">
        <v>2363</v>
      </c>
      <c r="C1829" s="372"/>
      <c r="D1829" s="375" t="s">
        <v>62</v>
      </c>
      <c r="E1829" s="305" t="s">
        <v>1454</v>
      </c>
    </row>
    <row r="1830" spans="1:5" x14ac:dyDescent="0.2">
      <c r="A1830" s="370"/>
      <c r="B1830" s="373"/>
      <c r="C1830" s="374"/>
      <c r="D1830" s="376"/>
      <c r="E1830" s="306" t="s">
        <v>1455</v>
      </c>
    </row>
    <row r="1831" spans="1:5" x14ac:dyDescent="0.2">
      <c r="A1831" s="377" t="s">
        <v>2364</v>
      </c>
      <c r="B1831" s="379" t="s">
        <v>2363</v>
      </c>
      <c r="C1831" s="380"/>
      <c r="D1831" s="383" t="s">
        <v>62</v>
      </c>
      <c r="E1831" s="303" t="s">
        <v>1454</v>
      </c>
    </row>
    <row r="1832" spans="1:5" x14ac:dyDescent="0.2">
      <c r="A1832" s="378"/>
      <c r="B1832" s="381"/>
      <c r="C1832" s="382"/>
      <c r="D1832" s="384"/>
      <c r="E1832" s="304" t="s">
        <v>1455</v>
      </c>
    </row>
    <row r="1833" spans="1:5" x14ac:dyDescent="0.2">
      <c r="A1833" s="369" t="s">
        <v>2365</v>
      </c>
      <c r="B1833" s="371" t="s">
        <v>2363</v>
      </c>
      <c r="C1833" s="372"/>
      <c r="D1833" s="375" t="s">
        <v>62</v>
      </c>
      <c r="E1833" s="305" t="s">
        <v>1454</v>
      </c>
    </row>
    <row r="1834" spans="1:5" x14ac:dyDescent="0.2">
      <c r="A1834" s="370"/>
      <c r="B1834" s="373"/>
      <c r="C1834" s="374"/>
      <c r="D1834" s="376"/>
      <c r="E1834" s="306" t="s">
        <v>1455</v>
      </c>
    </row>
    <row r="1835" spans="1:5" x14ac:dyDescent="0.2">
      <c r="A1835" s="377" t="s">
        <v>2366</v>
      </c>
      <c r="B1835" s="379" t="s">
        <v>2363</v>
      </c>
      <c r="C1835" s="380"/>
      <c r="D1835" s="383" t="s">
        <v>62</v>
      </c>
      <c r="E1835" s="303" t="s">
        <v>1454</v>
      </c>
    </row>
    <row r="1836" spans="1:5" x14ac:dyDescent="0.2">
      <c r="A1836" s="378"/>
      <c r="B1836" s="381"/>
      <c r="C1836" s="382"/>
      <c r="D1836" s="384"/>
      <c r="E1836" s="304" t="s">
        <v>1455</v>
      </c>
    </row>
    <row r="1837" spans="1:5" x14ac:dyDescent="0.2">
      <c r="A1837" s="369" t="s">
        <v>2367</v>
      </c>
      <c r="B1837" s="371" t="s">
        <v>2363</v>
      </c>
      <c r="C1837" s="372"/>
      <c r="D1837" s="375" t="s">
        <v>62</v>
      </c>
      <c r="E1837" s="305" t="s">
        <v>1454</v>
      </c>
    </row>
    <row r="1838" spans="1:5" x14ac:dyDescent="0.2">
      <c r="A1838" s="370"/>
      <c r="B1838" s="373"/>
      <c r="C1838" s="374"/>
      <c r="D1838" s="376"/>
      <c r="E1838" s="306" t="s">
        <v>1455</v>
      </c>
    </row>
    <row r="1839" spans="1:5" x14ac:dyDescent="0.2">
      <c r="A1839" s="377" t="s">
        <v>2368</v>
      </c>
      <c r="B1839" s="379" t="s">
        <v>2363</v>
      </c>
      <c r="C1839" s="380"/>
      <c r="D1839" s="383" t="s">
        <v>62</v>
      </c>
      <c r="E1839" s="303" t="s">
        <v>1454</v>
      </c>
    </row>
    <row r="1840" spans="1:5" x14ac:dyDescent="0.2">
      <c r="A1840" s="378"/>
      <c r="B1840" s="381"/>
      <c r="C1840" s="382"/>
      <c r="D1840" s="384"/>
      <c r="E1840" s="304" t="s">
        <v>1455</v>
      </c>
    </row>
    <row r="1841" spans="1:5" x14ac:dyDescent="0.2">
      <c r="A1841" s="369" t="s">
        <v>2369</v>
      </c>
      <c r="B1841" s="371" t="s">
        <v>2363</v>
      </c>
      <c r="C1841" s="372"/>
      <c r="D1841" s="375" t="s">
        <v>62</v>
      </c>
      <c r="E1841" s="305" t="s">
        <v>1454</v>
      </c>
    </row>
    <row r="1842" spans="1:5" x14ac:dyDescent="0.2">
      <c r="A1842" s="370"/>
      <c r="B1842" s="373"/>
      <c r="C1842" s="374"/>
      <c r="D1842" s="376"/>
      <c r="E1842" s="306" t="s">
        <v>1455</v>
      </c>
    </row>
    <row r="1843" spans="1:5" x14ac:dyDescent="0.2">
      <c r="A1843" s="377" t="s">
        <v>2370</v>
      </c>
      <c r="B1843" s="379" t="s">
        <v>2363</v>
      </c>
      <c r="C1843" s="380"/>
      <c r="D1843" s="383" t="s">
        <v>62</v>
      </c>
      <c r="E1843" s="303" t="s">
        <v>1454</v>
      </c>
    </row>
    <row r="1844" spans="1:5" x14ac:dyDescent="0.2">
      <c r="A1844" s="378"/>
      <c r="B1844" s="381"/>
      <c r="C1844" s="382"/>
      <c r="D1844" s="384"/>
      <c r="E1844" s="304" t="s">
        <v>1455</v>
      </c>
    </row>
    <row r="1845" spans="1:5" x14ac:dyDescent="0.2">
      <c r="A1845" s="369" t="s">
        <v>2371</v>
      </c>
      <c r="B1845" s="371" t="s">
        <v>2363</v>
      </c>
      <c r="C1845" s="372"/>
      <c r="D1845" s="375" t="s">
        <v>62</v>
      </c>
      <c r="E1845" s="305" t="s">
        <v>1454</v>
      </c>
    </row>
    <row r="1846" spans="1:5" x14ac:dyDescent="0.2">
      <c r="A1846" s="370"/>
      <c r="B1846" s="373"/>
      <c r="C1846" s="374"/>
      <c r="D1846" s="376"/>
      <c r="E1846" s="306" t="s">
        <v>1455</v>
      </c>
    </row>
    <row r="1847" spans="1:5" x14ac:dyDescent="0.2">
      <c r="A1847" s="377" t="s">
        <v>2372</v>
      </c>
      <c r="B1847" s="379" t="s">
        <v>2363</v>
      </c>
      <c r="C1847" s="380"/>
      <c r="D1847" s="383" t="s">
        <v>62</v>
      </c>
      <c r="E1847" s="303" t="s">
        <v>1454</v>
      </c>
    </row>
    <row r="1848" spans="1:5" x14ac:dyDescent="0.2">
      <c r="A1848" s="378"/>
      <c r="B1848" s="381"/>
      <c r="C1848" s="382"/>
      <c r="D1848" s="384"/>
      <c r="E1848" s="304" t="s">
        <v>1455</v>
      </c>
    </row>
    <row r="1849" spans="1:5" x14ac:dyDescent="0.2">
      <c r="A1849" s="369" t="s">
        <v>2373</v>
      </c>
      <c r="B1849" s="371" t="s">
        <v>2363</v>
      </c>
      <c r="C1849" s="372"/>
      <c r="D1849" s="375" t="s">
        <v>62</v>
      </c>
      <c r="E1849" s="305" t="s">
        <v>1454</v>
      </c>
    </row>
    <row r="1850" spans="1:5" x14ac:dyDescent="0.2">
      <c r="A1850" s="370"/>
      <c r="B1850" s="373"/>
      <c r="C1850" s="374"/>
      <c r="D1850" s="376"/>
      <c r="E1850" s="306" t="s">
        <v>1455</v>
      </c>
    </row>
    <row r="1851" spans="1:5" x14ac:dyDescent="0.2">
      <c r="A1851" s="377" t="s">
        <v>2374</v>
      </c>
      <c r="B1851" s="379" t="s">
        <v>2363</v>
      </c>
      <c r="C1851" s="380"/>
      <c r="D1851" s="383" t="s">
        <v>62</v>
      </c>
      <c r="E1851" s="303" t="s">
        <v>1454</v>
      </c>
    </row>
    <row r="1852" spans="1:5" x14ac:dyDescent="0.2">
      <c r="A1852" s="378"/>
      <c r="B1852" s="381"/>
      <c r="C1852" s="382"/>
      <c r="D1852" s="384"/>
      <c r="E1852" s="304" t="s">
        <v>1455</v>
      </c>
    </row>
    <row r="1853" spans="1:5" x14ac:dyDescent="0.2">
      <c r="A1853" s="369" t="s">
        <v>2375</v>
      </c>
      <c r="B1853" s="371" t="s">
        <v>2363</v>
      </c>
      <c r="C1853" s="372"/>
      <c r="D1853" s="375" t="s">
        <v>62</v>
      </c>
      <c r="E1853" s="305" t="s">
        <v>1454</v>
      </c>
    </row>
    <row r="1854" spans="1:5" x14ac:dyDescent="0.2">
      <c r="A1854" s="370"/>
      <c r="B1854" s="373"/>
      <c r="C1854" s="374"/>
      <c r="D1854" s="376"/>
      <c r="E1854" s="306" t="s">
        <v>1455</v>
      </c>
    </row>
    <row r="1855" spans="1:5" x14ac:dyDescent="0.2">
      <c r="A1855" s="377" t="s">
        <v>2376</v>
      </c>
      <c r="B1855" s="379" t="s">
        <v>2363</v>
      </c>
      <c r="C1855" s="380"/>
      <c r="D1855" s="383" t="s">
        <v>62</v>
      </c>
      <c r="E1855" s="303" t="s">
        <v>1454</v>
      </c>
    </row>
    <row r="1856" spans="1:5" x14ac:dyDescent="0.2">
      <c r="A1856" s="378"/>
      <c r="B1856" s="381"/>
      <c r="C1856" s="382"/>
      <c r="D1856" s="384"/>
      <c r="E1856" s="304" t="s">
        <v>1455</v>
      </c>
    </row>
    <row r="1857" spans="1:5" x14ac:dyDescent="0.2">
      <c r="A1857" s="369" t="s">
        <v>2377</v>
      </c>
      <c r="B1857" s="371" t="s">
        <v>2363</v>
      </c>
      <c r="C1857" s="372"/>
      <c r="D1857" s="375" t="s">
        <v>62</v>
      </c>
      <c r="E1857" s="305" t="s">
        <v>1454</v>
      </c>
    </row>
    <row r="1858" spans="1:5" x14ac:dyDescent="0.2">
      <c r="A1858" s="370"/>
      <c r="B1858" s="373"/>
      <c r="C1858" s="374"/>
      <c r="D1858" s="376"/>
      <c r="E1858" s="306" t="s">
        <v>1455</v>
      </c>
    </row>
    <row r="1859" spans="1:5" x14ac:dyDescent="0.2">
      <c r="A1859" s="377" t="s">
        <v>2378</v>
      </c>
      <c r="B1859" s="379" t="s">
        <v>2363</v>
      </c>
      <c r="C1859" s="380"/>
      <c r="D1859" s="383" t="s">
        <v>62</v>
      </c>
      <c r="E1859" s="303" t="s">
        <v>1454</v>
      </c>
    </row>
    <row r="1860" spans="1:5" x14ac:dyDescent="0.2">
      <c r="A1860" s="378"/>
      <c r="B1860" s="381"/>
      <c r="C1860" s="382"/>
      <c r="D1860" s="384"/>
      <c r="E1860" s="304" t="s">
        <v>1455</v>
      </c>
    </row>
    <row r="1861" spans="1:5" x14ac:dyDescent="0.2">
      <c r="A1861" s="369" t="s">
        <v>2379</v>
      </c>
      <c r="B1861" s="371" t="s">
        <v>2363</v>
      </c>
      <c r="C1861" s="372"/>
      <c r="D1861" s="375" t="s">
        <v>62</v>
      </c>
      <c r="E1861" s="305" t="s">
        <v>1454</v>
      </c>
    </row>
    <row r="1862" spans="1:5" x14ac:dyDescent="0.2">
      <c r="A1862" s="370"/>
      <c r="B1862" s="373"/>
      <c r="C1862" s="374"/>
      <c r="D1862" s="376"/>
      <c r="E1862" s="306" t="s">
        <v>1455</v>
      </c>
    </row>
    <row r="1863" spans="1:5" x14ac:dyDescent="0.2">
      <c r="A1863" s="377" t="s">
        <v>2380</v>
      </c>
      <c r="B1863" s="379" t="s">
        <v>2381</v>
      </c>
      <c r="C1863" s="380"/>
      <c r="D1863" s="383" t="s">
        <v>62</v>
      </c>
      <c r="E1863" s="303" t="s">
        <v>1454</v>
      </c>
    </row>
    <row r="1864" spans="1:5" x14ac:dyDescent="0.2">
      <c r="A1864" s="378"/>
      <c r="B1864" s="381"/>
      <c r="C1864" s="382"/>
      <c r="D1864" s="384"/>
      <c r="E1864" s="304" t="s">
        <v>1455</v>
      </c>
    </row>
    <row r="1865" spans="1:5" x14ac:dyDescent="0.2">
      <c r="A1865" s="369" t="s">
        <v>2382</v>
      </c>
      <c r="B1865" s="371" t="s">
        <v>2381</v>
      </c>
      <c r="C1865" s="372"/>
      <c r="D1865" s="375" t="s">
        <v>62</v>
      </c>
      <c r="E1865" s="305" t="s">
        <v>1454</v>
      </c>
    </row>
    <row r="1866" spans="1:5" x14ac:dyDescent="0.2">
      <c r="A1866" s="370"/>
      <c r="B1866" s="373"/>
      <c r="C1866" s="374"/>
      <c r="D1866" s="376"/>
      <c r="E1866" s="306" t="s">
        <v>1455</v>
      </c>
    </row>
    <row r="1867" spans="1:5" x14ac:dyDescent="0.2">
      <c r="A1867" s="377" t="s">
        <v>2182</v>
      </c>
      <c r="B1867" s="379" t="s">
        <v>2381</v>
      </c>
      <c r="C1867" s="380"/>
      <c r="D1867" s="383" t="s">
        <v>62</v>
      </c>
      <c r="E1867" s="303" t="s">
        <v>1454</v>
      </c>
    </row>
    <row r="1868" spans="1:5" x14ac:dyDescent="0.2">
      <c r="A1868" s="378"/>
      <c r="B1868" s="381"/>
      <c r="C1868" s="382"/>
      <c r="D1868" s="384"/>
      <c r="E1868" s="304" t="s">
        <v>1455</v>
      </c>
    </row>
    <row r="1869" spans="1:5" x14ac:dyDescent="0.2">
      <c r="A1869" s="369" t="s">
        <v>1941</v>
      </c>
      <c r="B1869" s="371" t="s">
        <v>2381</v>
      </c>
      <c r="C1869" s="372"/>
      <c r="D1869" s="375" t="s">
        <v>62</v>
      </c>
      <c r="E1869" s="305" t="s">
        <v>1454</v>
      </c>
    </row>
    <row r="1870" spans="1:5" x14ac:dyDescent="0.2">
      <c r="A1870" s="370"/>
      <c r="B1870" s="373"/>
      <c r="C1870" s="374"/>
      <c r="D1870" s="376"/>
      <c r="E1870" s="306" t="s">
        <v>1455</v>
      </c>
    </row>
    <row r="1871" spans="1:5" x14ac:dyDescent="0.2">
      <c r="A1871" s="377" t="s">
        <v>2383</v>
      </c>
      <c r="B1871" s="379" t="s">
        <v>2381</v>
      </c>
      <c r="C1871" s="380"/>
      <c r="D1871" s="383" t="s">
        <v>62</v>
      </c>
      <c r="E1871" s="303" t="s">
        <v>1454</v>
      </c>
    </row>
    <row r="1872" spans="1:5" x14ac:dyDescent="0.2">
      <c r="A1872" s="378"/>
      <c r="B1872" s="381"/>
      <c r="C1872" s="382"/>
      <c r="D1872" s="384"/>
      <c r="E1872" s="304" t="s">
        <v>1455</v>
      </c>
    </row>
    <row r="1873" spans="1:5" x14ac:dyDescent="0.2">
      <c r="A1873" s="369" t="s">
        <v>2384</v>
      </c>
      <c r="B1873" s="371" t="s">
        <v>2381</v>
      </c>
      <c r="C1873" s="372"/>
      <c r="D1873" s="375" t="s">
        <v>62</v>
      </c>
      <c r="E1873" s="305" t="s">
        <v>1454</v>
      </c>
    </row>
    <row r="1874" spans="1:5" x14ac:dyDescent="0.2">
      <c r="A1874" s="370"/>
      <c r="B1874" s="373"/>
      <c r="C1874" s="374"/>
      <c r="D1874" s="376"/>
      <c r="E1874" s="306" t="s">
        <v>1455</v>
      </c>
    </row>
    <row r="1875" spans="1:5" x14ac:dyDescent="0.2">
      <c r="A1875" s="377" t="s">
        <v>2385</v>
      </c>
      <c r="B1875" s="379" t="s">
        <v>2381</v>
      </c>
      <c r="C1875" s="380"/>
      <c r="D1875" s="383" t="s">
        <v>62</v>
      </c>
      <c r="E1875" s="303" t="s">
        <v>1454</v>
      </c>
    </row>
    <row r="1876" spans="1:5" x14ac:dyDescent="0.2">
      <c r="A1876" s="378"/>
      <c r="B1876" s="381"/>
      <c r="C1876" s="382"/>
      <c r="D1876" s="384"/>
      <c r="E1876" s="304" t="s">
        <v>1455</v>
      </c>
    </row>
    <row r="1877" spans="1:5" x14ac:dyDescent="0.2">
      <c r="A1877" s="369" t="s">
        <v>2386</v>
      </c>
      <c r="B1877" s="371" t="s">
        <v>2387</v>
      </c>
      <c r="C1877" s="372"/>
      <c r="D1877" s="375" t="s">
        <v>62</v>
      </c>
      <c r="E1877" s="305" t="s">
        <v>1454</v>
      </c>
    </row>
    <row r="1878" spans="1:5" x14ac:dyDescent="0.2">
      <c r="A1878" s="370"/>
      <c r="B1878" s="373"/>
      <c r="C1878" s="374"/>
      <c r="D1878" s="376"/>
      <c r="E1878" s="306" t="s">
        <v>1455</v>
      </c>
    </row>
    <row r="1879" spans="1:5" x14ac:dyDescent="0.2">
      <c r="A1879" s="377" t="s">
        <v>2388</v>
      </c>
      <c r="B1879" s="379" t="s">
        <v>2387</v>
      </c>
      <c r="C1879" s="380"/>
      <c r="D1879" s="383" t="s">
        <v>62</v>
      </c>
      <c r="E1879" s="303" t="s">
        <v>1454</v>
      </c>
    </row>
    <row r="1880" spans="1:5" x14ac:dyDescent="0.2">
      <c r="A1880" s="378"/>
      <c r="B1880" s="381"/>
      <c r="C1880" s="382"/>
      <c r="D1880" s="384"/>
      <c r="E1880" s="304" t="s">
        <v>1455</v>
      </c>
    </row>
    <row r="1881" spans="1:5" x14ac:dyDescent="0.2">
      <c r="A1881" s="369" t="s">
        <v>2389</v>
      </c>
      <c r="B1881" s="371" t="s">
        <v>2387</v>
      </c>
      <c r="C1881" s="372"/>
      <c r="D1881" s="375" t="s">
        <v>62</v>
      </c>
      <c r="E1881" s="305" t="s">
        <v>1454</v>
      </c>
    </row>
    <row r="1882" spans="1:5" x14ac:dyDescent="0.2">
      <c r="A1882" s="370"/>
      <c r="B1882" s="373"/>
      <c r="C1882" s="374"/>
      <c r="D1882" s="376"/>
      <c r="E1882" s="306" t="s">
        <v>1455</v>
      </c>
    </row>
    <row r="1883" spans="1:5" x14ac:dyDescent="0.2">
      <c r="A1883" s="377" t="s">
        <v>2390</v>
      </c>
      <c r="B1883" s="379" t="s">
        <v>2387</v>
      </c>
      <c r="C1883" s="380"/>
      <c r="D1883" s="383" t="s">
        <v>62</v>
      </c>
      <c r="E1883" s="303" t="s">
        <v>1454</v>
      </c>
    </row>
    <row r="1884" spans="1:5" x14ac:dyDescent="0.2">
      <c r="A1884" s="378"/>
      <c r="B1884" s="381"/>
      <c r="C1884" s="382"/>
      <c r="D1884" s="384"/>
      <c r="E1884" s="304" t="s">
        <v>1455</v>
      </c>
    </row>
    <row r="1885" spans="1:5" x14ac:dyDescent="0.2">
      <c r="A1885" s="369" t="s">
        <v>2391</v>
      </c>
      <c r="B1885" s="371" t="s">
        <v>2387</v>
      </c>
      <c r="C1885" s="372"/>
      <c r="D1885" s="375" t="s">
        <v>62</v>
      </c>
      <c r="E1885" s="305" t="s">
        <v>1454</v>
      </c>
    </row>
    <row r="1886" spans="1:5" x14ac:dyDescent="0.2">
      <c r="A1886" s="370"/>
      <c r="B1886" s="373"/>
      <c r="C1886" s="374"/>
      <c r="D1886" s="376"/>
      <c r="E1886" s="306" t="s">
        <v>1455</v>
      </c>
    </row>
    <row r="1887" spans="1:5" x14ac:dyDescent="0.2">
      <c r="A1887" s="377" t="s">
        <v>2392</v>
      </c>
      <c r="B1887" s="379" t="s">
        <v>2387</v>
      </c>
      <c r="C1887" s="380"/>
      <c r="D1887" s="383" t="s">
        <v>62</v>
      </c>
      <c r="E1887" s="303" t="s">
        <v>1454</v>
      </c>
    </row>
    <row r="1888" spans="1:5" x14ac:dyDescent="0.2">
      <c r="A1888" s="378"/>
      <c r="B1888" s="381"/>
      <c r="C1888" s="382"/>
      <c r="D1888" s="384"/>
      <c r="E1888" s="304" t="s">
        <v>1455</v>
      </c>
    </row>
    <row r="1889" spans="1:5" x14ac:dyDescent="0.2">
      <c r="A1889" s="369" t="s">
        <v>2393</v>
      </c>
      <c r="B1889" s="371" t="s">
        <v>2387</v>
      </c>
      <c r="C1889" s="372"/>
      <c r="D1889" s="375" t="s">
        <v>62</v>
      </c>
      <c r="E1889" s="305" t="s">
        <v>1454</v>
      </c>
    </row>
    <row r="1890" spans="1:5" x14ac:dyDescent="0.2">
      <c r="A1890" s="370"/>
      <c r="B1890" s="373"/>
      <c r="C1890" s="374"/>
      <c r="D1890" s="376"/>
      <c r="E1890" s="306" t="s">
        <v>1455</v>
      </c>
    </row>
    <row r="1891" spans="1:5" x14ac:dyDescent="0.2">
      <c r="A1891" s="377" t="s">
        <v>2394</v>
      </c>
      <c r="B1891" s="379" t="s">
        <v>2387</v>
      </c>
      <c r="C1891" s="380"/>
      <c r="D1891" s="383" t="s">
        <v>62</v>
      </c>
      <c r="E1891" s="303" t="s">
        <v>1454</v>
      </c>
    </row>
    <row r="1892" spans="1:5" x14ac:dyDescent="0.2">
      <c r="A1892" s="378"/>
      <c r="B1892" s="381"/>
      <c r="C1892" s="382"/>
      <c r="D1892" s="384"/>
      <c r="E1892" s="304" t="s">
        <v>1455</v>
      </c>
    </row>
    <row r="1893" spans="1:5" x14ac:dyDescent="0.2">
      <c r="A1893" s="369" t="s">
        <v>2395</v>
      </c>
      <c r="B1893" s="371" t="s">
        <v>2387</v>
      </c>
      <c r="C1893" s="372"/>
      <c r="D1893" s="375" t="s">
        <v>62</v>
      </c>
      <c r="E1893" s="305" t="s">
        <v>1454</v>
      </c>
    </row>
    <row r="1894" spans="1:5" x14ac:dyDescent="0.2">
      <c r="A1894" s="370"/>
      <c r="B1894" s="373"/>
      <c r="C1894" s="374"/>
      <c r="D1894" s="376"/>
      <c r="E1894" s="306" t="s">
        <v>1455</v>
      </c>
    </row>
    <row r="1895" spans="1:5" x14ac:dyDescent="0.2">
      <c r="A1895" s="377" t="s">
        <v>2396</v>
      </c>
      <c r="B1895" s="379" t="s">
        <v>2387</v>
      </c>
      <c r="C1895" s="380"/>
      <c r="D1895" s="383" t="s">
        <v>62</v>
      </c>
      <c r="E1895" s="303" t="s">
        <v>1454</v>
      </c>
    </row>
    <row r="1896" spans="1:5" x14ac:dyDescent="0.2">
      <c r="A1896" s="378"/>
      <c r="B1896" s="381"/>
      <c r="C1896" s="382"/>
      <c r="D1896" s="384"/>
      <c r="E1896" s="304" t="s">
        <v>1455</v>
      </c>
    </row>
    <row r="1897" spans="1:5" x14ac:dyDescent="0.2">
      <c r="A1897" s="369" t="s">
        <v>2397</v>
      </c>
      <c r="B1897" s="371" t="s">
        <v>2387</v>
      </c>
      <c r="C1897" s="372"/>
      <c r="D1897" s="375" t="s">
        <v>62</v>
      </c>
      <c r="E1897" s="305" t="s">
        <v>1454</v>
      </c>
    </row>
    <row r="1898" spans="1:5" x14ac:dyDescent="0.2">
      <c r="A1898" s="370"/>
      <c r="B1898" s="373"/>
      <c r="C1898" s="374"/>
      <c r="D1898" s="376"/>
      <c r="E1898" s="306" t="s">
        <v>1455</v>
      </c>
    </row>
    <row r="1899" spans="1:5" x14ac:dyDescent="0.2">
      <c r="A1899" s="377" t="s">
        <v>2398</v>
      </c>
      <c r="B1899" s="379" t="s">
        <v>2387</v>
      </c>
      <c r="C1899" s="380"/>
      <c r="D1899" s="383" t="s">
        <v>62</v>
      </c>
      <c r="E1899" s="303" t="s">
        <v>1454</v>
      </c>
    </row>
    <row r="1900" spans="1:5" x14ac:dyDescent="0.2">
      <c r="A1900" s="378"/>
      <c r="B1900" s="381"/>
      <c r="C1900" s="382"/>
      <c r="D1900" s="384"/>
      <c r="E1900" s="304" t="s">
        <v>1455</v>
      </c>
    </row>
    <row r="1901" spans="1:5" x14ac:dyDescent="0.2">
      <c r="A1901" s="369" t="s">
        <v>2399</v>
      </c>
      <c r="B1901" s="371" t="s">
        <v>2400</v>
      </c>
      <c r="C1901" s="372"/>
      <c r="D1901" s="375" t="s">
        <v>62</v>
      </c>
      <c r="E1901" s="305" t="s">
        <v>1454</v>
      </c>
    </row>
    <row r="1902" spans="1:5" x14ac:dyDescent="0.2">
      <c r="A1902" s="370"/>
      <c r="B1902" s="373"/>
      <c r="C1902" s="374"/>
      <c r="D1902" s="376"/>
      <c r="E1902" s="306" t="s">
        <v>1455</v>
      </c>
    </row>
    <row r="1903" spans="1:5" x14ac:dyDescent="0.2">
      <c r="A1903" s="377" t="s">
        <v>2401</v>
      </c>
      <c r="B1903" s="379" t="s">
        <v>2400</v>
      </c>
      <c r="C1903" s="380"/>
      <c r="D1903" s="383" t="s">
        <v>62</v>
      </c>
      <c r="E1903" s="303" t="s">
        <v>1454</v>
      </c>
    </row>
    <row r="1904" spans="1:5" x14ac:dyDescent="0.2">
      <c r="A1904" s="378"/>
      <c r="B1904" s="381"/>
      <c r="C1904" s="382"/>
      <c r="D1904" s="384"/>
      <c r="E1904" s="304" t="s">
        <v>1455</v>
      </c>
    </row>
    <row r="1905" spans="1:5" x14ac:dyDescent="0.2">
      <c r="A1905" s="369" t="s">
        <v>2027</v>
      </c>
      <c r="B1905" s="371" t="s">
        <v>2400</v>
      </c>
      <c r="C1905" s="372"/>
      <c r="D1905" s="375" t="s">
        <v>62</v>
      </c>
      <c r="E1905" s="305" t="s">
        <v>1454</v>
      </c>
    </row>
    <row r="1906" spans="1:5" x14ac:dyDescent="0.2">
      <c r="A1906" s="370"/>
      <c r="B1906" s="373"/>
      <c r="C1906" s="374"/>
      <c r="D1906" s="376"/>
      <c r="E1906" s="306" t="s">
        <v>1455</v>
      </c>
    </row>
    <row r="1907" spans="1:5" x14ac:dyDescent="0.2">
      <c r="A1907" s="377" t="s">
        <v>2402</v>
      </c>
      <c r="B1907" s="379" t="s">
        <v>2400</v>
      </c>
      <c r="C1907" s="380"/>
      <c r="D1907" s="383" t="s">
        <v>62</v>
      </c>
      <c r="E1907" s="303" t="s">
        <v>1454</v>
      </c>
    </row>
    <row r="1908" spans="1:5" x14ac:dyDescent="0.2">
      <c r="A1908" s="378"/>
      <c r="B1908" s="381"/>
      <c r="C1908" s="382"/>
      <c r="D1908" s="384"/>
      <c r="E1908" s="304" t="s">
        <v>1455</v>
      </c>
    </row>
    <row r="1909" spans="1:5" x14ac:dyDescent="0.2">
      <c r="A1909" s="369" t="s">
        <v>2403</v>
      </c>
      <c r="B1909" s="371" t="s">
        <v>2400</v>
      </c>
      <c r="C1909" s="372"/>
      <c r="D1909" s="375" t="s">
        <v>62</v>
      </c>
      <c r="E1909" s="305" t="s">
        <v>1454</v>
      </c>
    </row>
    <row r="1910" spans="1:5" x14ac:dyDescent="0.2">
      <c r="A1910" s="370"/>
      <c r="B1910" s="373"/>
      <c r="C1910" s="374"/>
      <c r="D1910" s="376"/>
      <c r="E1910" s="306" t="s">
        <v>1455</v>
      </c>
    </row>
    <row r="1911" spans="1:5" x14ac:dyDescent="0.2">
      <c r="A1911" s="377" t="s">
        <v>2404</v>
      </c>
      <c r="B1911" s="379" t="s">
        <v>2405</v>
      </c>
      <c r="C1911" s="380"/>
      <c r="D1911" s="383" t="s">
        <v>62</v>
      </c>
      <c r="E1911" s="303" t="s">
        <v>1454</v>
      </c>
    </row>
    <row r="1912" spans="1:5" x14ac:dyDescent="0.2">
      <c r="A1912" s="378"/>
      <c r="B1912" s="381"/>
      <c r="C1912" s="382"/>
      <c r="D1912" s="384"/>
      <c r="E1912" s="304" t="s">
        <v>1455</v>
      </c>
    </row>
    <row r="1913" spans="1:5" x14ac:dyDescent="0.2">
      <c r="A1913" s="369" t="s">
        <v>2406</v>
      </c>
      <c r="B1913" s="371" t="s">
        <v>2405</v>
      </c>
      <c r="C1913" s="372"/>
      <c r="D1913" s="375" t="s">
        <v>62</v>
      </c>
      <c r="E1913" s="305" t="s">
        <v>1454</v>
      </c>
    </row>
    <row r="1914" spans="1:5" x14ac:dyDescent="0.2">
      <c r="A1914" s="370"/>
      <c r="B1914" s="373"/>
      <c r="C1914" s="374"/>
      <c r="D1914" s="376"/>
      <c r="E1914" s="306" t="s">
        <v>1455</v>
      </c>
    </row>
    <row r="1915" spans="1:5" x14ac:dyDescent="0.2">
      <c r="A1915" s="377" t="s">
        <v>2407</v>
      </c>
      <c r="B1915" s="379" t="s">
        <v>2405</v>
      </c>
      <c r="C1915" s="380"/>
      <c r="D1915" s="383" t="s">
        <v>62</v>
      </c>
      <c r="E1915" s="303" t="s">
        <v>1454</v>
      </c>
    </row>
    <row r="1916" spans="1:5" x14ac:dyDescent="0.2">
      <c r="A1916" s="378"/>
      <c r="B1916" s="381"/>
      <c r="C1916" s="382"/>
      <c r="D1916" s="384"/>
      <c r="E1916" s="304" t="s">
        <v>1455</v>
      </c>
    </row>
    <row r="1917" spans="1:5" x14ac:dyDescent="0.2">
      <c r="A1917" s="369" t="s">
        <v>1755</v>
      </c>
      <c r="B1917" s="371" t="s">
        <v>2405</v>
      </c>
      <c r="C1917" s="372"/>
      <c r="D1917" s="375" t="s">
        <v>62</v>
      </c>
      <c r="E1917" s="305" t="s">
        <v>1454</v>
      </c>
    </row>
    <row r="1918" spans="1:5" x14ac:dyDescent="0.2">
      <c r="A1918" s="370"/>
      <c r="B1918" s="373"/>
      <c r="C1918" s="374"/>
      <c r="D1918" s="376"/>
      <c r="E1918" s="306" t="s">
        <v>1455</v>
      </c>
    </row>
    <row r="1919" spans="1:5" x14ac:dyDescent="0.2">
      <c r="A1919" s="377" t="s">
        <v>2408</v>
      </c>
      <c r="B1919" s="379" t="s">
        <v>2409</v>
      </c>
      <c r="C1919" s="380"/>
      <c r="D1919" s="383" t="s">
        <v>62</v>
      </c>
      <c r="E1919" s="303" t="s">
        <v>1454</v>
      </c>
    </row>
    <row r="1920" spans="1:5" x14ac:dyDescent="0.2">
      <c r="A1920" s="378"/>
      <c r="B1920" s="381"/>
      <c r="C1920" s="382"/>
      <c r="D1920" s="384"/>
      <c r="E1920" s="304" t="s">
        <v>1455</v>
      </c>
    </row>
    <row r="1921" spans="1:5" x14ac:dyDescent="0.2">
      <c r="A1921" s="369" t="s">
        <v>2410</v>
      </c>
      <c r="B1921" s="371" t="s">
        <v>2409</v>
      </c>
      <c r="C1921" s="372"/>
      <c r="D1921" s="375" t="s">
        <v>62</v>
      </c>
      <c r="E1921" s="305" t="s">
        <v>1454</v>
      </c>
    </row>
    <row r="1922" spans="1:5" x14ac:dyDescent="0.2">
      <c r="A1922" s="370"/>
      <c r="B1922" s="373"/>
      <c r="C1922" s="374"/>
      <c r="D1922" s="376"/>
      <c r="E1922" s="306" t="s">
        <v>1455</v>
      </c>
    </row>
    <row r="1923" spans="1:5" x14ac:dyDescent="0.2">
      <c r="A1923" s="377" t="s">
        <v>2411</v>
      </c>
      <c r="B1923" s="379" t="s">
        <v>2409</v>
      </c>
      <c r="C1923" s="380"/>
      <c r="D1923" s="383" t="s">
        <v>62</v>
      </c>
      <c r="E1923" s="303" t="s">
        <v>1454</v>
      </c>
    </row>
    <row r="1924" spans="1:5" x14ac:dyDescent="0.2">
      <c r="A1924" s="378"/>
      <c r="B1924" s="381"/>
      <c r="C1924" s="382"/>
      <c r="D1924" s="384"/>
      <c r="E1924" s="304" t="s">
        <v>1455</v>
      </c>
    </row>
    <row r="1925" spans="1:5" x14ac:dyDescent="0.2">
      <c r="A1925" s="369" t="s">
        <v>2412</v>
      </c>
      <c r="B1925" s="371" t="s">
        <v>2409</v>
      </c>
      <c r="C1925" s="372"/>
      <c r="D1925" s="375" t="s">
        <v>62</v>
      </c>
      <c r="E1925" s="305" t="s">
        <v>1454</v>
      </c>
    </row>
    <row r="1926" spans="1:5" x14ac:dyDescent="0.2">
      <c r="A1926" s="370"/>
      <c r="B1926" s="373"/>
      <c r="C1926" s="374"/>
      <c r="D1926" s="376"/>
      <c r="E1926" s="306" t="s">
        <v>1455</v>
      </c>
    </row>
    <row r="1927" spans="1:5" x14ac:dyDescent="0.2">
      <c r="A1927" s="377" t="s">
        <v>2413</v>
      </c>
      <c r="B1927" s="379" t="s">
        <v>2409</v>
      </c>
      <c r="C1927" s="380"/>
      <c r="D1927" s="383" t="s">
        <v>62</v>
      </c>
      <c r="E1927" s="303" t="s">
        <v>1454</v>
      </c>
    </row>
    <row r="1928" spans="1:5" x14ac:dyDescent="0.2">
      <c r="A1928" s="378"/>
      <c r="B1928" s="381"/>
      <c r="C1928" s="382"/>
      <c r="D1928" s="384"/>
      <c r="E1928" s="304" t="s">
        <v>1455</v>
      </c>
    </row>
    <row r="1929" spans="1:5" x14ac:dyDescent="0.2">
      <c r="A1929" s="369" t="s">
        <v>2414</v>
      </c>
      <c r="B1929" s="371" t="s">
        <v>2409</v>
      </c>
      <c r="C1929" s="372"/>
      <c r="D1929" s="375" t="s">
        <v>62</v>
      </c>
      <c r="E1929" s="305" t="s">
        <v>1454</v>
      </c>
    </row>
    <row r="1930" spans="1:5" x14ac:dyDescent="0.2">
      <c r="A1930" s="370"/>
      <c r="B1930" s="373"/>
      <c r="C1930" s="374"/>
      <c r="D1930" s="376"/>
      <c r="E1930" s="306" t="s">
        <v>1455</v>
      </c>
    </row>
    <row r="1931" spans="1:5" x14ac:dyDescent="0.2">
      <c r="A1931" s="377" t="s">
        <v>2415</v>
      </c>
      <c r="B1931" s="379" t="s">
        <v>2409</v>
      </c>
      <c r="C1931" s="380"/>
      <c r="D1931" s="383" t="s">
        <v>62</v>
      </c>
      <c r="E1931" s="303" t="s">
        <v>1454</v>
      </c>
    </row>
    <row r="1932" spans="1:5" x14ac:dyDescent="0.2">
      <c r="A1932" s="378"/>
      <c r="B1932" s="381"/>
      <c r="C1932" s="382"/>
      <c r="D1932" s="384"/>
      <c r="E1932" s="304" t="s">
        <v>1455</v>
      </c>
    </row>
    <row r="1933" spans="1:5" x14ac:dyDescent="0.2">
      <c r="A1933" s="369" t="s">
        <v>2416</v>
      </c>
      <c r="B1933" s="371" t="s">
        <v>2417</v>
      </c>
      <c r="C1933" s="372"/>
      <c r="D1933" s="375" t="s">
        <v>62</v>
      </c>
      <c r="E1933" s="305" t="s">
        <v>1454</v>
      </c>
    </row>
    <row r="1934" spans="1:5" x14ac:dyDescent="0.2">
      <c r="A1934" s="370"/>
      <c r="B1934" s="373"/>
      <c r="C1934" s="374"/>
      <c r="D1934" s="376"/>
      <c r="E1934" s="306" t="s">
        <v>1455</v>
      </c>
    </row>
    <row r="1935" spans="1:5" x14ac:dyDescent="0.2">
      <c r="A1935" s="377" t="s">
        <v>2418</v>
      </c>
      <c r="B1935" s="379" t="s">
        <v>2417</v>
      </c>
      <c r="C1935" s="380"/>
      <c r="D1935" s="383" t="s">
        <v>62</v>
      </c>
      <c r="E1935" s="303" t="s">
        <v>1454</v>
      </c>
    </row>
    <row r="1936" spans="1:5" x14ac:dyDescent="0.2">
      <c r="A1936" s="378"/>
      <c r="B1936" s="381"/>
      <c r="C1936" s="382"/>
      <c r="D1936" s="384"/>
      <c r="E1936" s="304" t="s">
        <v>1455</v>
      </c>
    </row>
    <row r="1937" spans="1:5" x14ac:dyDescent="0.2">
      <c r="A1937" s="369" t="s">
        <v>2419</v>
      </c>
      <c r="B1937" s="371" t="s">
        <v>2417</v>
      </c>
      <c r="C1937" s="372"/>
      <c r="D1937" s="375" t="s">
        <v>62</v>
      </c>
      <c r="E1937" s="305" t="s">
        <v>1454</v>
      </c>
    </row>
    <row r="1938" spans="1:5" x14ac:dyDescent="0.2">
      <c r="A1938" s="370"/>
      <c r="B1938" s="373"/>
      <c r="C1938" s="374"/>
      <c r="D1938" s="376"/>
      <c r="E1938" s="306" t="s">
        <v>1455</v>
      </c>
    </row>
    <row r="1939" spans="1:5" x14ac:dyDescent="0.2">
      <c r="A1939" s="377" t="s">
        <v>2420</v>
      </c>
      <c r="B1939" s="379" t="s">
        <v>2421</v>
      </c>
      <c r="C1939" s="380"/>
      <c r="D1939" s="383" t="s">
        <v>62</v>
      </c>
      <c r="E1939" s="303" t="s">
        <v>1454</v>
      </c>
    </row>
    <row r="1940" spans="1:5" x14ac:dyDescent="0.2">
      <c r="A1940" s="378"/>
      <c r="B1940" s="381"/>
      <c r="C1940" s="382"/>
      <c r="D1940" s="384"/>
      <c r="E1940" s="304" t="s">
        <v>1455</v>
      </c>
    </row>
    <row r="1941" spans="1:5" x14ac:dyDescent="0.2">
      <c r="A1941" s="369" t="s">
        <v>2422</v>
      </c>
      <c r="B1941" s="371" t="s">
        <v>2421</v>
      </c>
      <c r="C1941" s="372"/>
      <c r="D1941" s="375" t="s">
        <v>62</v>
      </c>
      <c r="E1941" s="305" t="s">
        <v>1454</v>
      </c>
    </row>
    <row r="1942" spans="1:5" x14ac:dyDescent="0.2">
      <c r="A1942" s="370"/>
      <c r="B1942" s="373"/>
      <c r="C1942" s="374"/>
      <c r="D1942" s="376"/>
      <c r="E1942" s="306" t="s">
        <v>1455</v>
      </c>
    </row>
    <row r="1943" spans="1:5" x14ac:dyDescent="0.2">
      <c r="A1943" s="377" t="s">
        <v>2423</v>
      </c>
      <c r="B1943" s="379" t="s">
        <v>2421</v>
      </c>
      <c r="C1943" s="380"/>
      <c r="D1943" s="383" t="s">
        <v>62</v>
      </c>
      <c r="E1943" s="303" t="s">
        <v>1454</v>
      </c>
    </row>
    <row r="1944" spans="1:5" x14ac:dyDescent="0.2">
      <c r="A1944" s="378"/>
      <c r="B1944" s="381"/>
      <c r="C1944" s="382"/>
      <c r="D1944" s="384"/>
      <c r="E1944" s="304" t="s">
        <v>1455</v>
      </c>
    </row>
    <row r="1945" spans="1:5" x14ac:dyDescent="0.2">
      <c r="A1945" s="369" t="s">
        <v>2424</v>
      </c>
      <c r="B1945" s="371" t="s">
        <v>2421</v>
      </c>
      <c r="C1945" s="372"/>
      <c r="D1945" s="375" t="s">
        <v>62</v>
      </c>
      <c r="E1945" s="305" t="s">
        <v>1454</v>
      </c>
    </row>
    <row r="1946" spans="1:5" x14ac:dyDescent="0.2">
      <c r="A1946" s="370"/>
      <c r="B1946" s="373"/>
      <c r="C1946" s="374"/>
      <c r="D1946" s="376"/>
      <c r="E1946" s="306" t="s">
        <v>1455</v>
      </c>
    </row>
    <row r="1947" spans="1:5" x14ac:dyDescent="0.2">
      <c r="A1947" s="377" t="s">
        <v>2231</v>
      </c>
      <c r="B1947" s="379"/>
      <c r="C1947" s="380"/>
      <c r="D1947" s="383" t="s">
        <v>62</v>
      </c>
      <c r="E1947" s="303" t="s">
        <v>1454</v>
      </c>
    </row>
    <row r="1948" spans="1:5" x14ac:dyDescent="0.2">
      <c r="A1948" s="378"/>
      <c r="B1948" s="381"/>
      <c r="C1948" s="382"/>
      <c r="D1948" s="384"/>
      <c r="E1948" s="304" t="s">
        <v>1455</v>
      </c>
    </row>
    <row r="1949" spans="1:5" x14ac:dyDescent="0.2">
      <c r="A1949" s="369" t="s">
        <v>2256</v>
      </c>
      <c r="B1949" s="371"/>
      <c r="C1949" s="372"/>
      <c r="D1949" s="375" t="s">
        <v>62</v>
      </c>
      <c r="E1949" s="305" t="s">
        <v>1454</v>
      </c>
    </row>
    <row r="1950" spans="1:5" x14ac:dyDescent="0.2">
      <c r="A1950" s="370"/>
      <c r="B1950" s="373"/>
      <c r="C1950" s="374"/>
      <c r="D1950" s="376"/>
      <c r="E1950" s="306" t="s">
        <v>1455</v>
      </c>
    </row>
    <row r="1951" spans="1:5" x14ac:dyDescent="0.2">
      <c r="A1951" s="377" t="s">
        <v>2264</v>
      </c>
      <c r="B1951" s="379"/>
      <c r="C1951" s="380"/>
      <c r="D1951" s="383" t="s">
        <v>62</v>
      </c>
      <c r="E1951" s="303" t="s">
        <v>1454</v>
      </c>
    </row>
    <row r="1952" spans="1:5" x14ac:dyDescent="0.2">
      <c r="A1952" s="378"/>
      <c r="B1952" s="381"/>
      <c r="C1952" s="382"/>
      <c r="D1952" s="384"/>
      <c r="E1952" s="304" t="s">
        <v>1455</v>
      </c>
    </row>
    <row r="1953" spans="1:5" x14ac:dyDescent="0.2">
      <c r="A1953" s="369" t="s">
        <v>2273</v>
      </c>
      <c r="B1953" s="371"/>
      <c r="C1953" s="372"/>
      <c r="D1953" s="375" t="s">
        <v>62</v>
      </c>
      <c r="E1953" s="305" t="s">
        <v>1454</v>
      </c>
    </row>
    <row r="1954" spans="1:5" x14ac:dyDescent="0.2">
      <c r="A1954" s="370"/>
      <c r="B1954" s="373"/>
      <c r="C1954" s="374"/>
      <c r="D1954" s="376"/>
      <c r="E1954" s="306" t="s">
        <v>1455</v>
      </c>
    </row>
    <row r="1955" spans="1:5" x14ac:dyDescent="0.2">
      <c r="A1955" s="377" t="s">
        <v>2425</v>
      </c>
      <c r="B1955" s="379"/>
      <c r="C1955" s="380"/>
      <c r="D1955" s="383" t="s">
        <v>62</v>
      </c>
      <c r="E1955" s="303" t="s">
        <v>1454</v>
      </c>
    </row>
    <row r="1956" spans="1:5" x14ac:dyDescent="0.2">
      <c r="A1956" s="378"/>
      <c r="B1956" s="381"/>
      <c r="C1956" s="382"/>
      <c r="D1956" s="384"/>
      <c r="E1956" s="304" t="s">
        <v>1455</v>
      </c>
    </row>
    <row r="1957" spans="1:5" x14ac:dyDescent="0.2">
      <c r="A1957" s="369" t="s">
        <v>2295</v>
      </c>
      <c r="B1957" s="371"/>
      <c r="C1957" s="372"/>
      <c r="D1957" s="375" t="s">
        <v>62</v>
      </c>
      <c r="E1957" s="305" t="s">
        <v>1454</v>
      </c>
    </row>
    <row r="1958" spans="1:5" x14ac:dyDescent="0.2">
      <c r="A1958" s="370"/>
      <c r="B1958" s="373"/>
      <c r="C1958" s="374"/>
      <c r="D1958" s="376"/>
      <c r="E1958" s="306" t="s">
        <v>1455</v>
      </c>
    </row>
    <row r="1959" spans="1:5" x14ac:dyDescent="0.2">
      <c r="A1959" s="377" t="s">
        <v>2303</v>
      </c>
      <c r="B1959" s="379"/>
      <c r="C1959" s="380"/>
      <c r="D1959" s="383" t="s">
        <v>62</v>
      </c>
      <c r="E1959" s="303" t="s">
        <v>1454</v>
      </c>
    </row>
    <row r="1960" spans="1:5" x14ac:dyDescent="0.2">
      <c r="A1960" s="378"/>
      <c r="B1960" s="381"/>
      <c r="C1960" s="382"/>
      <c r="D1960" s="384"/>
      <c r="E1960" s="304" t="s">
        <v>1455</v>
      </c>
    </row>
    <row r="1961" spans="1:5" x14ac:dyDescent="0.2">
      <c r="A1961" s="369" t="s">
        <v>2317</v>
      </c>
      <c r="B1961" s="371"/>
      <c r="C1961" s="372"/>
      <c r="D1961" s="375" t="s">
        <v>62</v>
      </c>
      <c r="E1961" s="305" t="s">
        <v>1454</v>
      </c>
    </row>
    <row r="1962" spans="1:5" x14ac:dyDescent="0.2">
      <c r="A1962" s="370"/>
      <c r="B1962" s="373"/>
      <c r="C1962" s="374"/>
      <c r="D1962" s="376"/>
      <c r="E1962" s="306" t="s">
        <v>1455</v>
      </c>
    </row>
    <row r="1963" spans="1:5" x14ac:dyDescent="0.2">
      <c r="A1963" s="377" t="s">
        <v>2323</v>
      </c>
      <c r="B1963" s="379"/>
      <c r="C1963" s="380"/>
      <c r="D1963" s="383" t="s">
        <v>62</v>
      </c>
      <c r="E1963" s="303" t="s">
        <v>1454</v>
      </c>
    </row>
    <row r="1964" spans="1:5" x14ac:dyDescent="0.2">
      <c r="A1964" s="378"/>
      <c r="B1964" s="381"/>
      <c r="C1964" s="382"/>
      <c r="D1964" s="384"/>
      <c r="E1964" s="304" t="s">
        <v>1455</v>
      </c>
    </row>
    <row r="1965" spans="1:5" x14ac:dyDescent="0.2">
      <c r="A1965" s="369" t="s">
        <v>2328</v>
      </c>
      <c r="B1965" s="371"/>
      <c r="C1965" s="372"/>
      <c r="D1965" s="375" t="s">
        <v>62</v>
      </c>
      <c r="E1965" s="305" t="s">
        <v>1454</v>
      </c>
    </row>
    <row r="1966" spans="1:5" x14ac:dyDescent="0.2">
      <c r="A1966" s="370"/>
      <c r="B1966" s="373"/>
      <c r="C1966" s="374"/>
      <c r="D1966" s="376"/>
      <c r="E1966" s="306" t="s">
        <v>1455</v>
      </c>
    </row>
    <row r="1967" spans="1:5" x14ac:dyDescent="0.2">
      <c r="A1967" s="377" t="s">
        <v>2338</v>
      </c>
      <c r="B1967" s="379"/>
      <c r="C1967" s="380"/>
      <c r="D1967" s="383" t="s">
        <v>62</v>
      </c>
      <c r="E1967" s="303" t="s">
        <v>1454</v>
      </c>
    </row>
    <row r="1968" spans="1:5" x14ac:dyDescent="0.2">
      <c r="A1968" s="378"/>
      <c r="B1968" s="381"/>
      <c r="C1968" s="382"/>
      <c r="D1968" s="384"/>
      <c r="E1968" s="304" t="s">
        <v>1455</v>
      </c>
    </row>
    <row r="1969" spans="1:5" x14ac:dyDescent="0.2">
      <c r="A1969" s="369" t="s">
        <v>2363</v>
      </c>
      <c r="B1969" s="371"/>
      <c r="C1969" s="372"/>
      <c r="D1969" s="375" t="s">
        <v>62</v>
      </c>
      <c r="E1969" s="305" t="s">
        <v>1454</v>
      </c>
    </row>
    <row r="1970" spans="1:5" x14ac:dyDescent="0.2">
      <c r="A1970" s="370"/>
      <c r="B1970" s="373"/>
      <c r="C1970" s="374"/>
      <c r="D1970" s="376"/>
      <c r="E1970" s="306" t="s">
        <v>1455</v>
      </c>
    </row>
    <row r="1971" spans="1:5" x14ac:dyDescent="0.2">
      <c r="A1971" s="377" t="s">
        <v>2381</v>
      </c>
      <c r="B1971" s="379"/>
      <c r="C1971" s="380"/>
      <c r="D1971" s="383" t="s">
        <v>62</v>
      </c>
      <c r="E1971" s="303" t="s">
        <v>1454</v>
      </c>
    </row>
    <row r="1972" spans="1:5" x14ac:dyDescent="0.2">
      <c r="A1972" s="378"/>
      <c r="B1972" s="381"/>
      <c r="C1972" s="382"/>
      <c r="D1972" s="384"/>
      <c r="E1972" s="304" t="s">
        <v>1455</v>
      </c>
    </row>
    <row r="1973" spans="1:5" x14ac:dyDescent="0.2">
      <c r="A1973" s="369" t="s">
        <v>2387</v>
      </c>
      <c r="B1973" s="371"/>
      <c r="C1973" s="372"/>
      <c r="D1973" s="375" t="s">
        <v>62</v>
      </c>
      <c r="E1973" s="305" t="s">
        <v>1454</v>
      </c>
    </row>
    <row r="1974" spans="1:5" x14ac:dyDescent="0.2">
      <c r="A1974" s="370"/>
      <c r="B1974" s="373"/>
      <c r="C1974" s="374"/>
      <c r="D1974" s="376"/>
      <c r="E1974" s="306" t="s">
        <v>1455</v>
      </c>
    </row>
    <row r="1975" spans="1:5" x14ac:dyDescent="0.2">
      <c r="A1975" s="377" t="s">
        <v>2400</v>
      </c>
      <c r="B1975" s="379"/>
      <c r="C1975" s="380"/>
      <c r="D1975" s="383" t="s">
        <v>62</v>
      </c>
      <c r="E1975" s="303" t="s">
        <v>1454</v>
      </c>
    </row>
    <row r="1976" spans="1:5" x14ac:dyDescent="0.2">
      <c r="A1976" s="378"/>
      <c r="B1976" s="381"/>
      <c r="C1976" s="382"/>
      <c r="D1976" s="384"/>
      <c r="E1976" s="304" t="s">
        <v>1455</v>
      </c>
    </row>
    <row r="1977" spans="1:5" x14ac:dyDescent="0.2">
      <c r="A1977" s="369" t="s">
        <v>2405</v>
      </c>
      <c r="B1977" s="371"/>
      <c r="C1977" s="372"/>
      <c r="D1977" s="375" t="s">
        <v>62</v>
      </c>
      <c r="E1977" s="305" t="s">
        <v>1454</v>
      </c>
    </row>
    <row r="1978" spans="1:5" x14ac:dyDescent="0.2">
      <c r="A1978" s="370"/>
      <c r="B1978" s="373"/>
      <c r="C1978" s="374"/>
      <c r="D1978" s="376"/>
      <c r="E1978" s="306" t="s">
        <v>1455</v>
      </c>
    </row>
    <row r="1979" spans="1:5" x14ac:dyDescent="0.2">
      <c r="A1979" s="377" t="s">
        <v>2409</v>
      </c>
      <c r="B1979" s="379"/>
      <c r="C1979" s="380"/>
      <c r="D1979" s="383" t="s">
        <v>62</v>
      </c>
      <c r="E1979" s="303" t="s">
        <v>1454</v>
      </c>
    </row>
    <row r="1980" spans="1:5" x14ac:dyDescent="0.2">
      <c r="A1980" s="378"/>
      <c r="B1980" s="381"/>
      <c r="C1980" s="382"/>
      <c r="D1980" s="384"/>
      <c r="E1980" s="304" t="s">
        <v>1455</v>
      </c>
    </row>
    <row r="1981" spans="1:5" x14ac:dyDescent="0.2">
      <c r="A1981" s="369" t="s">
        <v>2417</v>
      </c>
      <c r="B1981" s="371"/>
      <c r="C1981" s="372"/>
      <c r="D1981" s="375" t="s">
        <v>62</v>
      </c>
      <c r="E1981" s="305" t="s">
        <v>1454</v>
      </c>
    </row>
    <row r="1982" spans="1:5" x14ac:dyDescent="0.2">
      <c r="A1982" s="370"/>
      <c r="B1982" s="373"/>
      <c r="C1982" s="374"/>
      <c r="D1982" s="376"/>
      <c r="E1982" s="306" t="s">
        <v>1455</v>
      </c>
    </row>
    <row r="1983" spans="1:5" x14ac:dyDescent="0.2">
      <c r="A1983" s="377" t="s">
        <v>2347</v>
      </c>
      <c r="B1983" s="379"/>
      <c r="C1983" s="380"/>
      <c r="D1983" s="383" t="s">
        <v>62</v>
      </c>
      <c r="E1983" s="303" t="s">
        <v>1454</v>
      </c>
    </row>
    <row r="1984" spans="1:5" x14ac:dyDescent="0.2">
      <c r="A1984" s="378"/>
      <c r="B1984" s="381"/>
      <c r="C1984" s="382"/>
      <c r="D1984" s="384"/>
      <c r="E1984" s="304" t="s">
        <v>1455</v>
      </c>
    </row>
    <row r="1985" spans="1:5" x14ac:dyDescent="0.2">
      <c r="A1985" s="369" t="s">
        <v>2426</v>
      </c>
      <c r="B1985" s="371" t="s">
        <v>2231</v>
      </c>
      <c r="C1985" s="372"/>
      <c r="D1985" s="375" t="s">
        <v>62</v>
      </c>
      <c r="E1985" s="305" t="s">
        <v>1454</v>
      </c>
    </row>
    <row r="1986" spans="1:5" x14ac:dyDescent="0.2">
      <c r="A1986" s="370"/>
      <c r="B1986" s="373"/>
      <c r="C1986" s="374"/>
      <c r="D1986" s="376"/>
      <c r="E1986" s="306" t="s">
        <v>1455</v>
      </c>
    </row>
    <row r="1987" spans="1:5" x14ac:dyDescent="0.2">
      <c r="A1987" s="377" t="s">
        <v>2427</v>
      </c>
      <c r="B1987" s="379" t="s">
        <v>2231</v>
      </c>
      <c r="C1987" s="380"/>
      <c r="D1987" s="383" t="s">
        <v>62</v>
      </c>
      <c r="E1987" s="303" t="s">
        <v>1454</v>
      </c>
    </row>
    <row r="1988" spans="1:5" x14ac:dyDescent="0.2">
      <c r="A1988" s="378"/>
      <c r="B1988" s="381"/>
      <c r="C1988" s="382"/>
      <c r="D1988" s="384"/>
      <c r="E1988" s="304" t="s">
        <v>1455</v>
      </c>
    </row>
    <row r="1989" spans="1:5" x14ac:dyDescent="0.2">
      <c r="A1989" s="369" t="s">
        <v>2428</v>
      </c>
      <c r="B1989" s="371" t="s">
        <v>2231</v>
      </c>
      <c r="C1989" s="372"/>
      <c r="D1989" s="375" t="s">
        <v>62</v>
      </c>
      <c r="E1989" s="305" t="s">
        <v>1454</v>
      </c>
    </row>
    <row r="1990" spans="1:5" x14ac:dyDescent="0.2">
      <c r="A1990" s="370"/>
      <c r="B1990" s="373"/>
      <c r="C1990" s="374"/>
      <c r="D1990" s="376"/>
      <c r="E1990" s="306" t="s">
        <v>1455</v>
      </c>
    </row>
    <row r="1991" spans="1:5" x14ac:dyDescent="0.2">
      <c r="A1991" s="377" t="s">
        <v>2429</v>
      </c>
      <c r="B1991" s="379" t="s">
        <v>2256</v>
      </c>
      <c r="C1991" s="380"/>
      <c r="D1991" s="383" t="s">
        <v>62</v>
      </c>
      <c r="E1991" s="303" t="s">
        <v>1454</v>
      </c>
    </row>
    <row r="1992" spans="1:5" x14ac:dyDescent="0.2">
      <c r="A1992" s="378"/>
      <c r="B1992" s="381"/>
      <c r="C1992" s="382"/>
      <c r="D1992" s="384"/>
      <c r="E1992" s="304" t="s">
        <v>1455</v>
      </c>
    </row>
    <row r="1993" spans="1:5" x14ac:dyDescent="0.2">
      <c r="A1993" s="369" t="s">
        <v>2430</v>
      </c>
      <c r="B1993" s="371" t="s">
        <v>2256</v>
      </c>
      <c r="C1993" s="372"/>
      <c r="D1993" s="375" t="s">
        <v>62</v>
      </c>
      <c r="E1993" s="305" t="s">
        <v>1454</v>
      </c>
    </row>
    <row r="1994" spans="1:5" x14ac:dyDescent="0.2">
      <c r="A1994" s="370"/>
      <c r="B1994" s="373"/>
      <c r="C1994" s="374"/>
      <c r="D1994" s="376"/>
      <c r="E1994" s="306" t="s">
        <v>1455</v>
      </c>
    </row>
    <row r="1995" spans="1:5" x14ac:dyDescent="0.2">
      <c r="A1995" s="377" t="s">
        <v>1799</v>
      </c>
      <c r="B1995" s="379" t="s">
        <v>2264</v>
      </c>
      <c r="C1995" s="380"/>
      <c r="D1995" s="383" t="s">
        <v>62</v>
      </c>
      <c r="E1995" s="303" t="s">
        <v>1454</v>
      </c>
    </row>
    <row r="1996" spans="1:5" x14ac:dyDescent="0.2">
      <c r="A1996" s="378"/>
      <c r="B1996" s="381"/>
      <c r="C1996" s="382"/>
      <c r="D1996" s="384"/>
      <c r="E1996" s="304" t="s">
        <v>1455</v>
      </c>
    </row>
    <row r="1997" spans="1:5" x14ac:dyDescent="0.2">
      <c r="A1997" s="369" t="s">
        <v>2431</v>
      </c>
      <c r="B1997" s="371" t="s">
        <v>2264</v>
      </c>
      <c r="C1997" s="372"/>
      <c r="D1997" s="375" t="s">
        <v>62</v>
      </c>
      <c r="E1997" s="305" t="s">
        <v>1454</v>
      </c>
    </row>
    <row r="1998" spans="1:5" x14ac:dyDescent="0.2">
      <c r="A1998" s="370"/>
      <c r="B1998" s="373"/>
      <c r="C1998" s="374"/>
      <c r="D1998" s="376"/>
      <c r="E1998" s="306" t="s">
        <v>1455</v>
      </c>
    </row>
    <row r="1999" spans="1:5" x14ac:dyDescent="0.2">
      <c r="A1999" s="377" t="s">
        <v>2432</v>
      </c>
      <c r="B1999" s="379" t="s">
        <v>2264</v>
      </c>
      <c r="C1999" s="380"/>
      <c r="D1999" s="383" t="s">
        <v>62</v>
      </c>
      <c r="E1999" s="303" t="s">
        <v>1454</v>
      </c>
    </row>
    <row r="2000" spans="1:5" x14ac:dyDescent="0.2">
      <c r="A2000" s="378"/>
      <c r="B2000" s="381"/>
      <c r="C2000" s="382"/>
      <c r="D2000" s="384"/>
      <c r="E2000" s="304" t="s">
        <v>1455</v>
      </c>
    </row>
    <row r="2001" spans="1:5" x14ac:dyDescent="0.2">
      <c r="A2001" s="369" t="s">
        <v>2433</v>
      </c>
      <c r="B2001" s="371" t="s">
        <v>2295</v>
      </c>
      <c r="C2001" s="372"/>
      <c r="D2001" s="375" t="s">
        <v>62</v>
      </c>
      <c r="E2001" s="305" t="s">
        <v>1454</v>
      </c>
    </row>
    <row r="2002" spans="1:5" x14ac:dyDescent="0.2">
      <c r="A2002" s="370"/>
      <c r="B2002" s="373"/>
      <c r="C2002" s="374"/>
      <c r="D2002" s="376"/>
      <c r="E2002" s="306" t="s">
        <v>1455</v>
      </c>
    </row>
    <row r="2003" spans="1:5" x14ac:dyDescent="0.2">
      <c r="A2003" s="377" t="s">
        <v>2434</v>
      </c>
      <c r="B2003" s="379" t="s">
        <v>2303</v>
      </c>
      <c r="C2003" s="380"/>
      <c r="D2003" s="383" t="s">
        <v>62</v>
      </c>
      <c r="E2003" s="303" t="s">
        <v>1454</v>
      </c>
    </row>
    <row r="2004" spans="1:5" x14ac:dyDescent="0.2">
      <c r="A2004" s="378"/>
      <c r="B2004" s="381"/>
      <c r="C2004" s="382"/>
      <c r="D2004" s="384"/>
      <c r="E2004" s="304" t="s">
        <v>1455</v>
      </c>
    </row>
    <row r="2005" spans="1:5" x14ac:dyDescent="0.2">
      <c r="A2005" s="369" t="s">
        <v>2435</v>
      </c>
      <c r="B2005" s="371" t="s">
        <v>2317</v>
      </c>
      <c r="C2005" s="372"/>
      <c r="D2005" s="375" t="s">
        <v>62</v>
      </c>
      <c r="E2005" s="305" t="s">
        <v>1454</v>
      </c>
    </row>
    <row r="2006" spans="1:5" x14ac:dyDescent="0.2">
      <c r="A2006" s="370"/>
      <c r="B2006" s="373"/>
      <c r="C2006" s="374"/>
      <c r="D2006" s="376"/>
      <c r="E2006" s="306" t="s">
        <v>1455</v>
      </c>
    </row>
    <row r="2007" spans="1:5" x14ac:dyDescent="0.2">
      <c r="A2007" s="377" t="s">
        <v>2436</v>
      </c>
      <c r="B2007" s="379" t="s">
        <v>2328</v>
      </c>
      <c r="C2007" s="380"/>
      <c r="D2007" s="383" t="s">
        <v>62</v>
      </c>
      <c r="E2007" s="303" t="s">
        <v>1454</v>
      </c>
    </row>
    <row r="2008" spans="1:5" x14ac:dyDescent="0.2">
      <c r="A2008" s="378"/>
      <c r="B2008" s="381"/>
      <c r="C2008" s="382"/>
      <c r="D2008" s="384"/>
      <c r="E2008" s="304" t="s">
        <v>1455</v>
      </c>
    </row>
    <row r="2009" spans="1:5" x14ac:dyDescent="0.2">
      <c r="A2009" s="369" t="s">
        <v>2437</v>
      </c>
      <c r="B2009" s="371" t="s">
        <v>2328</v>
      </c>
      <c r="C2009" s="372"/>
      <c r="D2009" s="375" t="s">
        <v>62</v>
      </c>
      <c r="E2009" s="305" t="s">
        <v>1454</v>
      </c>
    </row>
    <row r="2010" spans="1:5" x14ac:dyDescent="0.2">
      <c r="A2010" s="370"/>
      <c r="B2010" s="373"/>
      <c r="C2010" s="374"/>
      <c r="D2010" s="376"/>
      <c r="E2010" s="306" t="s">
        <v>1455</v>
      </c>
    </row>
    <row r="2011" spans="1:5" x14ac:dyDescent="0.2">
      <c r="A2011" s="377" t="s">
        <v>2438</v>
      </c>
      <c r="B2011" s="379" t="s">
        <v>2338</v>
      </c>
      <c r="C2011" s="380"/>
      <c r="D2011" s="383" t="s">
        <v>62</v>
      </c>
      <c r="E2011" s="303" t="s">
        <v>1454</v>
      </c>
    </row>
    <row r="2012" spans="1:5" x14ac:dyDescent="0.2">
      <c r="A2012" s="378"/>
      <c r="B2012" s="381"/>
      <c r="C2012" s="382"/>
      <c r="D2012" s="384"/>
      <c r="E2012" s="304" t="s">
        <v>1455</v>
      </c>
    </row>
    <row r="2013" spans="1:5" x14ac:dyDescent="0.2">
      <c r="A2013" s="369" t="s">
        <v>2439</v>
      </c>
      <c r="B2013" s="371" t="s">
        <v>2338</v>
      </c>
      <c r="C2013" s="372"/>
      <c r="D2013" s="375" t="s">
        <v>62</v>
      </c>
      <c r="E2013" s="305" t="s">
        <v>1454</v>
      </c>
    </row>
    <row r="2014" spans="1:5" x14ac:dyDescent="0.2">
      <c r="A2014" s="370"/>
      <c r="B2014" s="373"/>
      <c r="C2014" s="374"/>
      <c r="D2014" s="376"/>
      <c r="E2014" s="306" t="s">
        <v>1455</v>
      </c>
    </row>
    <row r="2015" spans="1:5" x14ac:dyDescent="0.2">
      <c r="A2015" s="377" t="s">
        <v>2440</v>
      </c>
      <c r="B2015" s="379" t="s">
        <v>2381</v>
      </c>
      <c r="C2015" s="380"/>
      <c r="D2015" s="383" t="s">
        <v>62</v>
      </c>
      <c r="E2015" s="303" t="s">
        <v>1454</v>
      </c>
    </row>
    <row r="2016" spans="1:5" x14ac:dyDescent="0.2">
      <c r="A2016" s="378"/>
      <c r="B2016" s="381"/>
      <c r="C2016" s="382"/>
      <c r="D2016" s="384"/>
      <c r="E2016" s="304" t="s">
        <v>1455</v>
      </c>
    </row>
    <row r="2017" spans="1:5" x14ac:dyDescent="0.2">
      <c r="A2017" s="369" t="s">
        <v>2441</v>
      </c>
      <c r="B2017" s="371" t="s">
        <v>2409</v>
      </c>
      <c r="C2017" s="372"/>
      <c r="D2017" s="375" t="s">
        <v>62</v>
      </c>
      <c r="E2017" s="305" t="s">
        <v>1454</v>
      </c>
    </row>
    <row r="2018" spans="1:5" x14ac:dyDescent="0.2">
      <c r="A2018" s="370"/>
      <c r="B2018" s="373"/>
      <c r="C2018" s="374"/>
      <c r="D2018" s="376"/>
      <c r="E2018" s="306" t="s">
        <v>1455</v>
      </c>
    </row>
    <row r="2019" spans="1:5" x14ac:dyDescent="0.2">
      <c r="A2019" s="299" t="s">
        <v>2442</v>
      </c>
      <c r="B2019" s="360"/>
      <c r="C2019" s="361"/>
      <c r="D2019" s="290" t="s">
        <v>62</v>
      </c>
      <c r="E2019" s="300"/>
    </row>
    <row r="2020" spans="1:5" x14ac:dyDescent="0.2">
      <c r="A2020" s="369" t="s">
        <v>2443</v>
      </c>
      <c r="B2020" s="371" t="s">
        <v>2363</v>
      </c>
      <c r="C2020" s="372"/>
      <c r="D2020" s="375" t="s">
        <v>62</v>
      </c>
      <c r="E2020" s="305" t="s">
        <v>1454</v>
      </c>
    </row>
    <row r="2021" spans="1:5" x14ac:dyDescent="0.2">
      <c r="A2021" s="370"/>
      <c r="B2021" s="373"/>
      <c r="C2021" s="374"/>
      <c r="D2021" s="376"/>
      <c r="E2021" s="306" t="s">
        <v>1455</v>
      </c>
    </row>
    <row r="2022" spans="1:5" x14ac:dyDescent="0.2">
      <c r="A2022" s="377" t="s">
        <v>2444</v>
      </c>
      <c r="B2022" s="379" t="s">
        <v>2387</v>
      </c>
      <c r="C2022" s="380"/>
      <c r="D2022" s="383" t="s">
        <v>62</v>
      </c>
      <c r="E2022" s="303" t="s">
        <v>1454</v>
      </c>
    </row>
    <row r="2023" spans="1:5" x14ac:dyDescent="0.2">
      <c r="A2023" s="378"/>
      <c r="B2023" s="381"/>
      <c r="C2023" s="382"/>
      <c r="D2023" s="384"/>
      <c r="E2023" s="304" t="s">
        <v>1455</v>
      </c>
    </row>
    <row r="2024" spans="1:5" x14ac:dyDescent="0.2">
      <c r="A2024" s="369" t="s">
        <v>2445</v>
      </c>
      <c r="B2024" s="371" t="s">
        <v>2417</v>
      </c>
      <c r="C2024" s="372"/>
      <c r="D2024" s="375" t="s">
        <v>62</v>
      </c>
      <c r="E2024" s="305" t="s">
        <v>1454</v>
      </c>
    </row>
    <row r="2025" spans="1:5" x14ac:dyDescent="0.2">
      <c r="A2025" s="370"/>
      <c r="B2025" s="373"/>
      <c r="C2025" s="374"/>
      <c r="D2025" s="376"/>
      <c r="E2025" s="306" t="s">
        <v>1455</v>
      </c>
    </row>
    <row r="2026" spans="1:5" x14ac:dyDescent="0.2">
      <c r="A2026" s="377" t="s">
        <v>2446</v>
      </c>
      <c r="B2026" s="379" t="s">
        <v>2421</v>
      </c>
      <c r="C2026" s="380"/>
      <c r="D2026" s="383" t="s">
        <v>62</v>
      </c>
      <c r="E2026" s="303" t="s">
        <v>1454</v>
      </c>
    </row>
    <row r="2027" spans="1:5" x14ac:dyDescent="0.2">
      <c r="A2027" s="378"/>
      <c r="B2027" s="381"/>
      <c r="C2027" s="382"/>
      <c r="D2027" s="384"/>
      <c r="E2027" s="304" t="s">
        <v>1455</v>
      </c>
    </row>
    <row r="2028" spans="1:5" x14ac:dyDescent="0.2">
      <c r="A2028" s="369" t="s">
        <v>2447</v>
      </c>
      <c r="B2028" s="371" t="s">
        <v>2363</v>
      </c>
      <c r="C2028" s="372"/>
      <c r="D2028" s="375" t="s">
        <v>62</v>
      </c>
      <c r="E2028" s="305" t="s">
        <v>1454</v>
      </c>
    </row>
    <row r="2029" spans="1:5" x14ac:dyDescent="0.2">
      <c r="A2029" s="370"/>
      <c r="B2029" s="373"/>
      <c r="C2029" s="374"/>
      <c r="D2029" s="376"/>
      <c r="E2029" s="306" t="s">
        <v>1455</v>
      </c>
    </row>
    <row r="2030" spans="1:5" x14ac:dyDescent="0.2">
      <c r="A2030" s="377" t="s">
        <v>2448</v>
      </c>
      <c r="B2030" s="379" t="s">
        <v>2256</v>
      </c>
      <c r="C2030" s="380"/>
      <c r="D2030" s="383" t="s">
        <v>62</v>
      </c>
      <c r="E2030" s="303" t="s">
        <v>1454</v>
      </c>
    </row>
    <row r="2031" spans="1:5" x14ac:dyDescent="0.2">
      <c r="A2031" s="378"/>
      <c r="B2031" s="381"/>
      <c r="C2031" s="382"/>
      <c r="D2031" s="384"/>
      <c r="E2031" s="304" t="s">
        <v>1455</v>
      </c>
    </row>
    <row r="2032" spans="1:5" x14ac:dyDescent="0.2">
      <c r="A2032" s="369" t="s">
        <v>2449</v>
      </c>
      <c r="B2032" s="371" t="s">
        <v>2273</v>
      </c>
      <c r="C2032" s="372"/>
      <c r="D2032" s="375" t="s">
        <v>62</v>
      </c>
      <c r="E2032" s="305" t="s">
        <v>1454</v>
      </c>
    </row>
    <row r="2033" spans="1:5" x14ac:dyDescent="0.2">
      <c r="A2033" s="370"/>
      <c r="B2033" s="373"/>
      <c r="C2033" s="374"/>
      <c r="D2033" s="376"/>
      <c r="E2033" s="306" t="s">
        <v>1455</v>
      </c>
    </row>
    <row r="2034" spans="1:5" x14ac:dyDescent="0.2">
      <c r="A2034" s="377" t="s">
        <v>2450</v>
      </c>
      <c r="B2034" s="379" t="s">
        <v>2328</v>
      </c>
      <c r="C2034" s="380"/>
      <c r="D2034" s="383" t="s">
        <v>62</v>
      </c>
      <c r="E2034" s="303" t="s">
        <v>1454</v>
      </c>
    </row>
    <row r="2035" spans="1:5" x14ac:dyDescent="0.2">
      <c r="A2035" s="378"/>
      <c r="B2035" s="381"/>
      <c r="C2035" s="382"/>
      <c r="D2035" s="384"/>
      <c r="E2035" s="304" t="s">
        <v>1455</v>
      </c>
    </row>
    <row r="2036" spans="1:5" x14ac:dyDescent="0.2">
      <c r="A2036" s="369" t="s">
        <v>2451</v>
      </c>
      <c r="B2036" s="371" t="s">
        <v>2363</v>
      </c>
      <c r="C2036" s="372"/>
      <c r="D2036" s="375" t="s">
        <v>62</v>
      </c>
      <c r="E2036" s="305" t="s">
        <v>1454</v>
      </c>
    </row>
    <row r="2037" spans="1:5" x14ac:dyDescent="0.2">
      <c r="A2037" s="370"/>
      <c r="B2037" s="373"/>
      <c r="C2037" s="374"/>
      <c r="D2037" s="376"/>
      <c r="E2037" s="306" t="s">
        <v>1455</v>
      </c>
    </row>
    <row r="2038" spans="1:5" x14ac:dyDescent="0.2">
      <c r="A2038" s="377" t="s">
        <v>1879</v>
      </c>
      <c r="B2038" s="379" t="s">
        <v>2381</v>
      </c>
      <c r="C2038" s="380"/>
      <c r="D2038" s="383" t="s">
        <v>62</v>
      </c>
      <c r="E2038" s="303" t="s">
        <v>1454</v>
      </c>
    </row>
    <row r="2039" spans="1:5" x14ac:dyDescent="0.2">
      <c r="A2039" s="378"/>
      <c r="B2039" s="381"/>
      <c r="C2039" s="382"/>
      <c r="D2039" s="384"/>
      <c r="E2039" s="304" t="s">
        <v>1455</v>
      </c>
    </row>
    <row r="2040" spans="1:5" x14ac:dyDescent="0.2">
      <c r="A2040" s="369" t="s">
        <v>2452</v>
      </c>
      <c r="B2040" s="371" t="s">
        <v>2387</v>
      </c>
      <c r="C2040" s="372"/>
      <c r="D2040" s="375" t="s">
        <v>62</v>
      </c>
      <c r="E2040" s="305" t="s">
        <v>1454</v>
      </c>
    </row>
    <row r="2041" spans="1:5" x14ac:dyDescent="0.2">
      <c r="A2041" s="370"/>
      <c r="B2041" s="373"/>
      <c r="C2041" s="374"/>
      <c r="D2041" s="376"/>
      <c r="E2041" s="306" t="s">
        <v>1455</v>
      </c>
    </row>
    <row r="2042" spans="1:5" x14ac:dyDescent="0.2">
      <c r="A2042" s="377" t="s">
        <v>2453</v>
      </c>
      <c r="B2042" s="379" t="s">
        <v>2409</v>
      </c>
      <c r="C2042" s="380"/>
      <c r="D2042" s="383" t="s">
        <v>62</v>
      </c>
      <c r="E2042" s="303" t="s">
        <v>1454</v>
      </c>
    </row>
    <row r="2043" spans="1:5" x14ac:dyDescent="0.2">
      <c r="A2043" s="378"/>
      <c r="B2043" s="381"/>
      <c r="C2043" s="382"/>
      <c r="D2043" s="384"/>
      <c r="E2043" s="304" t="s">
        <v>1455</v>
      </c>
    </row>
    <row r="2044" spans="1:5" x14ac:dyDescent="0.2">
      <c r="A2044" s="369" t="s">
        <v>2454</v>
      </c>
      <c r="B2044" s="371" t="s">
        <v>2231</v>
      </c>
      <c r="C2044" s="372"/>
      <c r="D2044" s="375" t="s">
        <v>62</v>
      </c>
      <c r="E2044" s="305" t="s">
        <v>1454</v>
      </c>
    </row>
    <row r="2045" spans="1:5" x14ac:dyDescent="0.2">
      <c r="A2045" s="370"/>
      <c r="B2045" s="373"/>
      <c r="C2045" s="374"/>
      <c r="D2045" s="376"/>
      <c r="E2045" s="306" t="s">
        <v>1455</v>
      </c>
    </row>
    <row r="2046" spans="1:5" x14ac:dyDescent="0.2">
      <c r="A2046" s="377" t="s">
        <v>2455</v>
      </c>
      <c r="B2046" s="379" t="s">
        <v>2256</v>
      </c>
      <c r="C2046" s="380"/>
      <c r="D2046" s="383" t="s">
        <v>62</v>
      </c>
      <c r="E2046" s="303" t="s">
        <v>1454</v>
      </c>
    </row>
    <row r="2047" spans="1:5" x14ac:dyDescent="0.2">
      <c r="A2047" s="378"/>
      <c r="B2047" s="381"/>
      <c r="C2047" s="382"/>
      <c r="D2047" s="384"/>
      <c r="E2047" s="304" t="s">
        <v>1455</v>
      </c>
    </row>
    <row r="2048" spans="1:5" x14ac:dyDescent="0.2">
      <c r="A2048" s="369" t="s">
        <v>2421</v>
      </c>
      <c r="B2048" s="371"/>
      <c r="C2048" s="372"/>
      <c r="D2048" s="375" t="s">
        <v>62</v>
      </c>
      <c r="E2048" s="305" t="s">
        <v>1454</v>
      </c>
    </row>
    <row r="2049" spans="1:5" x14ac:dyDescent="0.2">
      <c r="A2049" s="370"/>
      <c r="B2049" s="373"/>
      <c r="C2049" s="374"/>
      <c r="D2049" s="376"/>
      <c r="E2049" s="306" t="s">
        <v>1455</v>
      </c>
    </row>
    <row r="2050" spans="1:5" x14ac:dyDescent="0.2">
      <c r="A2050" s="377" t="s">
        <v>2279</v>
      </c>
      <c r="B2050" s="379"/>
      <c r="C2050" s="380"/>
      <c r="D2050" s="383" t="s">
        <v>62</v>
      </c>
      <c r="E2050" s="303" t="s">
        <v>1454</v>
      </c>
    </row>
    <row r="2051" spans="1:5" ht="15" thickBot="1" x14ac:dyDescent="0.25">
      <c r="A2051" s="385"/>
      <c r="B2051" s="386"/>
      <c r="C2051" s="387"/>
      <c r="D2051" s="388"/>
      <c r="E2051" s="307" t="s">
        <v>1455</v>
      </c>
    </row>
  </sheetData>
  <mergeCells count="3045"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8" r:id="rId2048" name="Control 6">
          <controlPr defaultSize="0" r:id="rId204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48" name="Control 6"/>
      </mc:Fallback>
    </mc:AlternateContent>
    <mc:AlternateContent xmlns:mc="http://schemas.openxmlformats.org/markup-compatibility/2006">
      <mc:Choice Requires="x14">
        <control shapeId="3077" r:id="rId2050" name="Control 5">
          <controlPr defaultSize="0" r:id="rId2051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0" name="Control 5"/>
      </mc:Fallback>
    </mc:AlternateContent>
    <mc:AlternateContent xmlns:mc="http://schemas.openxmlformats.org/markup-compatibility/2006">
      <mc:Choice Requires="x14">
        <control shapeId="3076" r:id="rId2052" name="Control 4">
          <controlPr defaultSize="0" r:id="rId2053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2" name="Control 4"/>
      </mc:Fallback>
    </mc:AlternateContent>
    <mc:AlternateContent xmlns:mc="http://schemas.openxmlformats.org/markup-compatibility/2006">
      <mc:Choice Requires="x14">
        <control shapeId="3075" r:id="rId2054" name="Control 3">
          <controlPr defaultSize="0" r:id="rId2055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4" name="Control 3"/>
      </mc:Fallback>
    </mc:AlternateContent>
    <mc:AlternateContent xmlns:mc="http://schemas.openxmlformats.org/markup-compatibility/2006">
      <mc:Choice Requires="x14">
        <control shapeId="3074" r:id="rId2056" name="Control 2">
          <controlPr defaultSize="0" r:id="rId2057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6" name="Control 2"/>
      </mc:Fallback>
    </mc:AlternateContent>
    <mc:AlternateContent xmlns:mc="http://schemas.openxmlformats.org/markup-compatibility/2006">
      <mc:Choice Requires="x14">
        <control shapeId="3073" r:id="rId2058" name="Control 1">
          <controlPr defaultSize="0" r:id="rId205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58" name="Control 1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P17" sqref="P17"/>
    </sheetView>
  </sheetViews>
  <sheetFormatPr defaultRowHeight="21.75" x14ac:dyDescent="0.5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5">
      <c r="M1" s="389" t="s">
        <v>66</v>
      </c>
      <c r="N1" s="389"/>
    </row>
    <row r="2" spans="1:14" x14ac:dyDescent="0.5">
      <c r="A2" s="390" t="s">
        <v>67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</row>
    <row r="3" spans="1:14" x14ac:dyDescent="0.5">
      <c r="A3" s="390" t="s">
        <v>2457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</row>
    <row r="4" spans="1:14" x14ac:dyDescent="0.5">
      <c r="A4" s="391" t="s">
        <v>68</v>
      </c>
      <c r="B4" s="391"/>
      <c r="C4" s="392" t="s">
        <v>69</v>
      </c>
      <c r="D4" s="392"/>
      <c r="E4" s="391" t="s">
        <v>70</v>
      </c>
      <c r="F4" s="391"/>
      <c r="G4" s="393" t="s">
        <v>71</v>
      </c>
      <c r="H4" s="393"/>
      <c r="I4" s="393" t="s">
        <v>72</v>
      </c>
      <c r="J4" s="393"/>
      <c r="K4" s="393" t="s">
        <v>73</v>
      </c>
      <c r="L4" s="393"/>
      <c r="M4" s="393" t="s">
        <v>74</v>
      </c>
      <c r="N4" s="393"/>
    </row>
    <row r="5" spans="1:14" x14ac:dyDescent="0.5">
      <c r="A5" s="74" t="s">
        <v>75</v>
      </c>
      <c r="B5" s="5" t="s">
        <v>76</v>
      </c>
      <c r="C5" s="74" t="s">
        <v>75</v>
      </c>
      <c r="D5" s="5" t="s">
        <v>76</v>
      </c>
      <c r="E5" s="74" t="s">
        <v>75</v>
      </c>
      <c r="F5" s="5" t="s">
        <v>76</v>
      </c>
      <c r="G5" s="74" t="s">
        <v>75</v>
      </c>
      <c r="H5" s="5" t="s">
        <v>76</v>
      </c>
      <c r="I5" s="74" t="s">
        <v>75</v>
      </c>
      <c r="J5" s="5" t="s">
        <v>76</v>
      </c>
      <c r="K5" s="74" t="s">
        <v>75</v>
      </c>
      <c r="L5" s="5" t="s">
        <v>76</v>
      </c>
      <c r="M5" s="74" t="s">
        <v>75</v>
      </c>
      <c r="N5" s="5" t="s">
        <v>76</v>
      </c>
    </row>
    <row r="6" spans="1:14" s="2" customFormat="1" x14ac:dyDescent="0.5">
      <c r="A6" s="3" t="s">
        <v>56</v>
      </c>
      <c r="B6" s="50">
        <v>50</v>
      </c>
      <c r="C6" s="12" t="s">
        <v>57</v>
      </c>
      <c r="D6" s="313">
        <v>50</v>
      </c>
      <c r="E6" s="3" t="s">
        <v>58</v>
      </c>
      <c r="F6" s="50">
        <v>50</v>
      </c>
      <c r="G6" s="3" t="s">
        <v>59</v>
      </c>
      <c r="H6" s="50">
        <v>50</v>
      </c>
      <c r="I6" s="12" t="s">
        <v>60</v>
      </c>
      <c r="J6" s="50">
        <v>50</v>
      </c>
      <c r="K6" s="26" t="s">
        <v>61</v>
      </c>
      <c r="L6" s="50">
        <v>50</v>
      </c>
      <c r="M6" s="3" t="s">
        <v>62</v>
      </c>
      <c r="N6" s="314">
        <v>50</v>
      </c>
    </row>
    <row r="7" spans="1:14" s="2" customFormat="1" x14ac:dyDescent="0.5">
      <c r="A7" s="3" t="s">
        <v>77</v>
      </c>
      <c r="B7" s="50">
        <v>50</v>
      </c>
      <c r="C7" s="12" t="s">
        <v>78</v>
      </c>
      <c r="D7" s="313">
        <v>50</v>
      </c>
      <c r="E7" s="3" t="s">
        <v>79</v>
      </c>
      <c r="F7" s="50">
        <v>50</v>
      </c>
      <c r="G7" s="3" t="s">
        <v>80</v>
      </c>
      <c r="H7" s="50">
        <v>50</v>
      </c>
      <c r="I7" s="12" t="s">
        <v>81</v>
      </c>
      <c r="J7" s="50">
        <v>50</v>
      </c>
      <c r="K7" s="26" t="s">
        <v>82</v>
      </c>
      <c r="L7" s="50">
        <v>50</v>
      </c>
      <c r="M7" s="3" t="s">
        <v>83</v>
      </c>
      <c r="N7" s="314">
        <v>50</v>
      </c>
    </row>
    <row r="8" spans="1:14" s="2" customFormat="1" x14ac:dyDescent="0.5">
      <c r="A8" s="3" t="s">
        <v>84</v>
      </c>
      <c r="B8" s="50">
        <v>42.06</v>
      </c>
      <c r="C8" s="12" t="s">
        <v>85</v>
      </c>
      <c r="D8" s="313">
        <v>50</v>
      </c>
      <c r="E8" s="3" t="s">
        <v>86</v>
      </c>
      <c r="F8" s="50">
        <v>50</v>
      </c>
      <c r="G8" s="3" t="s">
        <v>87</v>
      </c>
      <c r="H8" s="50">
        <v>50</v>
      </c>
      <c r="I8" s="12" t="s">
        <v>88</v>
      </c>
      <c r="J8" s="50">
        <v>50</v>
      </c>
      <c r="K8" s="26" t="s">
        <v>89</v>
      </c>
      <c r="L8" s="50">
        <v>50</v>
      </c>
      <c r="M8" s="3" t="s">
        <v>90</v>
      </c>
      <c r="N8" s="314">
        <v>50</v>
      </c>
    </row>
    <row r="9" spans="1:14" s="2" customFormat="1" x14ac:dyDescent="0.5">
      <c r="A9" s="3" t="s">
        <v>91</v>
      </c>
      <c r="B9" s="50">
        <v>50</v>
      </c>
      <c r="C9" s="12" t="s">
        <v>92</v>
      </c>
      <c r="D9" s="313">
        <v>50</v>
      </c>
      <c r="E9" s="3" t="s">
        <v>93</v>
      </c>
      <c r="F9" s="50">
        <v>50</v>
      </c>
      <c r="G9" s="3" t="s">
        <v>94</v>
      </c>
      <c r="H9" s="50">
        <v>50</v>
      </c>
      <c r="I9" s="12" t="s">
        <v>95</v>
      </c>
      <c r="J9" s="50">
        <v>50</v>
      </c>
      <c r="K9" s="26" t="s">
        <v>96</v>
      </c>
      <c r="L9" s="50">
        <v>50</v>
      </c>
      <c r="M9" s="3" t="s">
        <v>97</v>
      </c>
      <c r="N9" s="314">
        <v>50</v>
      </c>
    </row>
    <row r="10" spans="1:14" s="2" customFormat="1" x14ac:dyDescent="0.5">
      <c r="A10" s="3" t="s">
        <v>98</v>
      </c>
      <c r="B10" s="50">
        <v>50</v>
      </c>
      <c r="C10" s="12" t="s">
        <v>99</v>
      </c>
      <c r="D10" s="313">
        <v>45</v>
      </c>
      <c r="E10" s="3" t="s">
        <v>100</v>
      </c>
      <c r="F10" s="50">
        <v>50</v>
      </c>
      <c r="G10" s="3" t="s">
        <v>101</v>
      </c>
      <c r="H10" s="50">
        <v>50</v>
      </c>
      <c r="I10" s="12" t="s">
        <v>102</v>
      </c>
      <c r="J10" s="50">
        <v>50</v>
      </c>
      <c r="K10" s="26" t="s">
        <v>103</v>
      </c>
      <c r="L10" s="50">
        <v>50</v>
      </c>
      <c r="M10" s="6" t="s">
        <v>104</v>
      </c>
      <c r="N10" s="232"/>
    </row>
    <row r="11" spans="1:14" s="2" customFormat="1" x14ac:dyDescent="0.5">
      <c r="A11" s="3" t="s">
        <v>105</v>
      </c>
      <c r="B11" s="50">
        <v>50</v>
      </c>
      <c r="C11" s="12" t="s">
        <v>106</v>
      </c>
      <c r="D11" s="313">
        <v>45</v>
      </c>
      <c r="E11" s="3" t="s">
        <v>107</v>
      </c>
      <c r="F11" s="50">
        <v>50</v>
      </c>
      <c r="G11" s="3" t="s">
        <v>108</v>
      </c>
      <c r="H11" s="50">
        <v>50</v>
      </c>
      <c r="I11" s="12" t="s">
        <v>109</v>
      </c>
      <c r="J11" s="50">
        <v>50</v>
      </c>
      <c r="K11" s="26" t="s">
        <v>110</v>
      </c>
      <c r="L11" s="50">
        <v>50</v>
      </c>
      <c r="M11" s="3" t="s">
        <v>111</v>
      </c>
      <c r="N11" s="50">
        <v>50</v>
      </c>
    </row>
    <row r="12" spans="1:14" s="2" customFormat="1" ht="22.5" thickBot="1" x14ac:dyDescent="0.55000000000000004">
      <c r="A12" s="3" t="s">
        <v>112</v>
      </c>
      <c r="B12" s="50">
        <v>50</v>
      </c>
      <c r="C12" s="12" t="s">
        <v>113</v>
      </c>
      <c r="D12" s="313">
        <v>50</v>
      </c>
      <c r="E12" s="3" t="s">
        <v>114</v>
      </c>
      <c r="F12" s="50">
        <v>50</v>
      </c>
      <c r="G12" s="3" t="s">
        <v>115</v>
      </c>
      <c r="H12" s="50">
        <v>50</v>
      </c>
      <c r="I12" s="51" t="s">
        <v>116</v>
      </c>
      <c r="J12" s="50">
        <v>50</v>
      </c>
      <c r="K12" s="7" t="s">
        <v>117</v>
      </c>
      <c r="L12" s="8">
        <f>AVERAGE(L6:L11)</f>
        <v>50</v>
      </c>
      <c r="M12" s="3" t="s">
        <v>118</v>
      </c>
      <c r="N12" s="50">
        <v>50</v>
      </c>
    </row>
    <row r="13" spans="1:14" s="2" customFormat="1" ht="22.5" thickTop="1" x14ac:dyDescent="0.5">
      <c r="A13" s="3" t="s">
        <v>119</v>
      </c>
      <c r="B13" s="50">
        <v>50</v>
      </c>
      <c r="C13" s="12" t="s">
        <v>120</v>
      </c>
      <c r="D13" s="313">
        <v>50</v>
      </c>
      <c r="E13" s="3" t="s">
        <v>121</v>
      </c>
      <c r="F13" s="50">
        <v>50</v>
      </c>
      <c r="G13" s="3" t="s">
        <v>122</v>
      </c>
      <c r="H13" s="50">
        <v>50</v>
      </c>
      <c r="I13" s="12" t="s">
        <v>123</v>
      </c>
      <c r="J13" s="50">
        <v>50</v>
      </c>
      <c r="K13" s="9"/>
      <c r="L13" s="9"/>
      <c r="M13" s="3" t="s">
        <v>124</v>
      </c>
      <c r="N13" s="50">
        <v>50</v>
      </c>
    </row>
    <row r="14" spans="1:14" s="2" customFormat="1" ht="22.5" thickBot="1" x14ac:dyDescent="0.55000000000000004">
      <c r="A14" s="3" t="s">
        <v>125</v>
      </c>
      <c r="B14" s="50">
        <v>50</v>
      </c>
      <c r="C14" s="7" t="s">
        <v>117</v>
      </c>
      <c r="D14" s="11">
        <f>AVERAGE(D6:D13)</f>
        <v>48.75</v>
      </c>
      <c r="E14" s="12" t="s">
        <v>126</v>
      </c>
      <c r="F14" s="50">
        <v>50</v>
      </c>
      <c r="G14" s="3" t="s">
        <v>127</v>
      </c>
      <c r="H14" s="50">
        <v>50</v>
      </c>
      <c r="I14" s="12" t="s">
        <v>128</v>
      </c>
      <c r="J14" s="50">
        <v>50</v>
      </c>
      <c r="K14" s="9"/>
      <c r="L14" s="9"/>
      <c r="M14" s="3" t="s">
        <v>129</v>
      </c>
      <c r="N14" s="50">
        <v>50</v>
      </c>
    </row>
    <row r="15" spans="1:14" s="2" customFormat="1" ht="23.25" thickTop="1" thickBot="1" x14ac:dyDescent="0.55000000000000004">
      <c r="A15" s="3" t="s">
        <v>130</v>
      </c>
      <c r="B15" s="50">
        <v>50</v>
      </c>
      <c r="C15" s="9"/>
      <c r="D15" s="9"/>
      <c r="E15" s="3" t="s">
        <v>131</v>
      </c>
      <c r="F15" s="50">
        <v>50</v>
      </c>
      <c r="G15" s="3" t="s">
        <v>132</v>
      </c>
      <c r="H15" s="50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50">
        <v>50</v>
      </c>
    </row>
    <row r="16" spans="1:14" s="2" customFormat="1" ht="22.5" thickTop="1" x14ac:dyDescent="0.5">
      <c r="A16" s="3" t="s">
        <v>134</v>
      </c>
      <c r="B16" s="50">
        <v>50</v>
      </c>
      <c r="C16" s="9"/>
      <c r="D16" s="9"/>
      <c r="E16" s="3" t="s">
        <v>135</v>
      </c>
      <c r="F16" s="50">
        <v>50</v>
      </c>
      <c r="G16" s="3" t="s">
        <v>136</v>
      </c>
      <c r="H16" s="50">
        <v>50</v>
      </c>
      <c r="I16" s="9"/>
      <c r="J16" s="9"/>
      <c r="K16" s="9"/>
      <c r="L16" s="9"/>
      <c r="M16" s="3" t="s">
        <v>137</v>
      </c>
      <c r="N16" s="50">
        <v>50</v>
      </c>
    </row>
    <row r="17" spans="1:14" s="2" customFormat="1" x14ac:dyDescent="0.5">
      <c r="A17" s="32" t="s">
        <v>138</v>
      </c>
      <c r="B17" s="50">
        <v>50</v>
      </c>
      <c r="C17" s="9"/>
      <c r="D17" s="9"/>
      <c r="E17" s="3" t="s">
        <v>139</v>
      </c>
      <c r="F17" s="50">
        <v>50</v>
      </c>
      <c r="G17" s="3" t="s">
        <v>140</v>
      </c>
      <c r="H17" s="50">
        <v>50</v>
      </c>
      <c r="I17" s="9"/>
      <c r="J17" s="9"/>
      <c r="K17" s="9"/>
      <c r="L17" s="9"/>
      <c r="M17" s="3" t="s">
        <v>141</v>
      </c>
      <c r="N17" s="50">
        <v>50</v>
      </c>
    </row>
    <row r="18" spans="1:14" ht="22.5" thickBot="1" x14ac:dyDescent="0.55000000000000004">
      <c r="A18" s="10" t="s">
        <v>117</v>
      </c>
      <c r="B18" s="11">
        <f>AVERAGE(B6:B17)</f>
        <v>49.338333333333331</v>
      </c>
      <c r="C18" s="9"/>
      <c r="D18" s="9"/>
      <c r="E18" s="3" t="s">
        <v>142</v>
      </c>
      <c r="F18" s="50">
        <v>50</v>
      </c>
      <c r="G18" s="3" t="s">
        <v>143</v>
      </c>
      <c r="H18" s="50">
        <v>50</v>
      </c>
      <c r="I18" s="9"/>
      <c r="J18" s="9"/>
      <c r="K18" s="9"/>
      <c r="L18" s="9"/>
      <c r="M18" s="3" t="s">
        <v>144</v>
      </c>
      <c r="N18" s="50">
        <v>50</v>
      </c>
    </row>
    <row r="19" spans="1:14" ht="22.5" thickTop="1" x14ac:dyDescent="0.5">
      <c r="A19" s="9"/>
      <c r="B19" s="9"/>
      <c r="C19" s="9"/>
      <c r="D19" s="9"/>
      <c r="E19" s="3" t="s">
        <v>145</v>
      </c>
      <c r="F19" s="50">
        <v>50</v>
      </c>
      <c r="G19" s="3" t="s">
        <v>146</v>
      </c>
      <c r="H19" s="50">
        <v>50</v>
      </c>
      <c r="I19" s="9"/>
      <c r="J19" s="9"/>
      <c r="K19" s="9"/>
      <c r="L19" s="9"/>
      <c r="M19" s="3" t="s">
        <v>147</v>
      </c>
      <c r="N19" s="50">
        <v>50</v>
      </c>
    </row>
    <row r="20" spans="1:14" ht="22.5" thickBot="1" x14ac:dyDescent="0.55000000000000004">
      <c r="E20" s="10" t="s">
        <v>117</v>
      </c>
      <c r="F20" s="8">
        <f>AVERAGE(F6:F19)</f>
        <v>50</v>
      </c>
      <c r="G20" s="3" t="s">
        <v>148</v>
      </c>
      <c r="H20" s="50">
        <v>50</v>
      </c>
      <c r="M20" s="3" t="s">
        <v>149</v>
      </c>
      <c r="N20" s="50">
        <v>50</v>
      </c>
    </row>
    <row r="21" spans="1:14" ht="22.5" thickTop="1" x14ac:dyDescent="0.5">
      <c r="G21" s="3" t="s">
        <v>150</v>
      </c>
      <c r="H21" s="50">
        <v>50</v>
      </c>
      <c r="M21" s="3" t="s">
        <v>151</v>
      </c>
      <c r="N21" s="50">
        <v>50</v>
      </c>
    </row>
    <row r="22" spans="1:14" x14ac:dyDescent="0.5">
      <c r="G22" s="3" t="s">
        <v>152</v>
      </c>
      <c r="H22" s="50">
        <v>50</v>
      </c>
      <c r="M22" s="3" t="s">
        <v>153</v>
      </c>
      <c r="N22" s="50">
        <v>50</v>
      </c>
    </row>
    <row r="23" spans="1:14" x14ac:dyDescent="0.5">
      <c r="G23" s="3" t="s">
        <v>154</v>
      </c>
      <c r="H23" s="50">
        <v>50</v>
      </c>
      <c r="M23" s="3" t="s">
        <v>155</v>
      </c>
      <c r="N23" s="50">
        <v>50</v>
      </c>
    </row>
    <row r="24" spans="1:14" ht="22.5" thickBot="1" x14ac:dyDescent="0.55000000000000004">
      <c r="G24" s="10" t="s">
        <v>117</v>
      </c>
      <c r="H24" s="11">
        <f>AVERAGE(H6:H23)</f>
        <v>50</v>
      </c>
      <c r="M24" s="3" t="s">
        <v>156</v>
      </c>
      <c r="N24" s="50">
        <v>50</v>
      </c>
    </row>
    <row r="25" spans="1:14" ht="22.5" thickTop="1" x14ac:dyDescent="0.5">
      <c r="M25" s="3" t="s">
        <v>157</v>
      </c>
      <c r="N25" s="50">
        <v>50</v>
      </c>
    </row>
    <row r="26" spans="1:14" x14ac:dyDescent="0.5">
      <c r="A26" s="13" t="s">
        <v>158</v>
      </c>
      <c r="B26" s="4" t="s">
        <v>590</v>
      </c>
      <c r="M26" s="3" t="s">
        <v>159</v>
      </c>
      <c r="N26" s="50">
        <v>50</v>
      </c>
    </row>
    <row r="27" spans="1:14" ht="22.5" thickBot="1" x14ac:dyDescent="0.55000000000000004">
      <c r="B27" s="4" t="s">
        <v>160</v>
      </c>
      <c r="M27" s="10" t="s">
        <v>117</v>
      </c>
      <c r="N27" s="11">
        <f>AVERAGE(N6:N26)</f>
        <v>50</v>
      </c>
    </row>
    <row r="28" spans="1:14" ht="22.5" thickTop="1" x14ac:dyDescent="0.5"/>
    <row r="33" spans="2:8" x14ac:dyDescent="0.5">
      <c r="D33" s="38"/>
      <c r="E33" s="38"/>
      <c r="F33" s="38"/>
      <c r="G33" s="38"/>
      <c r="H33" s="38"/>
    </row>
    <row r="35" spans="2:8" x14ac:dyDescent="0.5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5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49">
        <f>G36/F36*100</f>
        <v>0</v>
      </c>
    </row>
    <row r="41" spans="2:8" x14ac:dyDescent="0.5">
      <c r="G41" s="48"/>
      <c r="H41" s="48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1"/>
  <sheetViews>
    <sheetView tabSelected="1" zoomScale="77" zoomScaleNormal="77" workbookViewId="0">
      <pane xSplit="2" ySplit="4" topLeftCell="C1042" activePane="bottomRight" state="frozen"/>
      <selection activeCell="B12" sqref="B12"/>
      <selection pane="topRight" activeCell="B12" sqref="B12"/>
      <selection pane="bottomLeft" activeCell="B12" sqref="B12"/>
      <selection pane="bottomRight" sqref="A1:M1070"/>
    </sheetView>
  </sheetViews>
  <sheetFormatPr defaultRowHeight="24" x14ac:dyDescent="0.55000000000000004"/>
  <cols>
    <col min="1" max="1" width="5.5" style="81" customWidth="1"/>
    <col min="2" max="2" width="9.875" style="81" customWidth="1"/>
    <col min="3" max="3" width="5.75" style="81" customWidth="1"/>
    <col min="4" max="4" width="12" style="81" customWidth="1"/>
    <col min="5" max="5" width="13.5" style="81" customWidth="1"/>
    <col min="6" max="6" width="5.75" style="81" customWidth="1"/>
    <col min="7" max="7" width="22.625" style="81" customWidth="1"/>
    <col min="8" max="8" width="11.5" style="157" customWidth="1"/>
    <col min="9" max="9" width="4.875" style="195" customWidth="1"/>
    <col min="10" max="10" width="15.5" style="80" customWidth="1"/>
    <col min="11" max="11" width="15.125" style="79" customWidth="1"/>
    <col min="12" max="12" width="17.25" style="80" customWidth="1"/>
    <col min="13" max="13" width="17.375" style="80" customWidth="1"/>
    <col min="14" max="16" width="7.875" style="81" customWidth="1"/>
    <col min="17" max="17" width="17.25" style="79" bestFit="1" customWidth="1"/>
    <col min="18" max="18" width="10.75" style="80" bestFit="1" customWidth="1"/>
    <col min="19" max="238" width="9.125" style="81"/>
    <col min="239" max="239" width="6.625" style="81" customWidth="1"/>
    <col min="240" max="240" width="11.375" style="81" customWidth="1"/>
    <col min="241" max="241" width="6.875" style="81" customWidth="1"/>
    <col min="242" max="242" width="16.375" style="81" customWidth="1"/>
    <col min="243" max="243" width="14.125" style="81" customWidth="1"/>
    <col min="244" max="244" width="5.375" style="81" customWidth="1"/>
    <col min="245" max="245" width="44.875" style="81" customWidth="1"/>
    <col min="246" max="246" width="7.25" style="81" customWidth="1"/>
    <col min="247" max="247" width="6.375" style="81" customWidth="1"/>
    <col min="248" max="248" width="11.875" style="81" customWidth="1"/>
    <col min="249" max="249" width="14.625" style="81" customWidth="1"/>
    <col min="250" max="250" width="14.375" style="81" customWidth="1"/>
    <col min="251" max="251" width="12.75" style="81" customWidth="1"/>
    <col min="252" max="252" width="13.875" style="81" customWidth="1"/>
    <col min="253" max="253" width="14.375" style="81" customWidth="1"/>
    <col min="254" max="254" width="12.75" style="81" customWidth="1"/>
    <col min="255" max="255" width="13.875" style="81" customWidth="1"/>
    <col min="256" max="256" width="14.375" style="81" customWidth="1"/>
    <col min="257" max="257" width="12.75" style="81" customWidth="1"/>
    <col min="258" max="260" width="7.375" style="81" customWidth="1"/>
    <col min="261" max="261" width="10.75" style="81" customWidth="1"/>
    <col min="262" max="494" width="9.125" style="81"/>
    <col min="495" max="495" width="6.625" style="81" customWidth="1"/>
    <col min="496" max="496" width="11.375" style="81" customWidth="1"/>
    <col min="497" max="497" width="6.875" style="81" customWidth="1"/>
    <col min="498" max="498" width="16.375" style="81" customWidth="1"/>
    <col min="499" max="499" width="14.125" style="81" customWidth="1"/>
    <col min="500" max="500" width="5.375" style="81" customWidth="1"/>
    <col min="501" max="501" width="44.875" style="81" customWidth="1"/>
    <col min="502" max="502" width="7.25" style="81" customWidth="1"/>
    <col min="503" max="503" width="6.375" style="81" customWidth="1"/>
    <col min="504" max="504" width="11.875" style="81" customWidth="1"/>
    <col min="505" max="505" width="14.625" style="81" customWidth="1"/>
    <col min="506" max="506" width="14.375" style="81" customWidth="1"/>
    <col min="507" max="507" width="12.75" style="81" customWidth="1"/>
    <col min="508" max="508" width="13.875" style="81" customWidth="1"/>
    <col min="509" max="509" width="14.375" style="81" customWidth="1"/>
    <col min="510" max="510" width="12.75" style="81" customWidth="1"/>
    <col min="511" max="511" width="13.875" style="81" customWidth="1"/>
    <col min="512" max="512" width="14.375" style="81" customWidth="1"/>
    <col min="513" max="513" width="12.75" style="81" customWidth="1"/>
    <col min="514" max="516" width="7.375" style="81" customWidth="1"/>
    <col min="517" max="517" width="10.75" style="81" customWidth="1"/>
    <col min="518" max="750" width="9.125" style="81"/>
    <col min="751" max="751" width="6.625" style="81" customWidth="1"/>
    <col min="752" max="752" width="11.375" style="81" customWidth="1"/>
    <col min="753" max="753" width="6.875" style="81" customWidth="1"/>
    <col min="754" max="754" width="16.375" style="81" customWidth="1"/>
    <col min="755" max="755" width="14.125" style="81" customWidth="1"/>
    <col min="756" max="756" width="5.375" style="81" customWidth="1"/>
    <col min="757" max="757" width="44.875" style="81" customWidth="1"/>
    <col min="758" max="758" width="7.25" style="81" customWidth="1"/>
    <col min="759" max="759" width="6.375" style="81" customWidth="1"/>
    <col min="760" max="760" width="11.875" style="81" customWidth="1"/>
    <col min="761" max="761" width="14.625" style="81" customWidth="1"/>
    <col min="762" max="762" width="14.375" style="81" customWidth="1"/>
    <col min="763" max="763" width="12.75" style="81" customWidth="1"/>
    <col min="764" max="764" width="13.875" style="81" customWidth="1"/>
    <col min="765" max="765" width="14.375" style="81" customWidth="1"/>
    <col min="766" max="766" width="12.75" style="81" customWidth="1"/>
    <col min="767" max="767" width="13.875" style="81" customWidth="1"/>
    <col min="768" max="768" width="14.375" style="81" customWidth="1"/>
    <col min="769" max="769" width="12.75" style="81" customWidth="1"/>
    <col min="770" max="772" width="7.375" style="81" customWidth="1"/>
    <col min="773" max="773" width="10.75" style="81" customWidth="1"/>
    <col min="774" max="1006" width="9.125" style="81"/>
    <col min="1007" max="1007" width="6.625" style="81" customWidth="1"/>
    <col min="1008" max="1008" width="11.375" style="81" customWidth="1"/>
    <col min="1009" max="1009" width="6.875" style="81" customWidth="1"/>
    <col min="1010" max="1010" width="16.375" style="81" customWidth="1"/>
    <col min="1011" max="1011" width="14.125" style="81" customWidth="1"/>
    <col min="1012" max="1012" width="5.375" style="81" customWidth="1"/>
    <col min="1013" max="1013" width="44.875" style="81" customWidth="1"/>
    <col min="1014" max="1014" width="7.25" style="81" customWidth="1"/>
    <col min="1015" max="1015" width="6.375" style="81" customWidth="1"/>
    <col min="1016" max="1016" width="11.875" style="81" customWidth="1"/>
    <col min="1017" max="1017" width="14.625" style="81" customWidth="1"/>
    <col min="1018" max="1018" width="14.375" style="81" customWidth="1"/>
    <col min="1019" max="1019" width="12.75" style="81" customWidth="1"/>
    <col min="1020" max="1020" width="13.875" style="81" customWidth="1"/>
    <col min="1021" max="1021" width="14.375" style="81" customWidth="1"/>
    <col min="1022" max="1022" width="12.75" style="81" customWidth="1"/>
    <col min="1023" max="1023" width="13.875" style="81" customWidth="1"/>
    <col min="1024" max="1024" width="14.375" style="81" customWidth="1"/>
    <col min="1025" max="1025" width="12.75" style="81" customWidth="1"/>
    <col min="1026" max="1028" width="7.375" style="81" customWidth="1"/>
    <col min="1029" max="1029" width="10.75" style="81" customWidth="1"/>
    <col min="1030" max="1262" width="9.125" style="81"/>
    <col min="1263" max="1263" width="6.625" style="81" customWidth="1"/>
    <col min="1264" max="1264" width="11.375" style="81" customWidth="1"/>
    <col min="1265" max="1265" width="6.875" style="81" customWidth="1"/>
    <col min="1266" max="1266" width="16.375" style="81" customWidth="1"/>
    <col min="1267" max="1267" width="14.125" style="81" customWidth="1"/>
    <col min="1268" max="1268" width="5.375" style="81" customWidth="1"/>
    <col min="1269" max="1269" width="44.875" style="81" customWidth="1"/>
    <col min="1270" max="1270" width="7.25" style="81" customWidth="1"/>
    <col min="1271" max="1271" width="6.375" style="81" customWidth="1"/>
    <col min="1272" max="1272" width="11.875" style="81" customWidth="1"/>
    <col min="1273" max="1273" width="14.625" style="81" customWidth="1"/>
    <col min="1274" max="1274" width="14.375" style="81" customWidth="1"/>
    <col min="1275" max="1275" width="12.75" style="81" customWidth="1"/>
    <col min="1276" max="1276" width="13.875" style="81" customWidth="1"/>
    <col min="1277" max="1277" width="14.375" style="81" customWidth="1"/>
    <col min="1278" max="1278" width="12.75" style="81" customWidth="1"/>
    <col min="1279" max="1279" width="13.875" style="81" customWidth="1"/>
    <col min="1280" max="1280" width="14.375" style="81" customWidth="1"/>
    <col min="1281" max="1281" width="12.75" style="81" customWidth="1"/>
    <col min="1282" max="1284" width="7.375" style="81" customWidth="1"/>
    <col min="1285" max="1285" width="10.75" style="81" customWidth="1"/>
    <col min="1286" max="1518" width="9.125" style="81"/>
    <col min="1519" max="1519" width="6.625" style="81" customWidth="1"/>
    <col min="1520" max="1520" width="11.375" style="81" customWidth="1"/>
    <col min="1521" max="1521" width="6.875" style="81" customWidth="1"/>
    <col min="1522" max="1522" width="16.375" style="81" customWidth="1"/>
    <col min="1523" max="1523" width="14.125" style="81" customWidth="1"/>
    <col min="1524" max="1524" width="5.375" style="81" customWidth="1"/>
    <col min="1525" max="1525" width="44.875" style="81" customWidth="1"/>
    <col min="1526" max="1526" width="7.25" style="81" customWidth="1"/>
    <col min="1527" max="1527" width="6.375" style="81" customWidth="1"/>
    <col min="1528" max="1528" width="11.875" style="81" customWidth="1"/>
    <col min="1529" max="1529" width="14.625" style="81" customWidth="1"/>
    <col min="1530" max="1530" width="14.375" style="81" customWidth="1"/>
    <col min="1531" max="1531" width="12.75" style="81" customWidth="1"/>
    <col min="1532" max="1532" width="13.875" style="81" customWidth="1"/>
    <col min="1533" max="1533" width="14.375" style="81" customWidth="1"/>
    <col min="1534" max="1534" width="12.75" style="81" customWidth="1"/>
    <col min="1535" max="1535" width="13.875" style="81" customWidth="1"/>
    <col min="1536" max="1536" width="14.375" style="81" customWidth="1"/>
    <col min="1537" max="1537" width="12.75" style="81" customWidth="1"/>
    <col min="1538" max="1540" width="7.375" style="81" customWidth="1"/>
    <col min="1541" max="1541" width="10.75" style="81" customWidth="1"/>
    <col min="1542" max="1774" width="9.125" style="81"/>
    <col min="1775" max="1775" width="6.625" style="81" customWidth="1"/>
    <col min="1776" max="1776" width="11.375" style="81" customWidth="1"/>
    <col min="1777" max="1777" width="6.875" style="81" customWidth="1"/>
    <col min="1778" max="1778" width="16.375" style="81" customWidth="1"/>
    <col min="1779" max="1779" width="14.125" style="81" customWidth="1"/>
    <col min="1780" max="1780" width="5.375" style="81" customWidth="1"/>
    <col min="1781" max="1781" width="44.875" style="81" customWidth="1"/>
    <col min="1782" max="1782" width="7.25" style="81" customWidth="1"/>
    <col min="1783" max="1783" width="6.375" style="81" customWidth="1"/>
    <col min="1784" max="1784" width="11.875" style="81" customWidth="1"/>
    <col min="1785" max="1785" width="14.625" style="81" customWidth="1"/>
    <col min="1786" max="1786" width="14.375" style="81" customWidth="1"/>
    <col min="1787" max="1787" width="12.75" style="81" customWidth="1"/>
    <col min="1788" max="1788" width="13.875" style="81" customWidth="1"/>
    <col min="1789" max="1789" width="14.375" style="81" customWidth="1"/>
    <col min="1790" max="1790" width="12.75" style="81" customWidth="1"/>
    <col min="1791" max="1791" width="13.875" style="81" customWidth="1"/>
    <col min="1792" max="1792" width="14.375" style="81" customWidth="1"/>
    <col min="1793" max="1793" width="12.75" style="81" customWidth="1"/>
    <col min="1794" max="1796" width="7.375" style="81" customWidth="1"/>
    <col min="1797" max="1797" width="10.75" style="81" customWidth="1"/>
    <col min="1798" max="2030" width="9.125" style="81"/>
    <col min="2031" max="2031" width="6.625" style="81" customWidth="1"/>
    <col min="2032" max="2032" width="11.375" style="81" customWidth="1"/>
    <col min="2033" max="2033" width="6.875" style="81" customWidth="1"/>
    <col min="2034" max="2034" width="16.375" style="81" customWidth="1"/>
    <col min="2035" max="2035" width="14.125" style="81" customWidth="1"/>
    <col min="2036" max="2036" width="5.375" style="81" customWidth="1"/>
    <col min="2037" max="2037" width="44.875" style="81" customWidth="1"/>
    <col min="2038" max="2038" width="7.25" style="81" customWidth="1"/>
    <col min="2039" max="2039" width="6.375" style="81" customWidth="1"/>
    <col min="2040" max="2040" width="11.875" style="81" customWidth="1"/>
    <col min="2041" max="2041" width="14.625" style="81" customWidth="1"/>
    <col min="2042" max="2042" width="14.375" style="81" customWidth="1"/>
    <col min="2043" max="2043" width="12.75" style="81" customWidth="1"/>
    <col min="2044" max="2044" width="13.875" style="81" customWidth="1"/>
    <col min="2045" max="2045" width="14.375" style="81" customWidth="1"/>
    <col min="2046" max="2046" width="12.75" style="81" customWidth="1"/>
    <col min="2047" max="2047" width="13.875" style="81" customWidth="1"/>
    <col min="2048" max="2048" width="14.375" style="81" customWidth="1"/>
    <col min="2049" max="2049" width="12.75" style="81" customWidth="1"/>
    <col min="2050" max="2052" width="7.375" style="81" customWidth="1"/>
    <col min="2053" max="2053" width="10.75" style="81" customWidth="1"/>
    <col min="2054" max="2286" width="9.125" style="81"/>
    <col min="2287" max="2287" width="6.625" style="81" customWidth="1"/>
    <col min="2288" max="2288" width="11.375" style="81" customWidth="1"/>
    <col min="2289" max="2289" width="6.875" style="81" customWidth="1"/>
    <col min="2290" max="2290" width="16.375" style="81" customWidth="1"/>
    <col min="2291" max="2291" width="14.125" style="81" customWidth="1"/>
    <col min="2292" max="2292" width="5.375" style="81" customWidth="1"/>
    <col min="2293" max="2293" width="44.875" style="81" customWidth="1"/>
    <col min="2294" max="2294" width="7.25" style="81" customWidth="1"/>
    <col min="2295" max="2295" width="6.375" style="81" customWidth="1"/>
    <col min="2296" max="2296" width="11.875" style="81" customWidth="1"/>
    <col min="2297" max="2297" width="14.625" style="81" customWidth="1"/>
    <col min="2298" max="2298" width="14.375" style="81" customWidth="1"/>
    <col min="2299" max="2299" width="12.75" style="81" customWidth="1"/>
    <col min="2300" max="2300" width="13.875" style="81" customWidth="1"/>
    <col min="2301" max="2301" width="14.375" style="81" customWidth="1"/>
    <col min="2302" max="2302" width="12.75" style="81" customWidth="1"/>
    <col min="2303" max="2303" width="13.875" style="81" customWidth="1"/>
    <col min="2304" max="2304" width="14.375" style="81" customWidth="1"/>
    <col min="2305" max="2305" width="12.75" style="81" customWidth="1"/>
    <col min="2306" max="2308" width="7.375" style="81" customWidth="1"/>
    <col min="2309" max="2309" width="10.75" style="81" customWidth="1"/>
    <col min="2310" max="2542" width="9.125" style="81"/>
    <col min="2543" max="2543" width="6.625" style="81" customWidth="1"/>
    <col min="2544" max="2544" width="11.375" style="81" customWidth="1"/>
    <col min="2545" max="2545" width="6.875" style="81" customWidth="1"/>
    <col min="2546" max="2546" width="16.375" style="81" customWidth="1"/>
    <col min="2547" max="2547" width="14.125" style="81" customWidth="1"/>
    <col min="2548" max="2548" width="5.375" style="81" customWidth="1"/>
    <col min="2549" max="2549" width="44.875" style="81" customWidth="1"/>
    <col min="2550" max="2550" width="7.25" style="81" customWidth="1"/>
    <col min="2551" max="2551" width="6.375" style="81" customWidth="1"/>
    <col min="2552" max="2552" width="11.875" style="81" customWidth="1"/>
    <col min="2553" max="2553" width="14.625" style="81" customWidth="1"/>
    <col min="2554" max="2554" width="14.375" style="81" customWidth="1"/>
    <col min="2555" max="2555" width="12.75" style="81" customWidth="1"/>
    <col min="2556" max="2556" width="13.875" style="81" customWidth="1"/>
    <col min="2557" max="2557" width="14.375" style="81" customWidth="1"/>
    <col min="2558" max="2558" width="12.75" style="81" customWidth="1"/>
    <col min="2559" max="2559" width="13.875" style="81" customWidth="1"/>
    <col min="2560" max="2560" width="14.375" style="81" customWidth="1"/>
    <col min="2561" max="2561" width="12.75" style="81" customWidth="1"/>
    <col min="2562" max="2564" width="7.375" style="81" customWidth="1"/>
    <col min="2565" max="2565" width="10.75" style="81" customWidth="1"/>
    <col min="2566" max="2798" width="9.125" style="81"/>
    <col min="2799" max="2799" width="6.625" style="81" customWidth="1"/>
    <col min="2800" max="2800" width="11.375" style="81" customWidth="1"/>
    <col min="2801" max="2801" width="6.875" style="81" customWidth="1"/>
    <col min="2802" max="2802" width="16.375" style="81" customWidth="1"/>
    <col min="2803" max="2803" width="14.125" style="81" customWidth="1"/>
    <col min="2804" max="2804" width="5.375" style="81" customWidth="1"/>
    <col min="2805" max="2805" width="44.875" style="81" customWidth="1"/>
    <col min="2806" max="2806" width="7.25" style="81" customWidth="1"/>
    <col min="2807" max="2807" width="6.375" style="81" customWidth="1"/>
    <col min="2808" max="2808" width="11.875" style="81" customWidth="1"/>
    <col min="2809" max="2809" width="14.625" style="81" customWidth="1"/>
    <col min="2810" max="2810" width="14.375" style="81" customWidth="1"/>
    <col min="2811" max="2811" width="12.75" style="81" customWidth="1"/>
    <col min="2812" max="2812" width="13.875" style="81" customWidth="1"/>
    <col min="2813" max="2813" width="14.375" style="81" customWidth="1"/>
    <col min="2814" max="2814" width="12.75" style="81" customWidth="1"/>
    <col min="2815" max="2815" width="13.875" style="81" customWidth="1"/>
    <col min="2816" max="2816" width="14.375" style="81" customWidth="1"/>
    <col min="2817" max="2817" width="12.75" style="81" customWidth="1"/>
    <col min="2818" max="2820" width="7.375" style="81" customWidth="1"/>
    <col min="2821" max="2821" width="10.75" style="81" customWidth="1"/>
    <col min="2822" max="3054" width="9.125" style="81"/>
    <col min="3055" max="3055" width="6.625" style="81" customWidth="1"/>
    <col min="3056" max="3056" width="11.375" style="81" customWidth="1"/>
    <col min="3057" max="3057" width="6.875" style="81" customWidth="1"/>
    <col min="3058" max="3058" width="16.375" style="81" customWidth="1"/>
    <col min="3059" max="3059" width="14.125" style="81" customWidth="1"/>
    <col min="3060" max="3060" width="5.375" style="81" customWidth="1"/>
    <col min="3061" max="3061" width="44.875" style="81" customWidth="1"/>
    <col min="3062" max="3062" width="7.25" style="81" customWidth="1"/>
    <col min="3063" max="3063" width="6.375" style="81" customWidth="1"/>
    <col min="3064" max="3064" width="11.875" style="81" customWidth="1"/>
    <col min="3065" max="3065" width="14.625" style="81" customWidth="1"/>
    <col min="3066" max="3066" width="14.375" style="81" customWidth="1"/>
    <col min="3067" max="3067" width="12.75" style="81" customWidth="1"/>
    <col min="3068" max="3068" width="13.875" style="81" customWidth="1"/>
    <col min="3069" max="3069" width="14.375" style="81" customWidth="1"/>
    <col min="3070" max="3070" width="12.75" style="81" customWidth="1"/>
    <col min="3071" max="3071" width="13.875" style="81" customWidth="1"/>
    <col min="3072" max="3072" width="14.375" style="81" customWidth="1"/>
    <col min="3073" max="3073" width="12.75" style="81" customWidth="1"/>
    <col min="3074" max="3076" width="7.375" style="81" customWidth="1"/>
    <col min="3077" max="3077" width="10.75" style="81" customWidth="1"/>
    <col min="3078" max="3310" width="9.125" style="81"/>
    <col min="3311" max="3311" width="6.625" style="81" customWidth="1"/>
    <col min="3312" max="3312" width="11.375" style="81" customWidth="1"/>
    <col min="3313" max="3313" width="6.875" style="81" customWidth="1"/>
    <col min="3314" max="3314" width="16.375" style="81" customWidth="1"/>
    <col min="3315" max="3315" width="14.125" style="81" customWidth="1"/>
    <col min="3316" max="3316" width="5.375" style="81" customWidth="1"/>
    <col min="3317" max="3317" width="44.875" style="81" customWidth="1"/>
    <col min="3318" max="3318" width="7.25" style="81" customWidth="1"/>
    <col min="3319" max="3319" width="6.375" style="81" customWidth="1"/>
    <col min="3320" max="3320" width="11.875" style="81" customWidth="1"/>
    <col min="3321" max="3321" width="14.625" style="81" customWidth="1"/>
    <col min="3322" max="3322" width="14.375" style="81" customWidth="1"/>
    <col min="3323" max="3323" width="12.75" style="81" customWidth="1"/>
    <col min="3324" max="3324" width="13.875" style="81" customWidth="1"/>
    <col min="3325" max="3325" width="14.375" style="81" customWidth="1"/>
    <col min="3326" max="3326" width="12.75" style="81" customWidth="1"/>
    <col min="3327" max="3327" width="13.875" style="81" customWidth="1"/>
    <col min="3328" max="3328" width="14.375" style="81" customWidth="1"/>
    <col min="3329" max="3329" width="12.75" style="81" customWidth="1"/>
    <col min="3330" max="3332" width="7.375" style="81" customWidth="1"/>
    <col min="3333" max="3333" width="10.75" style="81" customWidth="1"/>
    <col min="3334" max="3566" width="9.125" style="81"/>
    <col min="3567" max="3567" width="6.625" style="81" customWidth="1"/>
    <col min="3568" max="3568" width="11.375" style="81" customWidth="1"/>
    <col min="3569" max="3569" width="6.875" style="81" customWidth="1"/>
    <col min="3570" max="3570" width="16.375" style="81" customWidth="1"/>
    <col min="3571" max="3571" width="14.125" style="81" customWidth="1"/>
    <col min="3572" max="3572" width="5.375" style="81" customWidth="1"/>
    <col min="3573" max="3573" width="44.875" style="81" customWidth="1"/>
    <col min="3574" max="3574" width="7.25" style="81" customWidth="1"/>
    <col min="3575" max="3575" width="6.375" style="81" customWidth="1"/>
    <col min="3576" max="3576" width="11.875" style="81" customWidth="1"/>
    <col min="3577" max="3577" width="14.625" style="81" customWidth="1"/>
    <col min="3578" max="3578" width="14.375" style="81" customWidth="1"/>
    <col min="3579" max="3579" width="12.75" style="81" customWidth="1"/>
    <col min="3580" max="3580" width="13.875" style="81" customWidth="1"/>
    <col min="3581" max="3581" width="14.375" style="81" customWidth="1"/>
    <col min="3582" max="3582" width="12.75" style="81" customWidth="1"/>
    <col min="3583" max="3583" width="13.875" style="81" customWidth="1"/>
    <col min="3584" max="3584" width="14.375" style="81" customWidth="1"/>
    <col min="3585" max="3585" width="12.75" style="81" customWidth="1"/>
    <col min="3586" max="3588" width="7.375" style="81" customWidth="1"/>
    <col min="3589" max="3589" width="10.75" style="81" customWidth="1"/>
    <col min="3590" max="3822" width="9.125" style="81"/>
    <col min="3823" max="3823" width="6.625" style="81" customWidth="1"/>
    <col min="3824" max="3824" width="11.375" style="81" customWidth="1"/>
    <col min="3825" max="3825" width="6.875" style="81" customWidth="1"/>
    <col min="3826" max="3826" width="16.375" style="81" customWidth="1"/>
    <col min="3827" max="3827" width="14.125" style="81" customWidth="1"/>
    <col min="3828" max="3828" width="5.375" style="81" customWidth="1"/>
    <col min="3829" max="3829" width="44.875" style="81" customWidth="1"/>
    <col min="3830" max="3830" width="7.25" style="81" customWidth="1"/>
    <col min="3831" max="3831" width="6.375" style="81" customWidth="1"/>
    <col min="3832" max="3832" width="11.875" style="81" customWidth="1"/>
    <col min="3833" max="3833" width="14.625" style="81" customWidth="1"/>
    <col min="3834" max="3834" width="14.375" style="81" customWidth="1"/>
    <col min="3835" max="3835" width="12.75" style="81" customWidth="1"/>
    <col min="3836" max="3836" width="13.875" style="81" customWidth="1"/>
    <col min="3837" max="3837" width="14.375" style="81" customWidth="1"/>
    <col min="3838" max="3838" width="12.75" style="81" customWidth="1"/>
    <col min="3839" max="3839" width="13.875" style="81" customWidth="1"/>
    <col min="3840" max="3840" width="14.375" style="81" customWidth="1"/>
    <col min="3841" max="3841" width="12.75" style="81" customWidth="1"/>
    <col min="3842" max="3844" width="7.375" style="81" customWidth="1"/>
    <col min="3845" max="3845" width="10.75" style="81" customWidth="1"/>
    <col min="3846" max="4078" width="9.125" style="81"/>
    <col min="4079" max="4079" width="6.625" style="81" customWidth="1"/>
    <col min="4080" max="4080" width="11.375" style="81" customWidth="1"/>
    <col min="4081" max="4081" width="6.875" style="81" customWidth="1"/>
    <col min="4082" max="4082" width="16.375" style="81" customWidth="1"/>
    <col min="4083" max="4083" width="14.125" style="81" customWidth="1"/>
    <col min="4084" max="4084" width="5.375" style="81" customWidth="1"/>
    <col min="4085" max="4085" width="44.875" style="81" customWidth="1"/>
    <col min="4086" max="4086" width="7.25" style="81" customWidth="1"/>
    <col min="4087" max="4087" width="6.375" style="81" customWidth="1"/>
    <col min="4088" max="4088" width="11.875" style="81" customWidth="1"/>
    <col min="4089" max="4089" width="14.625" style="81" customWidth="1"/>
    <col min="4090" max="4090" width="14.375" style="81" customWidth="1"/>
    <col min="4091" max="4091" width="12.75" style="81" customWidth="1"/>
    <col min="4092" max="4092" width="13.875" style="81" customWidth="1"/>
    <col min="4093" max="4093" width="14.375" style="81" customWidth="1"/>
    <col min="4094" max="4094" width="12.75" style="81" customWidth="1"/>
    <col min="4095" max="4095" width="13.875" style="81" customWidth="1"/>
    <col min="4096" max="4096" width="14.375" style="81" customWidth="1"/>
    <col min="4097" max="4097" width="12.75" style="81" customWidth="1"/>
    <col min="4098" max="4100" width="7.375" style="81" customWidth="1"/>
    <col min="4101" max="4101" width="10.75" style="81" customWidth="1"/>
    <col min="4102" max="4334" width="9.125" style="81"/>
    <col min="4335" max="4335" width="6.625" style="81" customWidth="1"/>
    <col min="4336" max="4336" width="11.375" style="81" customWidth="1"/>
    <col min="4337" max="4337" width="6.875" style="81" customWidth="1"/>
    <col min="4338" max="4338" width="16.375" style="81" customWidth="1"/>
    <col min="4339" max="4339" width="14.125" style="81" customWidth="1"/>
    <col min="4340" max="4340" width="5.375" style="81" customWidth="1"/>
    <col min="4341" max="4341" width="44.875" style="81" customWidth="1"/>
    <col min="4342" max="4342" width="7.25" style="81" customWidth="1"/>
    <col min="4343" max="4343" width="6.375" style="81" customWidth="1"/>
    <col min="4344" max="4344" width="11.875" style="81" customWidth="1"/>
    <col min="4345" max="4345" width="14.625" style="81" customWidth="1"/>
    <col min="4346" max="4346" width="14.375" style="81" customWidth="1"/>
    <col min="4347" max="4347" width="12.75" style="81" customWidth="1"/>
    <col min="4348" max="4348" width="13.875" style="81" customWidth="1"/>
    <col min="4349" max="4349" width="14.375" style="81" customWidth="1"/>
    <col min="4350" max="4350" width="12.75" style="81" customWidth="1"/>
    <col min="4351" max="4351" width="13.875" style="81" customWidth="1"/>
    <col min="4352" max="4352" width="14.375" style="81" customWidth="1"/>
    <col min="4353" max="4353" width="12.75" style="81" customWidth="1"/>
    <col min="4354" max="4356" width="7.375" style="81" customWidth="1"/>
    <col min="4357" max="4357" width="10.75" style="81" customWidth="1"/>
    <col min="4358" max="4590" width="9.125" style="81"/>
    <col min="4591" max="4591" width="6.625" style="81" customWidth="1"/>
    <col min="4592" max="4592" width="11.375" style="81" customWidth="1"/>
    <col min="4593" max="4593" width="6.875" style="81" customWidth="1"/>
    <col min="4594" max="4594" width="16.375" style="81" customWidth="1"/>
    <col min="4595" max="4595" width="14.125" style="81" customWidth="1"/>
    <col min="4596" max="4596" width="5.375" style="81" customWidth="1"/>
    <col min="4597" max="4597" width="44.875" style="81" customWidth="1"/>
    <col min="4598" max="4598" width="7.25" style="81" customWidth="1"/>
    <col min="4599" max="4599" width="6.375" style="81" customWidth="1"/>
    <col min="4600" max="4600" width="11.875" style="81" customWidth="1"/>
    <col min="4601" max="4601" width="14.625" style="81" customWidth="1"/>
    <col min="4602" max="4602" width="14.375" style="81" customWidth="1"/>
    <col min="4603" max="4603" width="12.75" style="81" customWidth="1"/>
    <col min="4604" max="4604" width="13.875" style="81" customWidth="1"/>
    <col min="4605" max="4605" width="14.375" style="81" customWidth="1"/>
    <col min="4606" max="4606" width="12.75" style="81" customWidth="1"/>
    <col min="4607" max="4607" width="13.875" style="81" customWidth="1"/>
    <col min="4608" max="4608" width="14.375" style="81" customWidth="1"/>
    <col min="4609" max="4609" width="12.75" style="81" customWidth="1"/>
    <col min="4610" max="4612" width="7.375" style="81" customWidth="1"/>
    <col min="4613" max="4613" width="10.75" style="81" customWidth="1"/>
    <col min="4614" max="4846" width="9.125" style="81"/>
    <col min="4847" max="4847" width="6.625" style="81" customWidth="1"/>
    <col min="4848" max="4848" width="11.375" style="81" customWidth="1"/>
    <col min="4849" max="4849" width="6.875" style="81" customWidth="1"/>
    <col min="4850" max="4850" width="16.375" style="81" customWidth="1"/>
    <col min="4851" max="4851" width="14.125" style="81" customWidth="1"/>
    <col min="4852" max="4852" width="5.375" style="81" customWidth="1"/>
    <col min="4853" max="4853" width="44.875" style="81" customWidth="1"/>
    <col min="4854" max="4854" width="7.25" style="81" customWidth="1"/>
    <col min="4855" max="4855" width="6.375" style="81" customWidth="1"/>
    <col min="4856" max="4856" width="11.875" style="81" customWidth="1"/>
    <col min="4857" max="4857" width="14.625" style="81" customWidth="1"/>
    <col min="4858" max="4858" width="14.375" style="81" customWidth="1"/>
    <col min="4859" max="4859" width="12.75" style="81" customWidth="1"/>
    <col min="4860" max="4860" width="13.875" style="81" customWidth="1"/>
    <col min="4861" max="4861" width="14.375" style="81" customWidth="1"/>
    <col min="4862" max="4862" width="12.75" style="81" customWidth="1"/>
    <col min="4863" max="4863" width="13.875" style="81" customWidth="1"/>
    <col min="4864" max="4864" width="14.375" style="81" customWidth="1"/>
    <col min="4865" max="4865" width="12.75" style="81" customWidth="1"/>
    <col min="4866" max="4868" width="7.375" style="81" customWidth="1"/>
    <col min="4869" max="4869" width="10.75" style="81" customWidth="1"/>
    <col min="4870" max="5102" width="9.125" style="81"/>
    <col min="5103" max="5103" width="6.625" style="81" customWidth="1"/>
    <col min="5104" max="5104" width="11.375" style="81" customWidth="1"/>
    <col min="5105" max="5105" width="6.875" style="81" customWidth="1"/>
    <col min="5106" max="5106" width="16.375" style="81" customWidth="1"/>
    <col min="5107" max="5107" width="14.125" style="81" customWidth="1"/>
    <col min="5108" max="5108" width="5.375" style="81" customWidth="1"/>
    <col min="5109" max="5109" width="44.875" style="81" customWidth="1"/>
    <col min="5110" max="5110" width="7.25" style="81" customWidth="1"/>
    <col min="5111" max="5111" width="6.375" style="81" customWidth="1"/>
    <col min="5112" max="5112" width="11.875" style="81" customWidth="1"/>
    <col min="5113" max="5113" width="14.625" style="81" customWidth="1"/>
    <col min="5114" max="5114" width="14.375" style="81" customWidth="1"/>
    <col min="5115" max="5115" width="12.75" style="81" customWidth="1"/>
    <col min="5116" max="5116" width="13.875" style="81" customWidth="1"/>
    <col min="5117" max="5117" width="14.375" style="81" customWidth="1"/>
    <col min="5118" max="5118" width="12.75" style="81" customWidth="1"/>
    <col min="5119" max="5119" width="13.875" style="81" customWidth="1"/>
    <col min="5120" max="5120" width="14.375" style="81" customWidth="1"/>
    <col min="5121" max="5121" width="12.75" style="81" customWidth="1"/>
    <col min="5122" max="5124" width="7.375" style="81" customWidth="1"/>
    <col min="5125" max="5125" width="10.75" style="81" customWidth="1"/>
    <col min="5126" max="5358" width="9.125" style="81"/>
    <col min="5359" max="5359" width="6.625" style="81" customWidth="1"/>
    <col min="5360" max="5360" width="11.375" style="81" customWidth="1"/>
    <col min="5361" max="5361" width="6.875" style="81" customWidth="1"/>
    <col min="5362" max="5362" width="16.375" style="81" customWidth="1"/>
    <col min="5363" max="5363" width="14.125" style="81" customWidth="1"/>
    <col min="5364" max="5364" width="5.375" style="81" customWidth="1"/>
    <col min="5365" max="5365" width="44.875" style="81" customWidth="1"/>
    <col min="5366" max="5366" width="7.25" style="81" customWidth="1"/>
    <col min="5367" max="5367" width="6.375" style="81" customWidth="1"/>
    <col min="5368" max="5368" width="11.875" style="81" customWidth="1"/>
    <col min="5369" max="5369" width="14.625" style="81" customWidth="1"/>
    <col min="5370" max="5370" width="14.375" style="81" customWidth="1"/>
    <col min="5371" max="5371" width="12.75" style="81" customWidth="1"/>
    <col min="5372" max="5372" width="13.875" style="81" customWidth="1"/>
    <col min="5373" max="5373" width="14.375" style="81" customWidth="1"/>
    <col min="5374" max="5374" width="12.75" style="81" customWidth="1"/>
    <col min="5375" max="5375" width="13.875" style="81" customWidth="1"/>
    <col min="5376" max="5376" width="14.375" style="81" customWidth="1"/>
    <col min="5377" max="5377" width="12.75" style="81" customWidth="1"/>
    <col min="5378" max="5380" width="7.375" style="81" customWidth="1"/>
    <col min="5381" max="5381" width="10.75" style="81" customWidth="1"/>
    <col min="5382" max="5614" width="9.125" style="81"/>
    <col min="5615" max="5615" width="6.625" style="81" customWidth="1"/>
    <col min="5616" max="5616" width="11.375" style="81" customWidth="1"/>
    <col min="5617" max="5617" width="6.875" style="81" customWidth="1"/>
    <col min="5618" max="5618" width="16.375" style="81" customWidth="1"/>
    <col min="5619" max="5619" width="14.125" style="81" customWidth="1"/>
    <col min="5620" max="5620" width="5.375" style="81" customWidth="1"/>
    <col min="5621" max="5621" width="44.875" style="81" customWidth="1"/>
    <col min="5622" max="5622" width="7.25" style="81" customWidth="1"/>
    <col min="5623" max="5623" width="6.375" style="81" customWidth="1"/>
    <col min="5624" max="5624" width="11.875" style="81" customWidth="1"/>
    <col min="5625" max="5625" width="14.625" style="81" customWidth="1"/>
    <col min="5626" max="5626" width="14.375" style="81" customWidth="1"/>
    <col min="5627" max="5627" width="12.75" style="81" customWidth="1"/>
    <col min="5628" max="5628" width="13.875" style="81" customWidth="1"/>
    <col min="5629" max="5629" width="14.375" style="81" customWidth="1"/>
    <col min="5630" max="5630" width="12.75" style="81" customWidth="1"/>
    <col min="5631" max="5631" width="13.875" style="81" customWidth="1"/>
    <col min="5632" max="5632" width="14.375" style="81" customWidth="1"/>
    <col min="5633" max="5633" width="12.75" style="81" customWidth="1"/>
    <col min="5634" max="5636" width="7.375" style="81" customWidth="1"/>
    <col min="5637" max="5637" width="10.75" style="81" customWidth="1"/>
    <col min="5638" max="5870" width="9.125" style="81"/>
    <col min="5871" max="5871" width="6.625" style="81" customWidth="1"/>
    <col min="5872" max="5872" width="11.375" style="81" customWidth="1"/>
    <col min="5873" max="5873" width="6.875" style="81" customWidth="1"/>
    <col min="5874" max="5874" width="16.375" style="81" customWidth="1"/>
    <col min="5875" max="5875" width="14.125" style="81" customWidth="1"/>
    <col min="5876" max="5876" width="5.375" style="81" customWidth="1"/>
    <col min="5877" max="5877" width="44.875" style="81" customWidth="1"/>
    <col min="5878" max="5878" width="7.25" style="81" customWidth="1"/>
    <col min="5879" max="5879" width="6.375" style="81" customWidth="1"/>
    <col min="5880" max="5880" width="11.875" style="81" customWidth="1"/>
    <col min="5881" max="5881" width="14.625" style="81" customWidth="1"/>
    <col min="5882" max="5882" width="14.375" style="81" customWidth="1"/>
    <col min="5883" max="5883" width="12.75" style="81" customWidth="1"/>
    <col min="5884" max="5884" width="13.875" style="81" customWidth="1"/>
    <col min="5885" max="5885" width="14.375" style="81" customWidth="1"/>
    <col min="5886" max="5886" width="12.75" style="81" customWidth="1"/>
    <col min="5887" max="5887" width="13.875" style="81" customWidth="1"/>
    <col min="5888" max="5888" width="14.375" style="81" customWidth="1"/>
    <col min="5889" max="5889" width="12.75" style="81" customWidth="1"/>
    <col min="5890" max="5892" width="7.375" style="81" customWidth="1"/>
    <col min="5893" max="5893" width="10.75" style="81" customWidth="1"/>
    <col min="5894" max="6126" width="9.125" style="81"/>
    <col min="6127" max="6127" width="6.625" style="81" customWidth="1"/>
    <col min="6128" max="6128" width="11.375" style="81" customWidth="1"/>
    <col min="6129" max="6129" width="6.875" style="81" customWidth="1"/>
    <col min="6130" max="6130" width="16.375" style="81" customWidth="1"/>
    <col min="6131" max="6131" width="14.125" style="81" customWidth="1"/>
    <col min="6132" max="6132" width="5.375" style="81" customWidth="1"/>
    <col min="6133" max="6133" width="44.875" style="81" customWidth="1"/>
    <col min="6134" max="6134" width="7.25" style="81" customWidth="1"/>
    <col min="6135" max="6135" width="6.375" style="81" customWidth="1"/>
    <col min="6136" max="6136" width="11.875" style="81" customWidth="1"/>
    <col min="6137" max="6137" width="14.625" style="81" customWidth="1"/>
    <col min="6138" max="6138" width="14.375" style="81" customWidth="1"/>
    <col min="6139" max="6139" width="12.75" style="81" customWidth="1"/>
    <col min="6140" max="6140" width="13.875" style="81" customWidth="1"/>
    <col min="6141" max="6141" width="14.375" style="81" customWidth="1"/>
    <col min="6142" max="6142" width="12.75" style="81" customWidth="1"/>
    <col min="6143" max="6143" width="13.875" style="81" customWidth="1"/>
    <col min="6144" max="6144" width="14.375" style="81" customWidth="1"/>
    <col min="6145" max="6145" width="12.75" style="81" customWidth="1"/>
    <col min="6146" max="6148" width="7.375" style="81" customWidth="1"/>
    <col min="6149" max="6149" width="10.75" style="81" customWidth="1"/>
    <col min="6150" max="6382" width="9.125" style="81"/>
    <col min="6383" max="6383" width="6.625" style="81" customWidth="1"/>
    <col min="6384" max="6384" width="11.375" style="81" customWidth="1"/>
    <col min="6385" max="6385" width="6.875" style="81" customWidth="1"/>
    <col min="6386" max="6386" width="16.375" style="81" customWidth="1"/>
    <col min="6387" max="6387" width="14.125" style="81" customWidth="1"/>
    <col min="6388" max="6388" width="5.375" style="81" customWidth="1"/>
    <col min="6389" max="6389" width="44.875" style="81" customWidth="1"/>
    <col min="6390" max="6390" width="7.25" style="81" customWidth="1"/>
    <col min="6391" max="6391" width="6.375" style="81" customWidth="1"/>
    <col min="6392" max="6392" width="11.875" style="81" customWidth="1"/>
    <col min="6393" max="6393" width="14.625" style="81" customWidth="1"/>
    <col min="6394" max="6394" width="14.375" style="81" customWidth="1"/>
    <col min="6395" max="6395" width="12.75" style="81" customWidth="1"/>
    <col min="6396" max="6396" width="13.875" style="81" customWidth="1"/>
    <col min="6397" max="6397" width="14.375" style="81" customWidth="1"/>
    <col min="6398" max="6398" width="12.75" style="81" customWidth="1"/>
    <col min="6399" max="6399" width="13.875" style="81" customWidth="1"/>
    <col min="6400" max="6400" width="14.375" style="81" customWidth="1"/>
    <col min="6401" max="6401" width="12.75" style="81" customWidth="1"/>
    <col min="6402" max="6404" width="7.375" style="81" customWidth="1"/>
    <col min="6405" max="6405" width="10.75" style="81" customWidth="1"/>
    <col min="6406" max="6638" width="9.125" style="81"/>
    <col min="6639" max="6639" width="6.625" style="81" customWidth="1"/>
    <col min="6640" max="6640" width="11.375" style="81" customWidth="1"/>
    <col min="6641" max="6641" width="6.875" style="81" customWidth="1"/>
    <col min="6642" max="6642" width="16.375" style="81" customWidth="1"/>
    <col min="6643" max="6643" width="14.125" style="81" customWidth="1"/>
    <col min="6644" max="6644" width="5.375" style="81" customWidth="1"/>
    <col min="6645" max="6645" width="44.875" style="81" customWidth="1"/>
    <col min="6646" max="6646" width="7.25" style="81" customWidth="1"/>
    <col min="6647" max="6647" width="6.375" style="81" customWidth="1"/>
    <col min="6648" max="6648" width="11.875" style="81" customWidth="1"/>
    <col min="6649" max="6649" width="14.625" style="81" customWidth="1"/>
    <col min="6650" max="6650" width="14.375" style="81" customWidth="1"/>
    <col min="6651" max="6651" width="12.75" style="81" customWidth="1"/>
    <col min="6652" max="6652" width="13.875" style="81" customWidth="1"/>
    <col min="6653" max="6653" width="14.375" style="81" customWidth="1"/>
    <col min="6654" max="6654" width="12.75" style="81" customWidth="1"/>
    <col min="6655" max="6655" width="13.875" style="81" customWidth="1"/>
    <col min="6656" max="6656" width="14.375" style="81" customWidth="1"/>
    <col min="6657" max="6657" width="12.75" style="81" customWidth="1"/>
    <col min="6658" max="6660" width="7.375" style="81" customWidth="1"/>
    <col min="6661" max="6661" width="10.75" style="81" customWidth="1"/>
    <col min="6662" max="6894" width="9.125" style="81"/>
    <col min="6895" max="6895" width="6.625" style="81" customWidth="1"/>
    <col min="6896" max="6896" width="11.375" style="81" customWidth="1"/>
    <col min="6897" max="6897" width="6.875" style="81" customWidth="1"/>
    <col min="6898" max="6898" width="16.375" style="81" customWidth="1"/>
    <col min="6899" max="6899" width="14.125" style="81" customWidth="1"/>
    <col min="6900" max="6900" width="5.375" style="81" customWidth="1"/>
    <col min="6901" max="6901" width="44.875" style="81" customWidth="1"/>
    <col min="6902" max="6902" width="7.25" style="81" customWidth="1"/>
    <col min="6903" max="6903" width="6.375" style="81" customWidth="1"/>
    <col min="6904" max="6904" width="11.875" style="81" customWidth="1"/>
    <col min="6905" max="6905" width="14.625" style="81" customWidth="1"/>
    <col min="6906" max="6906" width="14.375" style="81" customWidth="1"/>
    <col min="6907" max="6907" width="12.75" style="81" customWidth="1"/>
    <col min="6908" max="6908" width="13.875" style="81" customWidth="1"/>
    <col min="6909" max="6909" width="14.375" style="81" customWidth="1"/>
    <col min="6910" max="6910" width="12.75" style="81" customWidth="1"/>
    <col min="6911" max="6911" width="13.875" style="81" customWidth="1"/>
    <col min="6912" max="6912" width="14.375" style="81" customWidth="1"/>
    <col min="6913" max="6913" width="12.75" style="81" customWidth="1"/>
    <col min="6914" max="6916" width="7.375" style="81" customWidth="1"/>
    <col min="6917" max="6917" width="10.75" style="81" customWidth="1"/>
    <col min="6918" max="7150" width="9.125" style="81"/>
    <col min="7151" max="7151" width="6.625" style="81" customWidth="1"/>
    <col min="7152" max="7152" width="11.375" style="81" customWidth="1"/>
    <col min="7153" max="7153" width="6.875" style="81" customWidth="1"/>
    <col min="7154" max="7154" width="16.375" style="81" customWidth="1"/>
    <col min="7155" max="7155" width="14.125" style="81" customWidth="1"/>
    <col min="7156" max="7156" width="5.375" style="81" customWidth="1"/>
    <col min="7157" max="7157" width="44.875" style="81" customWidth="1"/>
    <col min="7158" max="7158" width="7.25" style="81" customWidth="1"/>
    <col min="7159" max="7159" width="6.375" style="81" customWidth="1"/>
    <col min="7160" max="7160" width="11.875" style="81" customWidth="1"/>
    <col min="7161" max="7161" width="14.625" style="81" customWidth="1"/>
    <col min="7162" max="7162" width="14.375" style="81" customWidth="1"/>
    <col min="7163" max="7163" width="12.75" style="81" customWidth="1"/>
    <col min="7164" max="7164" width="13.875" style="81" customWidth="1"/>
    <col min="7165" max="7165" width="14.375" style="81" customWidth="1"/>
    <col min="7166" max="7166" width="12.75" style="81" customWidth="1"/>
    <col min="7167" max="7167" width="13.875" style="81" customWidth="1"/>
    <col min="7168" max="7168" width="14.375" style="81" customWidth="1"/>
    <col min="7169" max="7169" width="12.75" style="81" customWidth="1"/>
    <col min="7170" max="7172" width="7.375" style="81" customWidth="1"/>
    <col min="7173" max="7173" width="10.75" style="81" customWidth="1"/>
    <col min="7174" max="7406" width="9.125" style="81"/>
    <col min="7407" max="7407" width="6.625" style="81" customWidth="1"/>
    <col min="7408" max="7408" width="11.375" style="81" customWidth="1"/>
    <col min="7409" max="7409" width="6.875" style="81" customWidth="1"/>
    <col min="7410" max="7410" width="16.375" style="81" customWidth="1"/>
    <col min="7411" max="7411" width="14.125" style="81" customWidth="1"/>
    <col min="7412" max="7412" width="5.375" style="81" customWidth="1"/>
    <col min="7413" max="7413" width="44.875" style="81" customWidth="1"/>
    <col min="7414" max="7414" width="7.25" style="81" customWidth="1"/>
    <col min="7415" max="7415" width="6.375" style="81" customWidth="1"/>
    <col min="7416" max="7416" width="11.875" style="81" customWidth="1"/>
    <col min="7417" max="7417" width="14.625" style="81" customWidth="1"/>
    <col min="7418" max="7418" width="14.375" style="81" customWidth="1"/>
    <col min="7419" max="7419" width="12.75" style="81" customWidth="1"/>
    <col min="7420" max="7420" width="13.875" style="81" customWidth="1"/>
    <col min="7421" max="7421" width="14.375" style="81" customWidth="1"/>
    <col min="7422" max="7422" width="12.75" style="81" customWidth="1"/>
    <col min="7423" max="7423" width="13.875" style="81" customWidth="1"/>
    <col min="7424" max="7424" width="14.375" style="81" customWidth="1"/>
    <col min="7425" max="7425" width="12.75" style="81" customWidth="1"/>
    <col min="7426" max="7428" width="7.375" style="81" customWidth="1"/>
    <col min="7429" max="7429" width="10.75" style="81" customWidth="1"/>
    <col min="7430" max="7662" width="9.125" style="81"/>
    <col min="7663" max="7663" width="6.625" style="81" customWidth="1"/>
    <col min="7664" max="7664" width="11.375" style="81" customWidth="1"/>
    <col min="7665" max="7665" width="6.875" style="81" customWidth="1"/>
    <col min="7666" max="7666" width="16.375" style="81" customWidth="1"/>
    <col min="7667" max="7667" width="14.125" style="81" customWidth="1"/>
    <col min="7668" max="7668" width="5.375" style="81" customWidth="1"/>
    <col min="7669" max="7669" width="44.875" style="81" customWidth="1"/>
    <col min="7670" max="7670" width="7.25" style="81" customWidth="1"/>
    <col min="7671" max="7671" width="6.375" style="81" customWidth="1"/>
    <col min="7672" max="7672" width="11.875" style="81" customWidth="1"/>
    <col min="7673" max="7673" width="14.625" style="81" customWidth="1"/>
    <col min="7674" max="7674" width="14.375" style="81" customWidth="1"/>
    <col min="7675" max="7675" width="12.75" style="81" customWidth="1"/>
    <col min="7676" max="7676" width="13.875" style="81" customWidth="1"/>
    <col min="7677" max="7677" width="14.375" style="81" customWidth="1"/>
    <col min="7678" max="7678" width="12.75" style="81" customWidth="1"/>
    <col min="7679" max="7679" width="13.875" style="81" customWidth="1"/>
    <col min="7680" max="7680" width="14.375" style="81" customWidth="1"/>
    <col min="7681" max="7681" width="12.75" style="81" customWidth="1"/>
    <col min="7682" max="7684" width="7.375" style="81" customWidth="1"/>
    <col min="7685" max="7685" width="10.75" style="81" customWidth="1"/>
    <col min="7686" max="7918" width="9.125" style="81"/>
    <col min="7919" max="7919" width="6.625" style="81" customWidth="1"/>
    <col min="7920" max="7920" width="11.375" style="81" customWidth="1"/>
    <col min="7921" max="7921" width="6.875" style="81" customWidth="1"/>
    <col min="7922" max="7922" width="16.375" style="81" customWidth="1"/>
    <col min="7923" max="7923" width="14.125" style="81" customWidth="1"/>
    <col min="7924" max="7924" width="5.375" style="81" customWidth="1"/>
    <col min="7925" max="7925" width="44.875" style="81" customWidth="1"/>
    <col min="7926" max="7926" width="7.25" style="81" customWidth="1"/>
    <col min="7927" max="7927" width="6.375" style="81" customWidth="1"/>
    <col min="7928" max="7928" width="11.875" style="81" customWidth="1"/>
    <col min="7929" max="7929" width="14.625" style="81" customWidth="1"/>
    <col min="7930" max="7930" width="14.375" style="81" customWidth="1"/>
    <col min="7931" max="7931" width="12.75" style="81" customWidth="1"/>
    <col min="7932" max="7932" width="13.875" style="81" customWidth="1"/>
    <col min="7933" max="7933" width="14.375" style="81" customWidth="1"/>
    <col min="7934" max="7934" width="12.75" style="81" customWidth="1"/>
    <col min="7935" max="7935" width="13.875" style="81" customWidth="1"/>
    <col min="7936" max="7936" width="14.375" style="81" customWidth="1"/>
    <col min="7937" max="7937" width="12.75" style="81" customWidth="1"/>
    <col min="7938" max="7940" width="7.375" style="81" customWidth="1"/>
    <col min="7941" max="7941" width="10.75" style="81" customWidth="1"/>
    <col min="7942" max="8174" width="9.125" style="81"/>
    <col min="8175" max="8175" width="6.625" style="81" customWidth="1"/>
    <col min="8176" max="8176" width="11.375" style="81" customWidth="1"/>
    <col min="8177" max="8177" width="6.875" style="81" customWidth="1"/>
    <col min="8178" max="8178" width="16.375" style="81" customWidth="1"/>
    <col min="8179" max="8179" width="14.125" style="81" customWidth="1"/>
    <col min="8180" max="8180" width="5.375" style="81" customWidth="1"/>
    <col min="8181" max="8181" width="44.875" style="81" customWidth="1"/>
    <col min="8182" max="8182" width="7.25" style="81" customWidth="1"/>
    <col min="8183" max="8183" width="6.375" style="81" customWidth="1"/>
    <col min="8184" max="8184" width="11.875" style="81" customWidth="1"/>
    <col min="8185" max="8185" width="14.625" style="81" customWidth="1"/>
    <col min="8186" max="8186" width="14.375" style="81" customWidth="1"/>
    <col min="8187" max="8187" width="12.75" style="81" customWidth="1"/>
    <col min="8188" max="8188" width="13.875" style="81" customWidth="1"/>
    <col min="8189" max="8189" width="14.375" style="81" customWidth="1"/>
    <col min="8190" max="8190" width="12.75" style="81" customWidth="1"/>
    <col min="8191" max="8191" width="13.875" style="81" customWidth="1"/>
    <col min="8192" max="8192" width="14.375" style="81" customWidth="1"/>
    <col min="8193" max="8193" width="12.75" style="81" customWidth="1"/>
    <col min="8194" max="8196" width="7.375" style="81" customWidth="1"/>
    <col min="8197" max="8197" width="10.75" style="81" customWidth="1"/>
    <col min="8198" max="8430" width="9.125" style="81"/>
    <col min="8431" max="8431" width="6.625" style="81" customWidth="1"/>
    <col min="8432" max="8432" width="11.375" style="81" customWidth="1"/>
    <col min="8433" max="8433" width="6.875" style="81" customWidth="1"/>
    <col min="8434" max="8434" width="16.375" style="81" customWidth="1"/>
    <col min="8435" max="8435" width="14.125" style="81" customWidth="1"/>
    <col min="8436" max="8436" width="5.375" style="81" customWidth="1"/>
    <col min="8437" max="8437" width="44.875" style="81" customWidth="1"/>
    <col min="8438" max="8438" width="7.25" style="81" customWidth="1"/>
    <col min="8439" max="8439" width="6.375" style="81" customWidth="1"/>
    <col min="8440" max="8440" width="11.875" style="81" customWidth="1"/>
    <col min="8441" max="8441" width="14.625" style="81" customWidth="1"/>
    <col min="8442" max="8442" width="14.375" style="81" customWidth="1"/>
    <col min="8443" max="8443" width="12.75" style="81" customWidth="1"/>
    <col min="8444" max="8444" width="13.875" style="81" customWidth="1"/>
    <col min="8445" max="8445" width="14.375" style="81" customWidth="1"/>
    <col min="8446" max="8446" width="12.75" style="81" customWidth="1"/>
    <col min="8447" max="8447" width="13.875" style="81" customWidth="1"/>
    <col min="8448" max="8448" width="14.375" style="81" customWidth="1"/>
    <col min="8449" max="8449" width="12.75" style="81" customWidth="1"/>
    <col min="8450" max="8452" width="7.375" style="81" customWidth="1"/>
    <col min="8453" max="8453" width="10.75" style="81" customWidth="1"/>
    <col min="8454" max="8686" width="9.125" style="81"/>
    <col min="8687" max="8687" width="6.625" style="81" customWidth="1"/>
    <col min="8688" max="8688" width="11.375" style="81" customWidth="1"/>
    <col min="8689" max="8689" width="6.875" style="81" customWidth="1"/>
    <col min="8690" max="8690" width="16.375" style="81" customWidth="1"/>
    <col min="8691" max="8691" width="14.125" style="81" customWidth="1"/>
    <col min="8692" max="8692" width="5.375" style="81" customWidth="1"/>
    <col min="8693" max="8693" width="44.875" style="81" customWidth="1"/>
    <col min="8694" max="8694" width="7.25" style="81" customWidth="1"/>
    <col min="8695" max="8695" width="6.375" style="81" customWidth="1"/>
    <col min="8696" max="8696" width="11.875" style="81" customWidth="1"/>
    <col min="8697" max="8697" width="14.625" style="81" customWidth="1"/>
    <col min="8698" max="8698" width="14.375" style="81" customWidth="1"/>
    <col min="8699" max="8699" width="12.75" style="81" customWidth="1"/>
    <col min="8700" max="8700" width="13.875" style="81" customWidth="1"/>
    <col min="8701" max="8701" width="14.375" style="81" customWidth="1"/>
    <col min="8702" max="8702" width="12.75" style="81" customWidth="1"/>
    <col min="8703" max="8703" width="13.875" style="81" customWidth="1"/>
    <col min="8704" max="8704" width="14.375" style="81" customWidth="1"/>
    <col min="8705" max="8705" width="12.75" style="81" customWidth="1"/>
    <col min="8706" max="8708" width="7.375" style="81" customWidth="1"/>
    <col min="8709" max="8709" width="10.75" style="81" customWidth="1"/>
    <col min="8710" max="8942" width="9.125" style="81"/>
    <col min="8943" max="8943" width="6.625" style="81" customWidth="1"/>
    <col min="8944" max="8944" width="11.375" style="81" customWidth="1"/>
    <col min="8945" max="8945" width="6.875" style="81" customWidth="1"/>
    <col min="8946" max="8946" width="16.375" style="81" customWidth="1"/>
    <col min="8947" max="8947" width="14.125" style="81" customWidth="1"/>
    <col min="8948" max="8948" width="5.375" style="81" customWidth="1"/>
    <col min="8949" max="8949" width="44.875" style="81" customWidth="1"/>
    <col min="8950" max="8950" width="7.25" style="81" customWidth="1"/>
    <col min="8951" max="8951" width="6.375" style="81" customWidth="1"/>
    <col min="8952" max="8952" width="11.875" style="81" customWidth="1"/>
    <col min="8953" max="8953" width="14.625" style="81" customWidth="1"/>
    <col min="8954" max="8954" width="14.375" style="81" customWidth="1"/>
    <col min="8955" max="8955" width="12.75" style="81" customWidth="1"/>
    <col min="8956" max="8956" width="13.875" style="81" customWidth="1"/>
    <col min="8957" max="8957" width="14.375" style="81" customWidth="1"/>
    <col min="8958" max="8958" width="12.75" style="81" customWidth="1"/>
    <col min="8959" max="8959" width="13.875" style="81" customWidth="1"/>
    <col min="8960" max="8960" width="14.375" style="81" customWidth="1"/>
    <col min="8961" max="8961" width="12.75" style="81" customWidth="1"/>
    <col min="8962" max="8964" width="7.375" style="81" customWidth="1"/>
    <col min="8965" max="8965" width="10.75" style="81" customWidth="1"/>
    <col min="8966" max="9198" width="9.125" style="81"/>
    <col min="9199" max="9199" width="6.625" style="81" customWidth="1"/>
    <col min="9200" max="9200" width="11.375" style="81" customWidth="1"/>
    <col min="9201" max="9201" width="6.875" style="81" customWidth="1"/>
    <col min="9202" max="9202" width="16.375" style="81" customWidth="1"/>
    <col min="9203" max="9203" width="14.125" style="81" customWidth="1"/>
    <col min="9204" max="9204" width="5.375" style="81" customWidth="1"/>
    <col min="9205" max="9205" width="44.875" style="81" customWidth="1"/>
    <col min="9206" max="9206" width="7.25" style="81" customWidth="1"/>
    <col min="9207" max="9207" width="6.375" style="81" customWidth="1"/>
    <col min="9208" max="9208" width="11.875" style="81" customWidth="1"/>
    <col min="9209" max="9209" width="14.625" style="81" customWidth="1"/>
    <col min="9210" max="9210" width="14.375" style="81" customWidth="1"/>
    <col min="9211" max="9211" width="12.75" style="81" customWidth="1"/>
    <col min="9212" max="9212" width="13.875" style="81" customWidth="1"/>
    <col min="9213" max="9213" width="14.375" style="81" customWidth="1"/>
    <col min="9214" max="9214" width="12.75" style="81" customWidth="1"/>
    <col min="9215" max="9215" width="13.875" style="81" customWidth="1"/>
    <col min="9216" max="9216" width="14.375" style="81" customWidth="1"/>
    <col min="9217" max="9217" width="12.75" style="81" customWidth="1"/>
    <col min="9218" max="9220" width="7.375" style="81" customWidth="1"/>
    <col min="9221" max="9221" width="10.75" style="81" customWidth="1"/>
    <col min="9222" max="9454" width="9.125" style="81"/>
    <col min="9455" max="9455" width="6.625" style="81" customWidth="1"/>
    <col min="9456" max="9456" width="11.375" style="81" customWidth="1"/>
    <col min="9457" max="9457" width="6.875" style="81" customWidth="1"/>
    <col min="9458" max="9458" width="16.375" style="81" customWidth="1"/>
    <col min="9459" max="9459" width="14.125" style="81" customWidth="1"/>
    <col min="9460" max="9460" width="5.375" style="81" customWidth="1"/>
    <col min="9461" max="9461" width="44.875" style="81" customWidth="1"/>
    <col min="9462" max="9462" width="7.25" style="81" customWidth="1"/>
    <col min="9463" max="9463" width="6.375" style="81" customWidth="1"/>
    <col min="9464" max="9464" width="11.875" style="81" customWidth="1"/>
    <col min="9465" max="9465" width="14.625" style="81" customWidth="1"/>
    <col min="9466" max="9466" width="14.375" style="81" customWidth="1"/>
    <col min="9467" max="9467" width="12.75" style="81" customWidth="1"/>
    <col min="9468" max="9468" width="13.875" style="81" customWidth="1"/>
    <col min="9469" max="9469" width="14.375" style="81" customWidth="1"/>
    <col min="9470" max="9470" width="12.75" style="81" customWidth="1"/>
    <col min="9471" max="9471" width="13.875" style="81" customWidth="1"/>
    <col min="9472" max="9472" width="14.375" style="81" customWidth="1"/>
    <col min="9473" max="9473" width="12.75" style="81" customWidth="1"/>
    <col min="9474" max="9476" width="7.375" style="81" customWidth="1"/>
    <col min="9477" max="9477" width="10.75" style="81" customWidth="1"/>
    <col min="9478" max="9710" width="9.125" style="81"/>
    <col min="9711" max="9711" width="6.625" style="81" customWidth="1"/>
    <col min="9712" max="9712" width="11.375" style="81" customWidth="1"/>
    <col min="9713" max="9713" width="6.875" style="81" customWidth="1"/>
    <col min="9714" max="9714" width="16.375" style="81" customWidth="1"/>
    <col min="9715" max="9715" width="14.125" style="81" customWidth="1"/>
    <col min="9716" max="9716" width="5.375" style="81" customWidth="1"/>
    <col min="9717" max="9717" width="44.875" style="81" customWidth="1"/>
    <col min="9718" max="9718" width="7.25" style="81" customWidth="1"/>
    <col min="9719" max="9719" width="6.375" style="81" customWidth="1"/>
    <col min="9720" max="9720" width="11.875" style="81" customWidth="1"/>
    <col min="9721" max="9721" width="14.625" style="81" customWidth="1"/>
    <col min="9722" max="9722" width="14.375" style="81" customWidth="1"/>
    <col min="9723" max="9723" width="12.75" style="81" customWidth="1"/>
    <col min="9724" max="9724" width="13.875" style="81" customWidth="1"/>
    <col min="9725" max="9725" width="14.375" style="81" customWidth="1"/>
    <col min="9726" max="9726" width="12.75" style="81" customWidth="1"/>
    <col min="9727" max="9727" width="13.875" style="81" customWidth="1"/>
    <col min="9728" max="9728" width="14.375" style="81" customWidth="1"/>
    <col min="9729" max="9729" width="12.75" style="81" customWidth="1"/>
    <col min="9730" max="9732" width="7.375" style="81" customWidth="1"/>
    <col min="9733" max="9733" width="10.75" style="81" customWidth="1"/>
    <col min="9734" max="9966" width="9.125" style="81"/>
    <col min="9967" max="9967" width="6.625" style="81" customWidth="1"/>
    <col min="9968" max="9968" width="11.375" style="81" customWidth="1"/>
    <col min="9969" max="9969" width="6.875" style="81" customWidth="1"/>
    <col min="9970" max="9970" width="16.375" style="81" customWidth="1"/>
    <col min="9971" max="9971" width="14.125" style="81" customWidth="1"/>
    <col min="9972" max="9972" width="5.375" style="81" customWidth="1"/>
    <col min="9973" max="9973" width="44.875" style="81" customWidth="1"/>
    <col min="9974" max="9974" width="7.25" style="81" customWidth="1"/>
    <col min="9975" max="9975" width="6.375" style="81" customWidth="1"/>
    <col min="9976" max="9976" width="11.875" style="81" customWidth="1"/>
    <col min="9977" max="9977" width="14.625" style="81" customWidth="1"/>
    <col min="9978" max="9978" width="14.375" style="81" customWidth="1"/>
    <col min="9979" max="9979" width="12.75" style="81" customWidth="1"/>
    <col min="9980" max="9980" width="13.875" style="81" customWidth="1"/>
    <col min="9981" max="9981" width="14.375" style="81" customWidth="1"/>
    <col min="9982" max="9982" width="12.75" style="81" customWidth="1"/>
    <col min="9983" max="9983" width="13.875" style="81" customWidth="1"/>
    <col min="9984" max="9984" width="14.375" style="81" customWidth="1"/>
    <col min="9985" max="9985" width="12.75" style="81" customWidth="1"/>
    <col min="9986" max="9988" width="7.375" style="81" customWidth="1"/>
    <col min="9989" max="9989" width="10.75" style="81" customWidth="1"/>
    <col min="9990" max="10222" width="9.125" style="81"/>
    <col min="10223" max="10223" width="6.625" style="81" customWidth="1"/>
    <col min="10224" max="10224" width="11.375" style="81" customWidth="1"/>
    <col min="10225" max="10225" width="6.875" style="81" customWidth="1"/>
    <col min="10226" max="10226" width="16.375" style="81" customWidth="1"/>
    <col min="10227" max="10227" width="14.125" style="81" customWidth="1"/>
    <col min="10228" max="10228" width="5.375" style="81" customWidth="1"/>
    <col min="10229" max="10229" width="44.875" style="81" customWidth="1"/>
    <col min="10230" max="10230" width="7.25" style="81" customWidth="1"/>
    <col min="10231" max="10231" width="6.375" style="81" customWidth="1"/>
    <col min="10232" max="10232" width="11.875" style="81" customWidth="1"/>
    <col min="10233" max="10233" width="14.625" style="81" customWidth="1"/>
    <col min="10234" max="10234" width="14.375" style="81" customWidth="1"/>
    <col min="10235" max="10235" width="12.75" style="81" customWidth="1"/>
    <col min="10236" max="10236" width="13.875" style="81" customWidth="1"/>
    <col min="10237" max="10237" width="14.375" style="81" customWidth="1"/>
    <col min="10238" max="10238" width="12.75" style="81" customWidth="1"/>
    <col min="10239" max="10239" width="13.875" style="81" customWidth="1"/>
    <col min="10240" max="10240" width="14.375" style="81" customWidth="1"/>
    <col min="10241" max="10241" width="12.75" style="81" customWidth="1"/>
    <col min="10242" max="10244" width="7.375" style="81" customWidth="1"/>
    <col min="10245" max="10245" width="10.75" style="81" customWidth="1"/>
    <col min="10246" max="10478" width="9.125" style="81"/>
    <col min="10479" max="10479" width="6.625" style="81" customWidth="1"/>
    <col min="10480" max="10480" width="11.375" style="81" customWidth="1"/>
    <col min="10481" max="10481" width="6.875" style="81" customWidth="1"/>
    <col min="10482" max="10482" width="16.375" style="81" customWidth="1"/>
    <col min="10483" max="10483" width="14.125" style="81" customWidth="1"/>
    <col min="10484" max="10484" width="5.375" style="81" customWidth="1"/>
    <col min="10485" max="10485" width="44.875" style="81" customWidth="1"/>
    <col min="10486" max="10486" width="7.25" style="81" customWidth="1"/>
    <col min="10487" max="10487" width="6.375" style="81" customWidth="1"/>
    <col min="10488" max="10488" width="11.875" style="81" customWidth="1"/>
    <col min="10489" max="10489" width="14.625" style="81" customWidth="1"/>
    <col min="10490" max="10490" width="14.375" style="81" customWidth="1"/>
    <col min="10491" max="10491" width="12.75" style="81" customWidth="1"/>
    <col min="10492" max="10492" width="13.875" style="81" customWidth="1"/>
    <col min="10493" max="10493" width="14.375" style="81" customWidth="1"/>
    <col min="10494" max="10494" width="12.75" style="81" customWidth="1"/>
    <col min="10495" max="10495" width="13.875" style="81" customWidth="1"/>
    <col min="10496" max="10496" width="14.375" style="81" customWidth="1"/>
    <col min="10497" max="10497" width="12.75" style="81" customWidth="1"/>
    <col min="10498" max="10500" width="7.375" style="81" customWidth="1"/>
    <col min="10501" max="10501" width="10.75" style="81" customWidth="1"/>
    <col min="10502" max="10734" width="9.125" style="81"/>
    <col min="10735" max="10735" width="6.625" style="81" customWidth="1"/>
    <col min="10736" max="10736" width="11.375" style="81" customWidth="1"/>
    <col min="10737" max="10737" width="6.875" style="81" customWidth="1"/>
    <col min="10738" max="10738" width="16.375" style="81" customWidth="1"/>
    <col min="10739" max="10739" width="14.125" style="81" customWidth="1"/>
    <col min="10740" max="10740" width="5.375" style="81" customWidth="1"/>
    <col min="10741" max="10741" width="44.875" style="81" customWidth="1"/>
    <col min="10742" max="10742" width="7.25" style="81" customWidth="1"/>
    <col min="10743" max="10743" width="6.375" style="81" customWidth="1"/>
    <col min="10744" max="10744" width="11.875" style="81" customWidth="1"/>
    <col min="10745" max="10745" width="14.625" style="81" customWidth="1"/>
    <col min="10746" max="10746" width="14.375" style="81" customWidth="1"/>
    <col min="10747" max="10747" width="12.75" style="81" customWidth="1"/>
    <col min="10748" max="10748" width="13.875" style="81" customWidth="1"/>
    <col min="10749" max="10749" width="14.375" style="81" customWidth="1"/>
    <col min="10750" max="10750" width="12.75" style="81" customWidth="1"/>
    <col min="10751" max="10751" width="13.875" style="81" customWidth="1"/>
    <col min="10752" max="10752" width="14.375" style="81" customWidth="1"/>
    <col min="10753" max="10753" width="12.75" style="81" customWidth="1"/>
    <col min="10754" max="10756" width="7.375" style="81" customWidth="1"/>
    <col min="10757" max="10757" width="10.75" style="81" customWidth="1"/>
    <col min="10758" max="10990" width="9.125" style="81"/>
    <col min="10991" max="10991" width="6.625" style="81" customWidth="1"/>
    <col min="10992" max="10992" width="11.375" style="81" customWidth="1"/>
    <col min="10993" max="10993" width="6.875" style="81" customWidth="1"/>
    <col min="10994" max="10994" width="16.375" style="81" customWidth="1"/>
    <col min="10995" max="10995" width="14.125" style="81" customWidth="1"/>
    <col min="10996" max="10996" width="5.375" style="81" customWidth="1"/>
    <col min="10997" max="10997" width="44.875" style="81" customWidth="1"/>
    <col min="10998" max="10998" width="7.25" style="81" customWidth="1"/>
    <col min="10999" max="10999" width="6.375" style="81" customWidth="1"/>
    <col min="11000" max="11000" width="11.875" style="81" customWidth="1"/>
    <col min="11001" max="11001" width="14.625" style="81" customWidth="1"/>
    <col min="11002" max="11002" width="14.375" style="81" customWidth="1"/>
    <col min="11003" max="11003" width="12.75" style="81" customWidth="1"/>
    <col min="11004" max="11004" width="13.875" style="81" customWidth="1"/>
    <col min="11005" max="11005" width="14.375" style="81" customWidth="1"/>
    <col min="11006" max="11006" width="12.75" style="81" customWidth="1"/>
    <col min="11007" max="11007" width="13.875" style="81" customWidth="1"/>
    <col min="11008" max="11008" width="14.375" style="81" customWidth="1"/>
    <col min="11009" max="11009" width="12.75" style="81" customWidth="1"/>
    <col min="11010" max="11012" width="7.375" style="81" customWidth="1"/>
    <col min="11013" max="11013" width="10.75" style="81" customWidth="1"/>
    <col min="11014" max="11246" width="9.125" style="81"/>
    <col min="11247" max="11247" width="6.625" style="81" customWidth="1"/>
    <col min="11248" max="11248" width="11.375" style="81" customWidth="1"/>
    <col min="11249" max="11249" width="6.875" style="81" customWidth="1"/>
    <col min="11250" max="11250" width="16.375" style="81" customWidth="1"/>
    <col min="11251" max="11251" width="14.125" style="81" customWidth="1"/>
    <col min="11252" max="11252" width="5.375" style="81" customWidth="1"/>
    <col min="11253" max="11253" width="44.875" style="81" customWidth="1"/>
    <col min="11254" max="11254" width="7.25" style="81" customWidth="1"/>
    <col min="11255" max="11255" width="6.375" style="81" customWidth="1"/>
    <col min="11256" max="11256" width="11.875" style="81" customWidth="1"/>
    <col min="11257" max="11257" width="14.625" style="81" customWidth="1"/>
    <col min="11258" max="11258" width="14.375" style="81" customWidth="1"/>
    <col min="11259" max="11259" width="12.75" style="81" customWidth="1"/>
    <col min="11260" max="11260" width="13.875" style="81" customWidth="1"/>
    <col min="11261" max="11261" width="14.375" style="81" customWidth="1"/>
    <col min="11262" max="11262" width="12.75" style="81" customWidth="1"/>
    <col min="11263" max="11263" width="13.875" style="81" customWidth="1"/>
    <col min="11264" max="11264" width="14.375" style="81" customWidth="1"/>
    <col min="11265" max="11265" width="12.75" style="81" customWidth="1"/>
    <col min="11266" max="11268" width="7.375" style="81" customWidth="1"/>
    <col min="11269" max="11269" width="10.75" style="81" customWidth="1"/>
    <col min="11270" max="11502" width="9.125" style="81"/>
    <col min="11503" max="11503" width="6.625" style="81" customWidth="1"/>
    <col min="11504" max="11504" width="11.375" style="81" customWidth="1"/>
    <col min="11505" max="11505" width="6.875" style="81" customWidth="1"/>
    <col min="11506" max="11506" width="16.375" style="81" customWidth="1"/>
    <col min="11507" max="11507" width="14.125" style="81" customWidth="1"/>
    <col min="11508" max="11508" width="5.375" style="81" customWidth="1"/>
    <col min="11509" max="11509" width="44.875" style="81" customWidth="1"/>
    <col min="11510" max="11510" width="7.25" style="81" customWidth="1"/>
    <col min="11511" max="11511" width="6.375" style="81" customWidth="1"/>
    <col min="11512" max="11512" width="11.875" style="81" customWidth="1"/>
    <col min="11513" max="11513" width="14.625" style="81" customWidth="1"/>
    <col min="11514" max="11514" width="14.375" style="81" customWidth="1"/>
    <col min="11515" max="11515" width="12.75" style="81" customWidth="1"/>
    <col min="11516" max="11516" width="13.875" style="81" customWidth="1"/>
    <col min="11517" max="11517" width="14.375" style="81" customWidth="1"/>
    <col min="11518" max="11518" width="12.75" style="81" customWidth="1"/>
    <col min="11519" max="11519" width="13.875" style="81" customWidth="1"/>
    <col min="11520" max="11520" width="14.375" style="81" customWidth="1"/>
    <col min="11521" max="11521" width="12.75" style="81" customWidth="1"/>
    <col min="11522" max="11524" width="7.375" style="81" customWidth="1"/>
    <col min="11525" max="11525" width="10.75" style="81" customWidth="1"/>
    <col min="11526" max="11758" width="9.125" style="81"/>
    <col min="11759" max="11759" width="6.625" style="81" customWidth="1"/>
    <col min="11760" max="11760" width="11.375" style="81" customWidth="1"/>
    <col min="11761" max="11761" width="6.875" style="81" customWidth="1"/>
    <col min="11762" max="11762" width="16.375" style="81" customWidth="1"/>
    <col min="11763" max="11763" width="14.125" style="81" customWidth="1"/>
    <col min="11764" max="11764" width="5.375" style="81" customWidth="1"/>
    <col min="11765" max="11765" width="44.875" style="81" customWidth="1"/>
    <col min="11766" max="11766" width="7.25" style="81" customWidth="1"/>
    <col min="11767" max="11767" width="6.375" style="81" customWidth="1"/>
    <col min="11768" max="11768" width="11.875" style="81" customWidth="1"/>
    <col min="11769" max="11769" width="14.625" style="81" customWidth="1"/>
    <col min="11770" max="11770" width="14.375" style="81" customWidth="1"/>
    <col min="11771" max="11771" width="12.75" style="81" customWidth="1"/>
    <col min="11772" max="11772" width="13.875" style="81" customWidth="1"/>
    <col min="11773" max="11773" width="14.375" style="81" customWidth="1"/>
    <col min="11774" max="11774" width="12.75" style="81" customWidth="1"/>
    <col min="11775" max="11775" width="13.875" style="81" customWidth="1"/>
    <col min="11776" max="11776" width="14.375" style="81" customWidth="1"/>
    <col min="11777" max="11777" width="12.75" style="81" customWidth="1"/>
    <col min="11778" max="11780" width="7.375" style="81" customWidth="1"/>
    <col min="11781" max="11781" width="10.75" style="81" customWidth="1"/>
    <col min="11782" max="12014" width="9.125" style="81"/>
    <col min="12015" max="12015" width="6.625" style="81" customWidth="1"/>
    <col min="12016" max="12016" width="11.375" style="81" customWidth="1"/>
    <col min="12017" max="12017" width="6.875" style="81" customWidth="1"/>
    <col min="12018" max="12018" width="16.375" style="81" customWidth="1"/>
    <col min="12019" max="12019" width="14.125" style="81" customWidth="1"/>
    <col min="12020" max="12020" width="5.375" style="81" customWidth="1"/>
    <col min="12021" max="12021" width="44.875" style="81" customWidth="1"/>
    <col min="12022" max="12022" width="7.25" style="81" customWidth="1"/>
    <col min="12023" max="12023" width="6.375" style="81" customWidth="1"/>
    <col min="12024" max="12024" width="11.875" style="81" customWidth="1"/>
    <col min="12025" max="12025" width="14.625" style="81" customWidth="1"/>
    <col min="12026" max="12026" width="14.375" style="81" customWidth="1"/>
    <col min="12027" max="12027" width="12.75" style="81" customWidth="1"/>
    <col min="12028" max="12028" width="13.875" style="81" customWidth="1"/>
    <col min="12029" max="12029" width="14.375" style="81" customWidth="1"/>
    <col min="12030" max="12030" width="12.75" style="81" customWidth="1"/>
    <col min="12031" max="12031" width="13.875" style="81" customWidth="1"/>
    <col min="12032" max="12032" width="14.375" style="81" customWidth="1"/>
    <col min="12033" max="12033" width="12.75" style="81" customWidth="1"/>
    <col min="12034" max="12036" width="7.375" style="81" customWidth="1"/>
    <col min="12037" max="12037" width="10.75" style="81" customWidth="1"/>
    <col min="12038" max="12270" width="9.125" style="81"/>
    <col min="12271" max="12271" width="6.625" style="81" customWidth="1"/>
    <col min="12272" max="12272" width="11.375" style="81" customWidth="1"/>
    <col min="12273" max="12273" width="6.875" style="81" customWidth="1"/>
    <col min="12274" max="12274" width="16.375" style="81" customWidth="1"/>
    <col min="12275" max="12275" width="14.125" style="81" customWidth="1"/>
    <col min="12276" max="12276" width="5.375" style="81" customWidth="1"/>
    <col min="12277" max="12277" width="44.875" style="81" customWidth="1"/>
    <col min="12278" max="12278" width="7.25" style="81" customWidth="1"/>
    <col min="12279" max="12279" width="6.375" style="81" customWidth="1"/>
    <col min="12280" max="12280" width="11.875" style="81" customWidth="1"/>
    <col min="12281" max="12281" width="14.625" style="81" customWidth="1"/>
    <col min="12282" max="12282" width="14.375" style="81" customWidth="1"/>
    <col min="12283" max="12283" width="12.75" style="81" customWidth="1"/>
    <col min="12284" max="12284" width="13.875" style="81" customWidth="1"/>
    <col min="12285" max="12285" width="14.375" style="81" customWidth="1"/>
    <col min="12286" max="12286" width="12.75" style="81" customWidth="1"/>
    <col min="12287" max="12287" width="13.875" style="81" customWidth="1"/>
    <col min="12288" max="12288" width="14.375" style="81" customWidth="1"/>
    <col min="12289" max="12289" width="12.75" style="81" customWidth="1"/>
    <col min="12290" max="12292" width="7.375" style="81" customWidth="1"/>
    <col min="12293" max="12293" width="10.75" style="81" customWidth="1"/>
    <col min="12294" max="12526" width="9.125" style="81"/>
    <col min="12527" max="12527" width="6.625" style="81" customWidth="1"/>
    <col min="12528" max="12528" width="11.375" style="81" customWidth="1"/>
    <col min="12529" max="12529" width="6.875" style="81" customWidth="1"/>
    <col min="12530" max="12530" width="16.375" style="81" customWidth="1"/>
    <col min="12531" max="12531" width="14.125" style="81" customWidth="1"/>
    <col min="12532" max="12532" width="5.375" style="81" customWidth="1"/>
    <col min="12533" max="12533" width="44.875" style="81" customWidth="1"/>
    <col min="12534" max="12534" width="7.25" style="81" customWidth="1"/>
    <col min="12535" max="12535" width="6.375" style="81" customWidth="1"/>
    <col min="12536" max="12536" width="11.875" style="81" customWidth="1"/>
    <col min="12537" max="12537" width="14.625" style="81" customWidth="1"/>
    <col min="12538" max="12538" width="14.375" style="81" customWidth="1"/>
    <col min="12539" max="12539" width="12.75" style="81" customWidth="1"/>
    <col min="12540" max="12540" width="13.875" style="81" customWidth="1"/>
    <col min="12541" max="12541" width="14.375" style="81" customWidth="1"/>
    <col min="12542" max="12542" width="12.75" style="81" customWidth="1"/>
    <col min="12543" max="12543" width="13.875" style="81" customWidth="1"/>
    <col min="12544" max="12544" width="14.375" style="81" customWidth="1"/>
    <col min="12545" max="12545" width="12.75" style="81" customWidth="1"/>
    <col min="12546" max="12548" width="7.375" style="81" customWidth="1"/>
    <col min="12549" max="12549" width="10.75" style="81" customWidth="1"/>
    <col min="12550" max="12782" width="9.125" style="81"/>
    <col min="12783" max="12783" width="6.625" style="81" customWidth="1"/>
    <col min="12784" max="12784" width="11.375" style="81" customWidth="1"/>
    <col min="12785" max="12785" width="6.875" style="81" customWidth="1"/>
    <col min="12786" max="12786" width="16.375" style="81" customWidth="1"/>
    <col min="12787" max="12787" width="14.125" style="81" customWidth="1"/>
    <col min="12788" max="12788" width="5.375" style="81" customWidth="1"/>
    <col min="12789" max="12789" width="44.875" style="81" customWidth="1"/>
    <col min="12790" max="12790" width="7.25" style="81" customWidth="1"/>
    <col min="12791" max="12791" width="6.375" style="81" customWidth="1"/>
    <col min="12792" max="12792" width="11.875" style="81" customWidth="1"/>
    <col min="12793" max="12793" width="14.625" style="81" customWidth="1"/>
    <col min="12794" max="12794" width="14.375" style="81" customWidth="1"/>
    <col min="12795" max="12795" width="12.75" style="81" customWidth="1"/>
    <col min="12796" max="12796" width="13.875" style="81" customWidth="1"/>
    <col min="12797" max="12797" width="14.375" style="81" customWidth="1"/>
    <col min="12798" max="12798" width="12.75" style="81" customWidth="1"/>
    <col min="12799" max="12799" width="13.875" style="81" customWidth="1"/>
    <col min="12800" max="12800" width="14.375" style="81" customWidth="1"/>
    <col min="12801" max="12801" width="12.75" style="81" customWidth="1"/>
    <col min="12802" max="12804" width="7.375" style="81" customWidth="1"/>
    <col min="12805" max="12805" width="10.75" style="81" customWidth="1"/>
    <col min="12806" max="13038" width="9.125" style="81"/>
    <col min="13039" max="13039" width="6.625" style="81" customWidth="1"/>
    <col min="13040" max="13040" width="11.375" style="81" customWidth="1"/>
    <col min="13041" max="13041" width="6.875" style="81" customWidth="1"/>
    <col min="13042" max="13042" width="16.375" style="81" customWidth="1"/>
    <col min="13043" max="13043" width="14.125" style="81" customWidth="1"/>
    <col min="13044" max="13044" width="5.375" style="81" customWidth="1"/>
    <col min="13045" max="13045" width="44.875" style="81" customWidth="1"/>
    <col min="13046" max="13046" width="7.25" style="81" customWidth="1"/>
    <col min="13047" max="13047" width="6.375" style="81" customWidth="1"/>
    <col min="13048" max="13048" width="11.875" style="81" customWidth="1"/>
    <col min="13049" max="13049" width="14.625" style="81" customWidth="1"/>
    <col min="13050" max="13050" width="14.375" style="81" customWidth="1"/>
    <col min="13051" max="13051" width="12.75" style="81" customWidth="1"/>
    <col min="13052" max="13052" width="13.875" style="81" customWidth="1"/>
    <col min="13053" max="13053" width="14.375" style="81" customWidth="1"/>
    <col min="13054" max="13054" width="12.75" style="81" customWidth="1"/>
    <col min="13055" max="13055" width="13.875" style="81" customWidth="1"/>
    <col min="13056" max="13056" width="14.375" style="81" customWidth="1"/>
    <col min="13057" max="13057" width="12.75" style="81" customWidth="1"/>
    <col min="13058" max="13060" width="7.375" style="81" customWidth="1"/>
    <col min="13061" max="13061" width="10.75" style="81" customWidth="1"/>
    <col min="13062" max="13294" width="9.125" style="81"/>
    <col min="13295" max="13295" width="6.625" style="81" customWidth="1"/>
    <col min="13296" max="13296" width="11.375" style="81" customWidth="1"/>
    <col min="13297" max="13297" width="6.875" style="81" customWidth="1"/>
    <col min="13298" max="13298" width="16.375" style="81" customWidth="1"/>
    <col min="13299" max="13299" width="14.125" style="81" customWidth="1"/>
    <col min="13300" max="13300" width="5.375" style="81" customWidth="1"/>
    <col min="13301" max="13301" width="44.875" style="81" customWidth="1"/>
    <col min="13302" max="13302" width="7.25" style="81" customWidth="1"/>
    <col min="13303" max="13303" width="6.375" style="81" customWidth="1"/>
    <col min="13304" max="13304" width="11.875" style="81" customWidth="1"/>
    <col min="13305" max="13305" width="14.625" style="81" customWidth="1"/>
    <col min="13306" max="13306" width="14.375" style="81" customWidth="1"/>
    <col min="13307" max="13307" width="12.75" style="81" customWidth="1"/>
    <col min="13308" max="13308" width="13.875" style="81" customWidth="1"/>
    <col min="13309" max="13309" width="14.375" style="81" customWidth="1"/>
    <col min="13310" max="13310" width="12.75" style="81" customWidth="1"/>
    <col min="13311" max="13311" width="13.875" style="81" customWidth="1"/>
    <col min="13312" max="13312" width="14.375" style="81" customWidth="1"/>
    <col min="13313" max="13313" width="12.75" style="81" customWidth="1"/>
    <col min="13314" max="13316" width="7.375" style="81" customWidth="1"/>
    <col min="13317" max="13317" width="10.75" style="81" customWidth="1"/>
    <col min="13318" max="13550" width="9.125" style="81"/>
    <col min="13551" max="13551" width="6.625" style="81" customWidth="1"/>
    <col min="13552" max="13552" width="11.375" style="81" customWidth="1"/>
    <col min="13553" max="13553" width="6.875" style="81" customWidth="1"/>
    <col min="13554" max="13554" width="16.375" style="81" customWidth="1"/>
    <col min="13555" max="13555" width="14.125" style="81" customWidth="1"/>
    <col min="13556" max="13556" width="5.375" style="81" customWidth="1"/>
    <col min="13557" max="13557" width="44.875" style="81" customWidth="1"/>
    <col min="13558" max="13558" width="7.25" style="81" customWidth="1"/>
    <col min="13559" max="13559" width="6.375" style="81" customWidth="1"/>
    <col min="13560" max="13560" width="11.875" style="81" customWidth="1"/>
    <col min="13561" max="13561" width="14.625" style="81" customWidth="1"/>
    <col min="13562" max="13562" width="14.375" style="81" customWidth="1"/>
    <col min="13563" max="13563" width="12.75" style="81" customWidth="1"/>
    <col min="13564" max="13564" width="13.875" style="81" customWidth="1"/>
    <col min="13565" max="13565" width="14.375" style="81" customWidth="1"/>
    <col min="13566" max="13566" width="12.75" style="81" customWidth="1"/>
    <col min="13567" max="13567" width="13.875" style="81" customWidth="1"/>
    <col min="13568" max="13568" width="14.375" style="81" customWidth="1"/>
    <col min="13569" max="13569" width="12.75" style="81" customWidth="1"/>
    <col min="13570" max="13572" width="7.375" style="81" customWidth="1"/>
    <col min="13573" max="13573" width="10.75" style="81" customWidth="1"/>
    <col min="13574" max="13806" width="9.125" style="81"/>
    <col min="13807" max="13807" width="6.625" style="81" customWidth="1"/>
    <col min="13808" max="13808" width="11.375" style="81" customWidth="1"/>
    <col min="13809" max="13809" width="6.875" style="81" customWidth="1"/>
    <col min="13810" max="13810" width="16.375" style="81" customWidth="1"/>
    <col min="13811" max="13811" width="14.125" style="81" customWidth="1"/>
    <col min="13812" max="13812" width="5.375" style="81" customWidth="1"/>
    <col min="13813" max="13813" width="44.875" style="81" customWidth="1"/>
    <col min="13814" max="13814" width="7.25" style="81" customWidth="1"/>
    <col min="13815" max="13815" width="6.375" style="81" customWidth="1"/>
    <col min="13816" max="13816" width="11.875" style="81" customWidth="1"/>
    <col min="13817" max="13817" width="14.625" style="81" customWidth="1"/>
    <col min="13818" max="13818" width="14.375" style="81" customWidth="1"/>
    <col min="13819" max="13819" width="12.75" style="81" customWidth="1"/>
    <col min="13820" max="13820" width="13.875" style="81" customWidth="1"/>
    <col min="13821" max="13821" width="14.375" style="81" customWidth="1"/>
    <col min="13822" max="13822" width="12.75" style="81" customWidth="1"/>
    <col min="13823" max="13823" width="13.875" style="81" customWidth="1"/>
    <col min="13824" max="13824" width="14.375" style="81" customWidth="1"/>
    <col min="13825" max="13825" width="12.75" style="81" customWidth="1"/>
    <col min="13826" max="13828" width="7.375" style="81" customWidth="1"/>
    <col min="13829" max="13829" width="10.75" style="81" customWidth="1"/>
    <col min="13830" max="14062" width="9.125" style="81"/>
    <col min="14063" max="14063" width="6.625" style="81" customWidth="1"/>
    <col min="14064" max="14064" width="11.375" style="81" customWidth="1"/>
    <col min="14065" max="14065" width="6.875" style="81" customWidth="1"/>
    <col min="14066" max="14066" width="16.375" style="81" customWidth="1"/>
    <col min="14067" max="14067" width="14.125" style="81" customWidth="1"/>
    <col min="14068" max="14068" width="5.375" style="81" customWidth="1"/>
    <col min="14069" max="14069" width="44.875" style="81" customWidth="1"/>
    <col min="14070" max="14070" width="7.25" style="81" customWidth="1"/>
    <col min="14071" max="14071" width="6.375" style="81" customWidth="1"/>
    <col min="14072" max="14072" width="11.875" style="81" customWidth="1"/>
    <col min="14073" max="14073" width="14.625" style="81" customWidth="1"/>
    <col min="14074" max="14074" width="14.375" style="81" customWidth="1"/>
    <col min="14075" max="14075" width="12.75" style="81" customWidth="1"/>
    <col min="14076" max="14076" width="13.875" style="81" customWidth="1"/>
    <col min="14077" max="14077" width="14.375" style="81" customWidth="1"/>
    <col min="14078" max="14078" width="12.75" style="81" customWidth="1"/>
    <col min="14079" max="14079" width="13.875" style="81" customWidth="1"/>
    <col min="14080" max="14080" width="14.375" style="81" customWidth="1"/>
    <col min="14081" max="14081" width="12.75" style="81" customWidth="1"/>
    <col min="14082" max="14084" width="7.375" style="81" customWidth="1"/>
    <col min="14085" max="14085" width="10.75" style="81" customWidth="1"/>
    <col min="14086" max="14318" width="9.125" style="81"/>
    <col min="14319" max="14319" width="6.625" style="81" customWidth="1"/>
    <col min="14320" max="14320" width="11.375" style="81" customWidth="1"/>
    <col min="14321" max="14321" width="6.875" style="81" customWidth="1"/>
    <col min="14322" max="14322" width="16.375" style="81" customWidth="1"/>
    <col min="14323" max="14323" width="14.125" style="81" customWidth="1"/>
    <col min="14324" max="14324" width="5.375" style="81" customWidth="1"/>
    <col min="14325" max="14325" width="44.875" style="81" customWidth="1"/>
    <col min="14326" max="14326" width="7.25" style="81" customWidth="1"/>
    <col min="14327" max="14327" width="6.375" style="81" customWidth="1"/>
    <col min="14328" max="14328" width="11.875" style="81" customWidth="1"/>
    <col min="14329" max="14329" width="14.625" style="81" customWidth="1"/>
    <col min="14330" max="14330" width="14.375" style="81" customWidth="1"/>
    <col min="14331" max="14331" width="12.75" style="81" customWidth="1"/>
    <col min="14332" max="14332" width="13.875" style="81" customWidth="1"/>
    <col min="14333" max="14333" width="14.375" style="81" customWidth="1"/>
    <col min="14334" max="14334" width="12.75" style="81" customWidth="1"/>
    <col min="14335" max="14335" width="13.875" style="81" customWidth="1"/>
    <col min="14336" max="14336" width="14.375" style="81" customWidth="1"/>
    <col min="14337" max="14337" width="12.75" style="81" customWidth="1"/>
    <col min="14338" max="14340" width="7.375" style="81" customWidth="1"/>
    <col min="14341" max="14341" width="10.75" style="81" customWidth="1"/>
    <col min="14342" max="14574" width="9.125" style="81"/>
    <col min="14575" max="14575" width="6.625" style="81" customWidth="1"/>
    <col min="14576" max="14576" width="11.375" style="81" customWidth="1"/>
    <col min="14577" max="14577" width="6.875" style="81" customWidth="1"/>
    <col min="14578" max="14578" width="16.375" style="81" customWidth="1"/>
    <col min="14579" max="14579" width="14.125" style="81" customWidth="1"/>
    <col min="14580" max="14580" width="5.375" style="81" customWidth="1"/>
    <col min="14581" max="14581" width="44.875" style="81" customWidth="1"/>
    <col min="14582" max="14582" width="7.25" style="81" customWidth="1"/>
    <col min="14583" max="14583" width="6.375" style="81" customWidth="1"/>
    <col min="14584" max="14584" width="11.875" style="81" customWidth="1"/>
    <col min="14585" max="14585" width="14.625" style="81" customWidth="1"/>
    <col min="14586" max="14586" width="14.375" style="81" customWidth="1"/>
    <col min="14587" max="14587" width="12.75" style="81" customWidth="1"/>
    <col min="14588" max="14588" width="13.875" style="81" customWidth="1"/>
    <col min="14589" max="14589" width="14.375" style="81" customWidth="1"/>
    <col min="14590" max="14590" width="12.75" style="81" customWidth="1"/>
    <col min="14591" max="14591" width="13.875" style="81" customWidth="1"/>
    <col min="14592" max="14592" width="14.375" style="81" customWidth="1"/>
    <col min="14593" max="14593" width="12.75" style="81" customWidth="1"/>
    <col min="14594" max="14596" width="7.375" style="81" customWidth="1"/>
    <col min="14597" max="14597" width="10.75" style="81" customWidth="1"/>
    <col min="14598" max="14830" width="9.125" style="81"/>
    <col min="14831" max="14831" width="6.625" style="81" customWidth="1"/>
    <col min="14832" max="14832" width="11.375" style="81" customWidth="1"/>
    <col min="14833" max="14833" width="6.875" style="81" customWidth="1"/>
    <col min="14834" max="14834" width="16.375" style="81" customWidth="1"/>
    <col min="14835" max="14835" width="14.125" style="81" customWidth="1"/>
    <col min="14836" max="14836" width="5.375" style="81" customWidth="1"/>
    <col min="14837" max="14837" width="44.875" style="81" customWidth="1"/>
    <col min="14838" max="14838" width="7.25" style="81" customWidth="1"/>
    <col min="14839" max="14839" width="6.375" style="81" customWidth="1"/>
    <col min="14840" max="14840" width="11.875" style="81" customWidth="1"/>
    <col min="14841" max="14841" width="14.625" style="81" customWidth="1"/>
    <col min="14842" max="14842" width="14.375" style="81" customWidth="1"/>
    <col min="14843" max="14843" width="12.75" style="81" customWidth="1"/>
    <col min="14844" max="14844" width="13.875" style="81" customWidth="1"/>
    <col min="14845" max="14845" width="14.375" style="81" customWidth="1"/>
    <col min="14846" max="14846" width="12.75" style="81" customWidth="1"/>
    <col min="14847" max="14847" width="13.875" style="81" customWidth="1"/>
    <col min="14848" max="14848" width="14.375" style="81" customWidth="1"/>
    <col min="14849" max="14849" width="12.75" style="81" customWidth="1"/>
    <col min="14850" max="14852" width="7.375" style="81" customWidth="1"/>
    <col min="14853" max="14853" width="10.75" style="81" customWidth="1"/>
    <col min="14854" max="15086" width="9.125" style="81"/>
    <col min="15087" max="15087" width="6.625" style="81" customWidth="1"/>
    <col min="15088" max="15088" width="11.375" style="81" customWidth="1"/>
    <col min="15089" max="15089" width="6.875" style="81" customWidth="1"/>
    <col min="15090" max="15090" width="16.375" style="81" customWidth="1"/>
    <col min="15091" max="15091" width="14.125" style="81" customWidth="1"/>
    <col min="15092" max="15092" width="5.375" style="81" customWidth="1"/>
    <col min="15093" max="15093" width="44.875" style="81" customWidth="1"/>
    <col min="15094" max="15094" width="7.25" style="81" customWidth="1"/>
    <col min="15095" max="15095" width="6.375" style="81" customWidth="1"/>
    <col min="15096" max="15096" width="11.875" style="81" customWidth="1"/>
    <col min="15097" max="15097" width="14.625" style="81" customWidth="1"/>
    <col min="15098" max="15098" width="14.375" style="81" customWidth="1"/>
    <col min="15099" max="15099" width="12.75" style="81" customWidth="1"/>
    <col min="15100" max="15100" width="13.875" style="81" customWidth="1"/>
    <col min="15101" max="15101" width="14.375" style="81" customWidth="1"/>
    <col min="15102" max="15102" width="12.75" style="81" customWidth="1"/>
    <col min="15103" max="15103" width="13.875" style="81" customWidth="1"/>
    <col min="15104" max="15104" width="14.375" style="81" customWidth="1"/>
    <col min="15105" max="15105" width="12.75" style="81" customWidth="1"/>
    <col min="15106" max="15108" width="7.375" style="81" customWidth="1"/>
    <col min="15109" max="15109" width="10.75" style="81" customWidth="1"/>
    <col min="15110" max="15342" width="9.125" style="81"/>
    <col min="15343" max="15343" width="6.625" style="81" customWidth="1"/>
    <col min="15344" max="15344" width="11.375" style="81" customWidth="1"/>
    <col min="15345" max="15345" width="6.875" style="81" customWidth="1"/>
    <col min="15346" max="15346" width="16.375" style="81" customWidth="1"/>
    <col min="15347" max="15347" width="14.125" style="81" customWidth="1"/>
    <col min="15348" max="15348" width="5.375" style="81" customWidth="1"/>
    <col min="15349" max="15349" width="44.875" style="81" customWidth="1"/>
    <col min="15350" max="15350" width="7.25" style="81" customWidth="1"/>
    <col min="15351" max="15351" width="6.375" style="81" customWidth="1"/>
    <col min="15352" max="15352" width="11.875" style="81" customWidth="1"/>
    <col min="15353" max="15353" width="14.625" style="81" customWidth="1"/>
    <col min="15354" max="15354" width="14.375" style="81" customWidth="1"/>
    <col min="15355" max="15355" width="12.75" style="81" customWidth="1"/>
    <col min="15356" max="15356" width="13.875" style="81" customWidth="1"/>
    <col min="15357" max="15357" width="14.375" style="81" customWidth="1"/>
    <col min="15358" max="15358" width="12.75" style="81" customWidth="1"/>
    <col min="15359" max="15359" width="13.875" style="81" customWidth="1"/>
    <col min="15360" max="15360" width="14.375" style="81" customWidth="1"/>
    <col min="15361" max="15361" width="12.75" style="81" customWidth="1"/>
    <col min="15362" max="15364" width="7.375" style="81" customWidth="1"/>
    <col min="15365" max="15365" width="10.75" style="81" customWidth="1"/>
    <col min="15366" max="15598" width="9.125" style="81"/>
    <col min="15599" max="15599" width="6.625" style="81" customWidth="1"/>
    <col min="15600" max="15600" width="11.375" style="81" customWidth="1"/>
    <col min="15601" max="15601" width="6.875" style="81" customWidth="1"/>
    <col min="15602" max="15602" width="16.375" style="81" customWidth="1"/>
    <col min="15603" max="15603" width="14.125" style="81" customWidth="1"/>
    <col min="15604" max="15604" width="5.375" style="81" customWidth="1"/>
    <col min="15605" max="15605" width="44.875" style="81" customWidth="1"/>
    <col min="15606" max="15606" width="7.25" style="81" customWidth="1"/>
    <col min="15607" max="15607" width="6.375" style="81" customWidth="1"/>
    <col min="15608" max="15608" width="11.875" style="81" customWidth="1"/>
    <col min="15609" max="15609" width="14.625" style="81" customWidth="1"/>
    <col min="15610" max="15610" width="14.375" style="81" customWidth="1"/>
    <col min="15611" max="15611" width="12.75" style="81" customWidth="1"/>
    <col min="15612" max="15612" width="13.875" style="81" customWidth="1"/>
    <col min="15613" max="15613" width="14.375" style="81" customWidth="1"/>
    <col min="15614" max="15614" width="12.75" style="81" customWidth="1"/>
    <col min="15615" max="15615" width="13.875" style="81" customWidth="1"/>
    <col min="15616" max="15616" width="14.375" style="81" customWidth="1"/>
    <col min="15617" max="15617" width="12.75" style="81" customWidth="1"/>
    <col min="15618" max="15620" width="7.375" style="81" customWidth="1"/>
    <col min="15621" max="15621" width="10.75" style="81" customWidth="1"/>
    <col min="15622" max="15854" width="9.125" style="81"/>
    <col min="15855" max="15855" width="6.625" style="81" customWidth="1"/>
    <col min="15856" max="15856" width="11.375" style="81" customWidth="1"/>
    <col min="15857" max="15857" width="6.875" style="81" customWidth="1"/>
    <col min="15858" max="15858" width="16.375" style="81" customWidth="1"/>
    <col min="15859" max="15859" width="14.125" style="81" customWidth="1"/>
    <col min="15860" max="15860" width="5.375" style="81" customWidth="1"/>
    <col min="15861" max="15861" width="44.875" style="81" customWidth="1"/>
    <col min="15862" max="15862" width="7.25" style="81" customWidth="1"/>
    <col min="15863" max="15863" width="6.375" style="81" customWidth="1"/>
    <col min="15864" max="15864" width="11.875" style="81" customWidth="1"/>
    <col min="15865" max="15865" width="14.625" style="81" customWidth="1"/>
    <col min="15866" max="15866" width="14.375" style="81" customWidth="1"/>
    <col min="15867" max="15867" width="12.75" style="81" customWidth="1"/>
    <col min="15868" max="15868" width="13.875" style="81" customWidth="1"/>
    <col min="15869" max="15869" width="14.375" style="81" customWidth="1"/>
    <col min="15870" max="15870" width="12.75" style="81" customWidth="1"/>
    <col min="15871" max="15871" width="13.875" style="81" customWidth="1"/>
    <col min="15872" max="15872" width="14.375" style="81" customWidth="1"/>
    <col min="15873" max="15873" width="12.75" style="81" customWidth="1"/>
    <col min="15874" max="15876" width="7.375" style="81" customWidth="1"/>
    <col min="15877" max="15877" width="10.75" style="81" customWidth="1"/>
    <col min="15878" max="16110" width="9.125" style="81"/>
    <col min="16111" max="16111" width="6.625" style="81" customWidth="1"/>
    <col min="16112" max="16112" width="11.375" style="81" customWidth="1"/>
    <col min="16113" max="16113" width="6.875" style="81" customWidth="1"/>
    <col min="16114" max="16114" width="16.375" style="81" customWidth="1"/>
    <col min="16115" max="16115" width="14.125" style="81" customWidth="1"/>
    <col min="16116" max="16116" width="5.375" style="81" customWidth="1"/>
    <col min="16117" max="16117" width="44.875" style="81" customWidth="1"/>
    <col min="16118" max="16118" width="7.25" style="81" customWidth="1"/>
    <col min="16119" max="16119" width="6.375" style="81" customWidth="1"/>
    <col min="16120" max="16120" width="11.875" style="81" customWidth="1"/>
    <col min="16121" max="16121" width="14.625" style="81" customWidth="1"/>
    <col min="16122" max="16122" width="14.375" style="81" customWidth="1"/>
    <col min="16123" max="16123" width="12.75" style="81" customWidth="1"/>
    <col min="16124" max="16124" width="13.875" style="81" customWidth="1"/>
    <col min="16125" max="16125" width="14.375" style="81" customWidth="1"/>
    <col min="16126" max="16126" width="12.75" style="81" customWidth="1"/>
    <col min="16127" max="16127" width="13.875" style="81" customWidth="1"/>
    <col min="16128" max="16128" width="14.375" style="81" customWidth="1"/>
    <col min="16129" max="16129" width="12.75" style="81" customWidth="1"/>
    <col min="16130" max="16132" width="7.375" style="81" customWidth="1"/>
    <col min="16133" max="16133" width="10.75" style="81" customWidth="1"/>
    <col min="16134" max="16383" width="9.125" style="81"/>
    <col min="16384" max="16384" width="9.125" style="81" customWidth="1"/>
  </cols>
  <sheetData>
    <row r="1" spans="1:18" x14ac:dyDescent="0.55000000000000004">
      <c r="A1" s="417" t="s">
        <v>595</v>
      </c>
      <c r="B1" s="417"/>
      <c r="C1" s="417"/>
      <c r="D1" s="417"/>
      <c r="E1" s="417"/>
      <c r="F1" s="417"/>
      <c r="G1" s="417"/>
      <c r="H1" s="417"/>
      <c r="I1" s="417"/>
      <c r="J1" s="417"/>
      <c r="K1" s="417"/>
      <c r="L1" s="417"/>
      <c r="M1" s="77" t="s">
        <v>596</v>
      </c>
      <c r="N1" s="78"/>
      <c r="O1" s="78"/>
      <c r="P1" s="78"/>
    </row>
    <row r="2" spans="1:18" ht="24" customHeight="1" x14ac:dyDescent="0.55000000000000004">
      <c r="A2" s="418" t="s">
        <v>2458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82"/>
      <c r="N2" s="83"/>
      <c r="O2" s="83"/>
      <c r="P2" s="83"/>
    </row>
    <row r="3" spans="1:18" s="84" customFormat="1" ht="36.75" customHeight="1" x14ac:dyDescent="0.2">
      <c r="A3" s="410" t="s">
        <v>63</v>
      </c>
      <c r="B3" s="410" t="s">
        <v>161</v>
      </c>
      <c r="C3" s="410" t="s">
        <v>162</v>
      </c>
      <c r="D3" s="410" t="s">
        <v>163</v>
      </c>
      <c r="E3" s="410" t="s">
        <v>75</v>
      </c>
      <c r="F3" s="410" t="s">
        <v>164</v>
      </c>
      <c r="G3" s="410" t="s">
        <v>165</v>
      </c>
      <c r="H3" s="412" t="s">
        <v>166</v>
      </c>
      <c r="I3" s="410" t="s">
        <v>167</v>
      </c>
      <c r="J3" s="407" t="s">
        <v>168</v>
      </c>
      <c r="K3" s="408" t="s">
        <v>169</v>
      </c>
      <c r="L3" s="398" t="s">
        <v>591</v>
      </c>
      <c r="M3" s="398" t="s">
        <v>10</v>
      </c>
      <c r="N3" s="395" t="s">
        <v>170</v>
      </c>
      <c r="O3" s="396"/>
      <c r="P3" s="397"/>
      <c r="Q3" s="400" t="s">
        <v>11</v>
      </c>
      <c r="R3" s="394" t="s">
        <v>594</v>
      </c>
    </row>
    <row r="4" spans="1:18" s="84" customFormat="1" ht="48" x14ac:dyDescent="0.2">
      <c r="A4" s="411"/>
      <c r="B4" s="411"/>
      <c r="C4" s="411"/>
      <c r="D4" s="411"/>
      <c r="E4" s="411"/>
      <c r="F4" s="411"/>
      <c r="G4" s="411"/>
      <c r="H4" s="413"/>
      <c r="I4" s="411"/>
      <c r="J4" s="407"/>
      <c r="K4" s="409"/>
      <c r="L4" s="399"/>
      <c r="M4" s="399"/>
      <c r="N4" s="85" t="s">
        <v>171</v>
      </c>
      <c r="O4" s="85" t="s">
        <v>172</v>
      </c>
      <c r="P4" s="85" t="s">
        <v>65</v>
      </c>
      <c r="Q4" s="400"/>
      <c r="R4" s="394"/>
    </row>
    <row r="5" spans="1:18" x14ac:dyDescent="0.55000000000000004">
      <c r="A5" s="86">
        <v>1</v>
      </c>
      <c r="B5" s="87" t="s">
        <v>57</v>
      </c>
      <c r="C5" s="87" t="s">
        <v>173</v>
      </c>
      <c r="D5" s="87" t="s">
        <v>1418</v>
      </c>
      <c r="E5" s="87" t="s">
        <v>174</v>
      </c>
      <c r="F5" s="87" t="s">
        <v>175</v>
      </c>
      <c r="G5" s="87" t="s">
        <v>176</v>
      </c>
      <c r="H5" s="88"/>
      <c r="I5" s="86"/>
      <c r="J5" s="89"/>
      <c r="K5" s="90"/>
      <c r="L5" s="91"/>
      <c r="M5" s="91"/>
      <c r="N5" s="87"/>
      <c r="O5" s="87"/>
      <c r="P5" s="87"/>
    </row>
    <row r="6" spans="1:18" x14ac:dyDescent="0.55000000000000004">
      <c r="A6" s="86">
        <v>2</v>
      </c>
      <c r="B6" s="87" t="s">
        <v>57</v>
      </c>
      <c r="C6" s="87" t="s">
        <v>177</v>
      </c>
      <c r="D6" s="87" t="s">
        <v>1418</v>
      </c>
      <c r="E6" s="87" t="s">
        <v>174</v>
      </c>
      <c r="F6" s="87" t="s">
        <v>178</v>
      </c>
      <c r="G6" s="87" t="s">
        <v>1432</v>
      </c>
      <c r="H6" s="88">
        <v>8185</v>
      </c>
      <c r="I6" s="86">
        <v>5</v>
      </c>
      <c r="J6" s="89">
        <f>บึงกาฬ!F10</f>
        <v>1264592.54</v>
      </c>
      <c r="K6" s="90">
        <f>บึงกาฬ!AL10</f>
        <v>1016881.1600000001</v>
      </c>
      <c r="L6" s="91">
        <f>บึงกาฬ!AM10</f>
        <v>1263986.5900000001</v>
      </c>
      <c r="M6" s="91">
        <f>บึงกาฬ!AN10</f>
        <v>1274620.46</v>
      </c>
      <c r="N6" s="87"/>
      <c r="O6" s="87"/>
      <c r="P6" s="87"/>
      <c r="Q6" s="79">
        <f>L6-M6</f>
        <v>-10633.869999999879</v>
      </c>
      <c r="R6" s="80">
        <f>L6/H6</f>
        <v>154.42719486866218</v>
      </c>
    </row>
    <row r="7" spans="1:18" x14ac:dyDescent="0.55000000000000004">
      <c r="A7" s="86">
        <v>3</v>
      </c>
      <c r="B7" s="87" t="s">
        <v>57</v>
      </c>
      <c r="C7" s="87" t="s">
        <v>180</v>
      </c>
      <c r="D7" s="87" t="s">
        <v>1418</v>
      </c>
      <c r="E7" s="87" t="s">
        <v>174</v>
      </c>
      <c r="F7" s="87" t="s">
        <v>178</v>
      </c>
      <c r="G7" s="87" t="s">
        <v>181</v>
      </c>
      <c r="H7" s="88">
        <v>4332</v>
      </c>
      <c r="I7" s="86">
        <v>3</v>
      </c>
      <c r="J7" s="89">
        <f>บึงกาฬ!F11</f>
        <v>290184.45</v>
      </c>
      <c r="K7" s="90">
        <f>บึงกาฬ!AL11</f>
        <v>312737.18000000005</v>
      </c>
      <c r="L7" s="91">
        <f>บึงกาฬ!AM11</f>
        <v>1093481.25</v>
      </c>
      <c r="M7" s="91">
        <f>บึงกาฬ!AN11</f>
        <v>713813.51</v>
      </c>
      <c r="N7" s="87"/>
      <c r="O7" s="87"/>
      <c r="P7" s="87"/>
      <c r="Q7" s="79">
        <f t="shared" ref="Q7:Q70" si="0">L7-M7</f>
        <v>379667.74</v>
      </c>
      <c r="R7" s="80">
        <f t="shared" ref="R7:R70" si="1">L7/H7</f>
        <v>252.4194944598338</v>
      </c>
    </row>
    <row r="8" spans="1:18" x14ac:dyDescent="0.55000000000000004">
      <c r="A8" s="86">
        <v>4</v>
      </c>
      <c r="B8" s="87" t="s">
        <v>57</v>
      </c>
      <c r="C8" s="87" t="s">
        <v>182</v>
      </c>
      <c r="D8" s="87" t="s">
        <v>1418</v>
      </c>
      <c r="E8" s="87" t="s">
        <v>174</v>
      </c>
      <c r="F8" s="87" t="s">
        <v>178</v>
      </c>
      <c r="G8" s="87" t="s">
        <v>183</v>
      </c>
      <c r="H8" s="88">
        <v>2987</v>
      </c>
      <c r="I8" s="86">
        <v>2</v>
      </c>
      <c r="J8" s="89">
        <f>บึงกาฬ!F12</f>
        <v>364470.67</v>
      </c>
      <c r="K8" s="90">
        <f>บึงกาฬ!AL12</f>
        <v>426392.86</v>
      </c>
      <c r="L8" s="91">
        <f>บึงกาฬ!AM12</f>
        <v>905446.11</v>
      </c>
      <c r="M8" s="91">
        <f>บึงกาฬ!AN12</f>
        <v>1212748.7499999998</v>
      </c>
      <c r="N8" s="87"/>
      <c r="O8" s="87"/>
      <c r="P8" s="87"/>
      <c r="Q8" s="79">
        <f t="shared" si="0"/>
        <v>-307302.63999999978</v>
      </c>
      <c r="R8" s="80">
        <f t="shared" si="1"/>
        <v>303.12892869099431</v>
      </c>
    </row>
    <row r="9" spans="1:18" x14ac:dyDescent="0.55000000000000004">
      <c r="A9" s="86">
        <v>5</v>
      </c>
      <c r="B9" s="87" t="s">
        <v>57</v>
      </c>
      <c r="C9" s="87" t="s">
        <v>184</v>
      </c>
      <c r="D9" s="87" t="s">
        <v>1418</v>
      </c>
      <c r="E9" s="87" t="s">
        <v>174</v>
      </c>
      <c r="F9" s="87" t="s">
        <v>178</v>
      </c>
      <c r="G9" s="87" t="s">
        <v>185</v>
      </c>
      <c r="H9" s="88">
        <v>2269</v>
      </c>
      <c r="I9" s="86">
        <v>2</v>
      </c>
      <c r="J9" s="89">
        <f>บึงกาฬ!F13</f>
        <v>1421676.42</v>
      </c>
      <c r="K9" s="90">
        <f>บึงกาฬ!AL13</f>
        <v>1447071.44</v>
      </c>
      <c r="L9" s="91">
        <f>บึงกาฬ!AM13</f>
        <v>526252.85</v>
      </c>
      <c r="M9" s="91">
        <f>บึงกาฬ!AN13</f>
        <v>605558.82000000007</v>
      </c>
      <c r="N9" s="87"/>
      <c r="O9" s="87"/>
      <c r="P9" s="87"/>
      <c r="Q9" s="79">
        <f t="shared" si="0"/>
        <v>-79305.970000000088</v>
      </c>
      <c r="R9" s="80">
        <f t="shared" si="1"/>
        <v>231.93162185985014</v>
      </c>
    </row>
    <row r="10" spans="1:18" x14ac:dyDescent="0.55000000000000004">
      <c r="A10" s="86">
        <v>6</v>
      </c>
      <c r="B10" s="87" t="s">
        <v>57</v>
      </c>
      <c r="C10" s="87" t="s">
        <v>186</v>
      </c>
      <c r="D10" s="87" t="s">
        <v>1418</v>
      </c>
      <c r="E10" s="87" t="s">
        <v>174</v>
      </c>
      <c r="F10" s="87" t="s">
        <v>178</v>
      </c>
      <c r="G10" s="87" t="s">
        <v>187</v>
      </c>
      <c r="H10" s="88">
        <v>6836</v>
      </c>
      <c r="I10" s="86">
        <v>5</v>
      </c>
      <c r="J10" s="89">
        <f>บึงกาฬ!F14</f>
        <v>711999.16</v>
      </c>
      <c r="K10" s="90">
        <f>บึงกาฬ!AL14</f>
        <v>620017.93000000005</v>
      </c>
      <c r="L10" s="91">
        <f>บึงกาฬ!AM14</f>
        <v>772582.63</v>
      </c>
      <c r="M10" s="91">
        <f>บึงกาฬ!AN14</f>
        <v>1184774.6199999999</v>
      </c>
      <c r="N10" s="87"/>
      <c r="O10" s="87"/>
      <c r="P10" s="87"/>
      <c r="Q10" s="79">
        <f t="shared" si="0"/>
        <v>-412191.98999999987</v>
      </c>
      <c r="R10" s="80">
        <f t="shared" si="1"/>
        <v>113.01676857811586</v>
      </c>
    </row>
    <row r="11" spans="1:18" x14ac:dyDescent="0.55000000000000004">
      <c r="A11" s="86">
        <v>7</v>
      </c>
      <c r="B11" s="87" t="s">
        <v>57</v>
      </c>
      <c r="C11" s="87" t="s">
        <v>188</v>
      </c>
      <c r="D11" s="87" t="s">
        <v>1418</v>
      </c>
      <c r="E11" s="87" t="s">
        <v>174</v>
      </c>
      <c r="F11" s="87" t="s">
        <v>178</v>
      </c>
      <c r="G11" s="87" t="s">
        <v>189</v>
      </c>
      <c r="H11" s="88">
        <v>5382</v>
      </c>
      <c r="I11" s="86">
        <v>4</v>
      </c>
      <c r="J11" s="89">
        <f>บึงกาฬ!F15</f>
        <v>1022460.5</v>
      </c>
      <c r="K11" s="90">
        <f>บึงกาฬ!AL15</f>
        <v>1088878.8399999999</v>
      </c>
      <c r="L11" s="91">
        <f>บึงกาฬ!AM15</f>
        <v>597150.30000000005</v>
      </c>
      <c r="M11" s="91">
        <f>บึงกาฬ!AN15</f>
        <v>737307.57</v>
      </c>
      <c r="N11" s="87"/>
      <c r="O11" s="87"/>
      <c r="P11" s="87"/>
      <c r="Q11" s="79">
        <f t="shared" si="0"/>
        <v>-140157.2699999999</v>
      </c>
      <c r="R11" s="80">
        <f t="shared" si="1"/>
        <v>110.95323299888518</v>
      </c>
    </row>
    <row r="12" spans="1:18" x14ac:dyDescent="0.55000000000000004">
      <c r="A12" s="86">
        <v>8</v>
      </c>
      <c r="B12" s="87" t="s">
        <v>57</v>
      </c>
      <c r="C12" s="87" t="s">
        <v>190</v>
      </c>
      <c r="D12" s="87" t="s">
        <v>1418</v>
      </c>
      <c r="E12" s="87" t="s">
        <v>174</v>
      </c>
      <c r="F12" s="87" t="s">
        <v>178</v>
      </c>
      <c r="G12" s="87" t="s">
        <v>191</v>
      </c>
      <c r="H12" s="88">
        <v>5561</v>
      </c>
      <c r="I12" s="86">
        <v>4</v>
      </c>
      <c r="J12" s="89">
        <f>บึงกาฬ!F16</f>
        <v>626132.52</v>
      </c>
      <c r="K12" s="90">
        <f>บึงกาฬ!AL16</f>
        <v>556433.9</v>
      </c>
      <c r="L12" s="91">
        <f>บึงกาฬ!AM16</f>
        <v>801298.56</v>
      </c>
      <c r="M12" s="91">
        <f>บึงกาฬ!AN16</f>
        <v>666989.36</v>
      </c>
      <c r="N12" s="87"/>
      <c r="O12" s="87"/>
      <c r="P12" s="87"/>
      <c r="Q12" s="79">
        <f t="shared" si="0"/>
        <v>134309.20000000007</v>
      </c>
      <c r="R12" s="80">
        <f t="shared" si="1"/>
        <v>144.09253012048194</v>
      </c>
    </row>
    <row r="13" spans="1:18" x14ac:dyDescent="0.55000000000000004">
      <c r="A13" s="86">
        <v>9</v>
      </c>
      <c r="B13" s="87" t="s">
        <v>57</v>
      </c>
      <c r="C13" s="87" t="s">
        <v>192</v>
      </c>
      <c r="D13" s="87" t="s">
        <v>1418</v>
      </c>
      <c r="E13" s="87" t="s">
        <v>174</v>
      </c>
      <c r="F13" s="87" t="s">
        <v>178</v>
      </c>
      <c r="G13" s="87" t="s">
        <v>193</v>
      </c>
      <c r="H13" s="88">
        <v>3976</v>
      </c>
      <c r="I13" s="86">
        <v>3</v>
      </c>
      <c r="J13" s="89">
        <f>บึงกาฬ!F17</f>
        <v>379197.2</v>
      </c>
      <c r="K13" s="90">
        <f>บึงกาฬ!AL17</f>
        <v>75650.880000000005</v>
      </c>
      <c r="L13" s="91">
        <f>บึงกาฬ!AM17</f>
        <v>132620</v>
      </c>
      <c r="M13" s="91">
        <f>บึงกาฬ!AN17</f>
        <v>303908.38</v>
      </c>
      <c r="N13" s="87"/>
      <c r="O13" s="87"/>
      <c r="P13" s="87"/>
      <c r="Q13" s="79">
        <f t="shared" si="0"/>
        <v>-171288.38</v>
      </c>
      <c r="R13" s="80">
        <f t="shared" si="1"/>
        <v>33.355130784708251</v>
      </c>
    </row>
    <row r="14" spans="1:18" x14ac:dyDescent="0.55000000000000004">
      <c r="A14" s="86">
        <v>10</v>
      </c>
      <c r="B14" s="87" t="s">
        <v>57</v>
      </c>
      <c r="C14" s="87" t="s">
        <v>194</v>
      </c>
      <c r="D14" s="87" t="s">
        <v>1418</v>
      </c>
      <c r="E14" s="87" t="s">
        <v>174</v>
      </c>
      <c r="F14" s="87" t="s">
        <v>178</v>
      </c>
      <c r="G14" s="87" t="s">
        <v>195</v>
      </c>
      <c r="H14" s="88">
        <v>2661</v>
      </c>
      <c r="I14" s="86">
        <v>2</v>
      </c>
      <c r="J14" s="89">
        <f>บึงกาฬ!F18</f>
        <v>560055.52</v>
      </c>
      <c r="K14" s="90">
        <f>บึงกาฬ!AL18</f>
        <v>517344.26</v>
      </c>
      <c r="L14" s="91">
        <f>บึงกาฬ!AM18</f>
        <v>392592.33999999997</v>
      </c>
      <c r="M14" s="91">
        <f>บึงกาฬ!AN18</f>
        <v>468484.22000000003</v>
      </c>
      <c r="N14" s="87"/>
      <c r="O14" s="87"/>
      <c r="P14" s="87"/>
      <c r="Q14" s="79">
        <f t="shared" si="0"/>
        <v>-75891.880000000063</v>
      </c>
      <c r="R14" s="80">
        <f t="shared" si="1"/>
        <v>147.5356407365652</v>
      </c>
    </row>
    <row r="15" spans="1:18" x14ac:dyDescent="0.55000000000000004">
      <c r="A15" s="86">
        <v>11</v>
      </c>
      <c r="B15" s="87" t="s">
        <v>57</v>
      </c>
      <c r="C15" s="87" t="s">
        <v>196</v>
      </c>
      <c r="D15" s="87" t="s">
        <v>1418</v>
      </c>
      <c r="E15" s="87" t="s">
        <v>174</v>
      </c>
      <c r="F15" s="87" t="s">
        <v>178</v>
      </c>
      <c r="G15" s="87" t="s">
        <v>197</v>
      </c>
      <c r="H15" s="88">
        <v>4126</v>
      </c>
      <c r="I15" s="86">
        <v>3</v>
      </c>
      <c r="J15" s="89">
        <f>บึงกาฬ!F19</f>
        <v>451457.89</v>
      </c>
      <c r="K15" s="90">
        <f>บึงกาฬ!AL19</f>
        <v>-237152.82999999996</v>
      </c>
      <c r="L15" s="91">
        <f>บึงกาฬ!AM19</f>
        <v>860168.52</v>
      </c>
      <c r="M15" s="91">
        <f>บึงกาฬ!AN19</f>
        <v>930483.98</v>
      </c>
      <c r="N15" s="87"/>
      <c r="O15" s="87"/>
      <c r="P15" s="87"/>
      <c r="Q15" s="79">
        <f t="shared" si="0"/>
        <v>-70315.459999999963</v>
      </c>
      <c r="R15" s="80">
        <f t="shared" si="1"/>
        <v>208.4751623848764</v>
      </c>
    </row>
    <row r="16" spans="1:18" x14ac:dyDescent="0.55000000000000004">
      <c r="A16" s="86">
        <v>12</v>
      </c>
      <c r="B16" s="87" t="s">
        <v>57</v>
      </c>
      <c r="C16" s="87" t="s">
        <v>198</v>
      </c>
      <c r="D16" s="87" t="s">
        <v>1418</v>
      </c>
      <c r="E16" s="87" t="s">
        <v>174</v>
      </c>
      <c r="F16" s="87" t="s">
        <v>178</v>
      </c>
      <c r="G16" s="87" t="s">
        <v>199</v>
      </c>
      <c r="H16" s="88">
        <v>7075</v>
      </c>
      <c r="I16" s="86">
        <v>5</v>
      </c>
      <c r="J16" s="89">
        <f>บึงกาฬ!F20</f>
        <v>1197378.92</v>
      </c>
      <c r="K16" s="90">
        <f>บึงกาฬ!AL20</f>
        <v>920703.67999999993</v>
      </c>
      <c r="L16" s="91">
        <f>บึงกาฬ!AM20</f>
        <v>1309217.3399999999</v>
      </c>
      <c r="M16" s="91">
        <f>บึงกาฬ!AN20</f>
        <v>1041926.51</v>
      </c>
      <c r="N16" s="87"/>
      <c r="O16" s="87"/>
      <c r="P16" s="87"/>
      <c r="Q16" s="79">
        <f t="shared" si="0"/>
        <v>267290.82999999984</v>
      </c>
      <c r="R16" s="80">
        <f t="shared" si="1"/>
        <v>185.04838727915191</v>
      </c>
    </row>
    <row r="17" spans="1:18" x14ac:dyDescent="0.55000000000000004">
      <c r="A17" s="86">
        <v>13</v>
      </c>
      <c r="B17" s="87" t="s">
        <v>57</v>
      </c>
      <c r="C17" s="87" t="s">
        <v>200</v>
      </c>
      <c r="D17" s="87" t="s">
        <v>1418</v>
      </c>
      <c r="E17" s="87" t="s">
        <v>174</v>
      </c>
      <c r="F17" s="87" t="s">
        <v>178</v>
      </c>
      <c r="G17" s="87" t="s">
        <v>201</v>
      </c>
      <c r="H17" s="88">
        <v>4195</v>
      </c>
      <c r="I17" s="86">
        <v>3</v>
      </c>
      <c r="J17" s="89">
        <f>บึงกาฬ!F21</f>
        <v>282857.36</v>
      </c>
      <c r="K17" s="90">
        <f>บึงกาฬ!AL21</f>
        <v>-136793.14000000001</v>
      </c>
      <c r="L17" s="91">
        <f>บึงกาฬ!AM21</f>
        <v>740077.84</v>
      </c>
      <c r="M17" s="91">
        <f>บึงกาฬ!AN21</f>
        <v>866166.11</v>
      </c>
      <c r="N17" s="87"/>
      <c r="O17" s="87"/>
      <c r="P17" s="87"/>
      <c r="Q17" s="79">
        <f t="shared" si="0"/>
        <v>-126088.27000000002</v>
      </c>
      <c r="R17" s="80">
        <f t="shared" si="1"/>
        <v>176.41903218116806</v>
      </c>
    </row>
    <row r="18" spans="1:18" x14ac:dyDescent="0.55000000000000004">
      <c r="A18" s="86">
        <v>14</v>
      </c>
      <c r="B18" s="87" t="s">
        <v>57</v>
      </c>
      <c r="C18" s="87" t="s">
        <v>202</v>
      </c>
      <c r="D18" s="87" t="s">
        <v>1418</v>
      </c>
      <c r="E18" s="87" t="s">
        <v>174</v>
      </c>
      <c r="F18" s="87" t="s">
        <v>178</v>
      </c>
      <c r="G18" s="87" t="s">
        <v>203</v>
      </c>
      <c r="H18" s="88">
        <v>3963</v>
      </c>
      <c r="I18" s="86">
        <v>3</v>
      </c>
      <c r="J18" s="89">
        <f>บึงกาฬ!F22</f>
        <v>771556.64</v>
      </c>
      <c r="K18" s="90">
        <f>บึงกาฬ!AL22</f>
        <v>1074825.4700000002</v>
      </c>
      <c r="L18" s="91">
        <f>บึงกาฬ!AM22</f>
        <v>500661.69</v>
      </c>
      <c r="M18" s="91">
        <f>บึงกาฬ!AN22</f>
        <v>447327.05</v>
      </c>
      <c r="N18" s="87"/>
      <c r="O18" s="87"/>
      <c r="P18" s="87"/>
      <c r="Q18" s="79">
        <f t="shared" si="0"/>
        <v>53334.640000000014</v>
      </c>
      <c r="R18" s="80">
        <f t="shared" si="1"/>
        <v>126.33401211203633</v>
      </c>
    </row>
    <row r="19" spans="1:18" x14ac:dyDescent="0.55000000000000004">
      <c r="A19" s="86">
        <v>15</v>
      </c>
      <c r="B19" s="87" t="s">
        <v>57</v>
      </c>
      <c r="C19" s="87" t="s">
        <v>204</v>
      </c>
      <c r="D19" s="87" t="s">
        <v>1418</v>
      </c>
      <c r="E19" s="87" t="s">
        <v>174</v>
      </c>
      <c r="F19" s="87" t="s">
        <v>178</v>
      </c>
      <c r="G19" s="87" t="s">
        <v>205</v>
      </c>
      <c r="H19" s="88">
        <v>1183</v>
      </c>
      <c r="I19" s="86">
        <v>1</v>
      </c>
      <c r="J19" s="89">
        <f>บึงกาฬ!F23</f>
        <v>484553.9</v>
      </c>
      <c r="K19" s="90">
        <f>บึงกาฬ!AL23</f>
        <v>462617.02</v>
      </c>
      <c r="L19" s="91">
        <f>บึงกาฬ!AM23</f>
        <v>573581.84</v>
      </c>
      <c r="M19" s="91">
        <f>บึงกาฬ!AN23</f>
        <v>540071.47</v>
      </c>
      <c r="N19" s="87"/>
      <c r="O19" s="87"/>
      <c r="P19" s="87"/>
      <c r="Q19" s="79">
        <f t="shared" si="0"/>
        <v>33510.369999999995</v>
      </c>
      <c r="R19" s="80">
        <f t="shared" si="1"/>
        <v>484.85362637362635</v>
      </c>
    </row>
    <row r="20" spans="1:18" s="98" customFormat="1" x14ac:dyDescent="0.55000000000000004">
      <c r="A20" s="92">
        <v>1</v>
      </c>
      <c r="B20" s="93" t="s">
        <v>57</v>
      </c>
      <c r="C20" s="93"/>
      <c r="D20" s="93"/>
      <c r="E20" s="93" t="s">
        <v>75</v>
      </c>
      <c r="F20" s="93"/>
      <c r="G20" s="93" t="s">
        <v>206</v>
      </c>
      <c r="H20" s="94">
        <f>SUM(H5:H19)</f>
        <v>62731</v>
      </c>
      <c r="I20" s="92"/>
      <c r="J20" s="95">
        <f>SUM(J5:J19)</f>
        <v>9828573.6900000013</v>
      </c>
      <c r="K20" s="95">
        <f>SUM(K5:K19)</f>
        <v>8145608.6500000004</v>
      </c>
      <c r="L20" s="95">
        <f>SUM(L5:L19)</f>
        <v>10469117.859999998</v>
      </c>
      <c r="M20" s="95">
        <f>SUM(M5:M19)</f>
        <v>10994180.810000001</v>
      </c>
      <c r="N20" s="93">
        <v>14</v>
      </c>
      <c r="O20" s="93">
        <v>14</v>
      </c>
      <c r="P20" s="93">
        <f>N20-O20</f>
        <v>0</v>
      </c>
      <c r="Q20" s="96">
        <f t="shared" si="0"/>
        <v>-525062.95000000298</v>
      </c>
      <c r="R20" s="97">
        <f>L20/H20</f>
        <v>166.88906378026809</v>
      </c>
    </row>
    <row r="21" spans="1:18" x14ac:dyDescent="0.55000000000000004">
      <c r="A21" s="86">
        <v>1</v>
      </c>
      <c r="B21" s="87" t="s">
        <v>57</v>
      </c>
      <c r="C21" s="87" t="s">
        <v>177</v>
      </c>
      <c r="D21" s="87" t="s">
        <v>92</v>
      </c>
      <c r="E21" s="87" t="s">
        <v>207</v>
      </c>
      <c r="F21" s="87" t="s">
        <v>208</v>
      </c>
      <c r="G21" s="87" t="s">
        <v>209</v>
      </c>
      <c r="H21" s="88"/>
      <c r="I21" s="86"/>
      <c r="J21" s="89"/>
      <c r="K21" s="90"/>
      <c r="L21" s="91"/>
      <c r="M21" s="91"/>
      <c r="N21" s="87"/>
      <c r="O21" s="87"/>
      <c r="P21" s="87"/>
    </row>
    <row r="22" spans="1:18" x14ac:dyDescent="0.55000000000000004">
      <c r="A22" s="86">
        <v>2</v>
      </c>
      <c r="B22" s="87" t="s">
        <v>57</v>
      </c>
      <c r="C22" s="87" t="s">
        <v>180</v>
      </c>
      <c r="D22" s="87" t="s">
        <v>92</v>
      </c>
      <c r="E22" s="87" t="s">
        <v>207</v>
      </c>
      <c r="F22" s="87" t="s">
        <v>178</v>
      </c>
      <c r="G22" s="87" t="s">
        <v>210</v>
      </c>
      <c r="H22" s="88">
        <v>6164</v>
      </c>
      <c r="I22" s="86">
        <v>5</v>
      </c>
      <c r="J22" s="89">
        <f>บึงกาฬ!F24</f>
        <v>436774.51</v>
      </c>
      <c r="K22" s="90">
        <f>บึงกาฬ!AL24</f>
        <v>464598.52</v>
      </c>
      <c r="L22" s="91">
        <f>บึงกาฬ!AM24</f>
        <v>437586.54</v>
      </c>
      <c r="M22" s="91">
        <f>บึงกาฬ!AN24</f>
        <v>277800.75</v>
      </c>
      <c r="N22" s="87"/>
      <c r="O22" s="87"/>
      <c r="P22" s="87"/>
      <c r="Q22" s="79">
        <f t="shared" si="0"/>
        <v>159785.78999999998</v>
      </c>
      <c r="R22" s="80">
        <f t="shared" si="1"/>
        <v>70.990678131083712</v>
      </c>
    </row>
    <row r="23" spans="1:18" x14ac:dyDescent="0.55000000000000004">
      <c r="A23" s="86">
        <v>3</v>
      </c>
      <c r="B23" s="87" t="s">
        <v>57</v>
      </c>
      <c r="C23" s="87" t="s">
        <v>182</v>
      </c>
      <c r="D23" s="87" t="s">
        <v>92</v>
      </c>
      <c r="E23" s="87" t="s">
        <v>207</v>
      </c>
      <c r="F23" s="87" t="s">
        <v>178</v>
      </c>
      <c r="G23" s="87" t="s">
        <v>211</v>
      </c>
      <c r="H23" s="88">
        <v>4337</v>
      </c>
      <c r="I23" s="86">
        <v>3</v>
      </c>
      <c r="J23" s="89">
        <f>บึงกาฬ!F25</f>
        <v>86957.97</v>
      </c>
      <c r="K23" s="90">
        <f>บึงกาฬ!AL25</f>
        <v>129135.89</v>
      </c>
      <c r="L23" s="91">
        <f>บึงกาฬ!AM25</f>
        <v>761298.53</v>
      </c>
      <c r="M23" s="91">
        <f>บึงกาฬ!AN25</f>
        <v>896771.97</v>
      </c>
      <c r="N23" s="87"/>
      <c r="O23" s="87"/>
      <c r="P23" s="87"/>
      <c r="Q23" s="79">
        <f t="shared" si="0"/>
        <v>-135473.43999999994</v>
      </c>
      <c r="R23" s="80">
        <f t="shared" si="1"/>
        <v>175.53574590730921</v>
      </c>
    </row>
    <row r="24" spans="1:18" x14ac:dyDescent="0.55000000000000004">
      <c r="A24" s="86">
        <v>4</v>
      </c>
      <c r="B24" s="87" t="s">
        <v>57</v>
      </c>
      <c r="C24" s="87" t="s">
        <v>184</v>
      </c>
      <c r="D24" s="87" t="s">
        <v>92</v>
      </c>
      <c r="E24" s="87" t="s">
        <v>207</v>
      </c>
      <c r="F24" s="87" t="s">
        <v>178</v>
      </c>
      <c r="G24" s="87" t="s">
        <v>212</v>
      </c>
      <c r="H24" s="88">
        <v>3695</v>
      </c>
      <c r="I24" s="86">
        <v>3</v>
      </c>
      <c r="J24" s="89">
        <f>บึงกาฬ!F26</f>
        <v>38649.440000000002</v>
      </c>
      <c r="K24" s="90">
        <f>บึงกาฬ!AL26</f>
        <v>-213606.17</v>
      </c>
      <c r="L24" s="91">
        <f>บึงกาฬ!AM26</f>
        <v>4203812.2699999996</v>
      </c>
      <c r="M24" s="91">
        <f>บึงกาฬ!AN26</f>
        <v>590749.87</v>
      </c>
      <c r="N24" s="87"/>
      <c r="O24" s="87"/>
      <c r="P24" s="87"/>
      <c r="Q24" s="79">
        <f t="shared" si="0"/>
        <v>3613062.3999999994</v>
      </c>
      <c r="R24" s="80">
        <f t="shared" si="1"/>
        <v>1137.7029147496617</v>
      </c>
    </row>
    <row r="25" spans="1:18" x14ac:dyDescent="0.55000000000000004">
      <c r="A25" s="86">
        <v>5</v>
      </c>
      <c r="B25" s="87" t="s">
        <v>57</v>
      </c>
      <c r="C25" s="87" t="s">
        <v>186</v>
      </c>
      <c r="D25" s="87" t="s">
        <v>92</v>
      </c>
      <c r="E25" s="87" t="s">
        <v>207</v>
      </c>
      <c r="F25" s="87" t="s">
        <v>178</v>
      </c>
      <c r="G25" s="87" t="s">
        <v>213</v>
      </c>
      <c r="H25" s="88">
        <v>4281</v>
      </c>
      <c r="I25" s="86">
        <v>3</v>
      </c>
      <c r="J25" s="89">
        <f>บึงกาฬ!F27</f>
        <v>235908.66</v>
      </c>
      <c r="K25" s="90">
        <f>บึงกาฬ!AL27</f>
        <v>228245.76000000001</v>
      </c>
      <c r="L25" s="91">
        <f>บึงกาฬ!AM27</f>
        <v>699127.26</v>
      </c>
      <c r="M25" s="91">
        <f>บึงกาฬ!AN27</f>
        <v>771450.97000000009</v>
      </c>
      <c r="N25" s="87"/>
      <c r="O25" s="87"/>
      <c r="P25" s="87"/>
      <c r="Q25" s="79">
        <f t="shared" si="0"/>
        <v>-72323.710000000079</v>
      </c>
      <c r="R25" s="80">
        <f t="shared" si="1"/>
        <v>163.30933426769445</v>
      </c>
    </row>
    <row r="26" spans="1:18" x14ac:dyDescent="0.55000000000000004">
      <c r="A26" s="86">
        <v>6</v>
      </c>
      <c r="B26" s="87" t="s">
        <v>57</v>
      </c>
      <c r="C26" s="87" t="s">
        <v>188</v>
      </c>
      <c r="D26" s="87" t="s">
        <v>92</v>
      </c>
      <c r="E26" s="87" t="s">
        <v>207</v>
      </c>
      <c r="F26" s="87" t="s">
        <v>178</v>
      </c>
      <c r="G26" s="87" t="s">
        <v>214</v>
      </c>
      <c r="H26" s="88">
        <v>2675</v>
      </c>
      <c r="I26" s="86">
        <v>2</v>
      </c>
      <c r="J26" s="89">
        <f>บึงกาฬ!F28</f>
        <v>147993.78</v>
      </c>
      <c r="K26" s="90">
        <f>บึงกาฬ!AL28</f>
        <v>175507.13</v>
      </c>
      <c r="L26" s="91">
        <f>บึงกาฬ!AM28</f>
        <v>532464.15</v>
      </c>
      <c r="M26" s="91">
        <f>บึงกาฬ!AN28</f>
        <v>517828.38</v>
      </c>
      <c r="N26" s="87"/>
      <c r="O26" s="87"/>
      <c r="P26" s="87"/>
      <c r="Q26" s="79">
        <f t="shared" si="0"/>
        <v>14635.770000000019</v>
      </c>
      <c r="R26" s="80">
        <f t="shared" si="1"/>
        <v>199.05201869158878</v>
      </c>
    </row>
    <row r="27" spans="1:18" x14ac:dyDescent="0.55000000000000004">
      <c r="A27" s="86">
        <v>7</v>
      </c>
      <c r="B27" s="87" t="s">
        <v>57</v>
      </c>
      <c r="C27" s="87" t="s">
        <v>190</v>
      </c>
      <c r="D27" s="87" t="s">
        <v>92</v>
      </c>
      <c r="E27" s="87" t="s">
        <v>207</v>
      </c>
      <c r="F27" s="87" t="s">
        <v>178</v>
      </c>
      <c r="G27" s="87" t="s">
        <v>215</v>
      </c>
      <c r="H27" s="88">
        <v>3198</v>
      </c>
      <c r="I27" s="86">
        <v>3</v>
      </c>
      <c r="J27" s="89">
        <f>บึงกาฬ!F29</f>
        <v>224105.58</v>
      </c>
      <c r="K27" s="90">
        <f>บึงกาฬ!AL29</f>
        <v>230812</v>
      </c>
      <c r="L27" s="91">
        <f>บึงกาฬ!AM29</f>
        <v>2880509.24</v>
      </c>
      <c r="M27" s="91">
        <f>บึงกาฬ!AN29</f>
        <v>417507.37</v>
      </c>
      <c r="N27" s="87"/>
      <c r="O27" s="87"/>
      <c r="P27" s="87"/>
      <c r="Q27" s="79">
        <f t="shared" si="0"/>
        <v>2463001.87</v>
      </c>
      <c r="R27" s="80">
        <f t="shared" si="1"/>
        <v>900.72208880550352</v>
      </c>
    </row>
    <row r="28" spans="1:18" x14ac:dyDescent="0.55000000000000004">
      <c r="A28" s="86">
        <v>8</v>
      </c>
      <c r="B28" s="87" t="s">
        <v>57</v>
      </c>
      <c r="C28" s="87" t="s">
        <v>192</v>
      </c>
      <c r="D28" s="87" t="s">
        <v>92</v>
      </c>
      <c r="E28" s="87" t="s">
        <v>207</v>
      </c>
      <c r="F28" s="87" t="s">
        <v>178</v>
      </c>
      <c r="G28" s="87" t="s">
        <v>216</v>
      </c>
      <c r="H28" s="88">
        <v>1853</v>
      </c>
      <c r="I28" s="86">
        <v>2</v>
      </c>
      <c r="J28" s="89">
        <f>บึงกาฬ!F30</f>
        <v>344534.94</v>
      </c>
      <c r="K28" s="90">
        <f>บึงกาฬ!AL30</f>
        <v>166092.41000000003</v>
      </c>
      <c r="L28" s="91">
        <f>บึงกาฬ!AM30</f>
        <v>471025.93</v>
      </c>
      <c r="M28" s="91">
        <f>บึงกาฬ!AN30</f>
        <v>324467.98</v>
      </c>
      <c r="N28" s="87"/>
      <c r="O28" s="87"/>
      <c r="P28" s="87"/>
      <c r="Q28" s="79">
        <f t="shared" si="0"/>
        <v>146557.95000000001</v>
      </c>
      <c r="R28" s="80">
        <f t="shared" si="1"/>
        <v>254.19640043173231</v>
      </c>
    </row>
    <row r="29" spans="1:18" x14ac:dyDescent="0.55000000000000004">
      <c r="A29" s="86">
        <v>9</v>
      </c>
      <c r="B29" s="87" t="s">
        <v>57</v>
      </c>
      <c r="C29" s="87" t="s">
        <v>194</v>
      </c>
      <c r="D29" s="87" t="s">
        <v>92</v>
      </c>
      <c r="E29" s="87" t="s">
        <v>207</v>
      </c>
      <c r="F29" s="87" t="s">
        <v>178</v>
      </c>
      <c r="G29" s="87" t="s">
        <v>217</v>
      </c>
      <c r="H29" s="88">
        <v>2837</v>
      </c>
      <c r="I29" s="86">
        <v>2</v>
      </c>
      <c r="J29" s="89">
        <f>บึงกาฬ!F31</f>
        <v>189941.49</v>
      </c>
      <c r="K29" s="90">
        <f>บึงกาฬ!AL31</f>
        <v>-22984.690000000002</v>
      </c>
      <c r="L29" s="91">
        <f>บึงกาฬ!AM31</f>
        <v>675732.94</v>
      </c>
      <c r="M29" s="91">
        <f>บึงกาฬ!AN31</f>
        <v>682869.26</v>
      </c>
      <c r="N29" s="87"/>
      <c r="O29" s="87"/>
      <c r="P29" s="87"/>
      <c r="Q29" s="79">
        <f t="shared" si="0"/>
        <v>-7136.3200000000652</v>
      </c>
      <c r="R29" s="80">
        <f t="shared" si="1"/>
        <v>238.18573845611559</v>
      </c>
    </row>
    <row r="30" spans="1:18" x14ac:dyDescent="0.55000000000000004">
      <c r="A30" s="86">
        <v>10</v>
      </c>
      <c r="B30" s="87" t="s">
        <v>57</v>
      </c>
      <c r="C30" s="87" t="s">
        <v>177</v>
      </c>
      <c r="D30" s="87" t="s">
        <v>92</v>
      </c>
      <c r="E30" s="87" t="s">
        <v>207</v>
      </c>
      <c r="F30" s="87" t="s">
        <v>178</v>
      </c>
      <c r="G30" s="87" t="s">
        <v>218</v>
      </c>
      <c r="H30" s="88">
        <v>6949</v>
      </c>
      <c r="I30" s="86">
        <v>5</v>
      </c>
      <c r="J30" s="89">
        <f>บึงกาฬ!F32</f>
        <v>706847.43</v>
      </c>
      <c r="K30" s="90">
        <f>บึงกาฬ!AL32</f>
        <v>599721.41</v>
      </c>
      <c r="L30" s="91">
        <f>บึงกาฬ!AM32</f>
        <v>1333569.1200000001</v>
      </c>
      <c r="M30" s="91">
        <f>บึงกาฬ!AN32</f>
        <v>1582774.52</v>
      </c>
      <c r="N30" s="87"/>
      <c r="O30" s="87"/>
      <c r="P30" s="87"/>
      <c r="Q30" s="79">
        <f t="shared" si="0"/>
        <v>-249205.39999999991</v>
      </c>
      <c r="R30" s="80">
        <f t="shared" si="1"/>
        <v>191.90806159159592</v>
      </c>
    </row>
    <row r="31" spans="1:18" x14ac:dyDescent="0.55000000000000004">
      <c r="A31" s="86">
        <v>11</v>
      </c>
      <c r="B31" s="87" t="s">
        <v>57</v>
      </c>
      <c r="C31" s="87" t="s">
        <v>177</v>
      </c>
      <c r="D31" s="87" t="s">
        <v>92</v>
      </c>
      <c r="E31" s="87" t="s">
        <v>207</v>
      </c>
      <c r="F31" s="87" t="s">
        <v>178</v>
      </c>
      <c r="G31" s="87" t="s">
        <v>219</v>
      </c>
      <c r="H31" s="88">
        <v>5245</v>
      </c>
      <c r="I31" s="86">
        <v>4</v>
      </c>
      <c r="J31" s="89">
        <f>บึงกาฬ!F33</f>
        <v>81866.789999999994</v>
      </c>
      <c r="K31" s="90">
        <f>บึงกาฬ!AL33</f>
        <v>97939.489999999991</v>
      </c>
      <c r="L31" s="91">
        <f>บึงกาฬ!AM33</f>
        <v>343039.25</v>
      </c>
      <c r="M31" s="91">
        <f>บึงกาฬ!AN33</f>
        <v>343890.76</v>
      </c>
      <c r="N31" s="87"/>
      <c r="O31" s="87"/>
      <c r="P31" s="87"/>
      <c r="Q31" s="79">
        <f t="shared" si="0"/>
        <v>-851.51000000000931</v>
      </c>
      <c r="R31" s="80">
        <f t="shared" si="1"/>
        <v>65.403098188751187</v>
      </c>
    </row>
    <row r="32" spans="1:18" x14ac:dyDescent="0.55000000000000004">
      <c r="A32" s="86">
        <v>12</v>
      </c>
      <c r="B32" s="87" t="s">
        <v>57</v>
      </c>
      <c r="C32" s="87" t="s">
        <v>177</v>
      </c>
      <c r="D32" s="87" t="s">
        <v>92</v>
      </c>
      <c r="E32" s="87" t="s">
        <v>207</v>
      </c>
      <c r="F32" s="87" t="s">
        <v>178</v>
      </c>
      <c r="G32" s="87" t="s">
        <v>220</v>
      </c>
      <c r="H32" s="88">
        <v>4916</v>
      </c>
      <c r="I32" s="86">
        <v>4</v>
      </c>
      <c r="J32" s="89">
        <f>บึงกาฬ!F34</f>
        <v>292060.5</v>
      </c>
      <c r="K32" s="90">
        <f>บึงกาฬ!AL34</f>
        <v>553138.4</v>
      </c>
      <c r="L32" s="91">
        <f>บึงกาฬ!AM34</f>
        <v>449073.62</v>
      </c>
      <c r="M32" s="91">
        <f>บึงกาฬ!AN34</f>
        <v>555766.01</v>
      </c>
      <c r="N32" s="87"/>
      <c r="O32" s="87"/>
      <c r="P32" s="87"/>
      <c r="Q32" s="79">
        <f t="shared" si="0"/>
        <v>-106692.39000000001</v>
      </c>
      <c r="R32" s="80">
        <f t="shared" si="1"/>
        <v>91.349393816110663</v>
      </c>
    </row>
    <row r="33" spans="1:18" x14ac:dyDescent="0.55000000000000004">
      <c r="A33" s="86">
        <v>13</v>
      </c>
      <c r="B33" s="87" t="s">
        <v>57</v>
      </c>
      <c r="C33" s="87" t="s">
        <v>177</v>
      </c>
      <c r="D33" s="87" t="s">
        <v>92</v>
      </c>
      <c r="E33" s="87" t="s">
        <v>207</v>
      </c>
      <c r="F33" s="87" t="s">
        <v>178</v>
      </c>
      <c r="G33" s="87" t="s">
        <v>221</v>
      </c>
      <c r="H33" s="88">
        <v>1492</v>
      </c>
      <c r="I33" s="86">
        <v>1</v>
      </c>
      <c r="J33" s="89">
        <f>บึงกาฬ!F35</f>
        <v>262773.56</v>
      </c>
      <c r="K33" s="90">
        <f>บึงกาฬ!AL35</f>
        <v>239901.01</v>
      </c>
      <c r="L33" s="91">
        <f>บึงกาฬ!AM35</f>
        <v>566505.87</v>
      </c>
      <c r="M33" s="91">
        <f>บึงกาฬ!AN35</f>
        <v>399165.66000000003</v>
      </c>
      <c r="N33" s="87"/>
      <c r="O33" s="87"/>
      <c r="P33" s="87"/>
      <c r="Q33" s="79">
        <f t="shared" si="0"/>
        <v>167340.20999999996</v>
      </c>
      <c r="R33" s="80">
        <f t="shared" si="1"/>
        <v>379.69562332439676</v>
      </c>
    </row>
    <row r="34" spans="1:18" s="98" customFormat="1" x14ac:dyDescent="0.55000000000000004">
      <c r="A34" s="92">
        <v>2</v>
      </c>
      <c r="B34" s="93" t="s">
        <v>57</v>
      </c>
      <c r="C34" s="93"/>
      <c r="D34" s="93"/>
      <c r="E34" s="93" t="s">
        <v>75</v>
      </c>
      <c r="F34" s="93"/>
      <c r="G34" s="93" t="s">
        <v>222</v>
      </c>
      <c r="H34" s="99">
        <f>SUM(H22:H33)</f>
        <v>47642</v>
      </c>
      <c r="I34" s="92"/>
      <c r="J34" s="95">
        <f>SUM(J21:J33)</f>
        <v>3048414.65</v>
      </c>
      <c r="K34" s="95">
        <f>SUM(K21:K33)</f>
        <v>2648501.16</v>
      </c>
      <c r="L34" s="95">
        <f>SUM(L21:L33)</f>
        <v>13353744.719999999</v>
      </c>
      <c r="M34" s="95">
        <f>SUM(M21:M33)</f>
        <v>7361043.5</v>
      </c>
      <c r="N34" s="93">
        <v>12</v>
      </c>
      <c r="O34" s="93">
        <v>12</v>
      </c>
      <c r="P34" s="93">
        <f>N34-O34</f>
        <v>0</v>
      </c>
      <c r="Q34" s="96">
        <f t="shared" si="0"/>
        <v>5992701.2199999988</v>
      </c>
      <c r="R34" s="97">
        <f>L34/H34</f>
        <v>280.29353763485994</v>
      </c>
    </row>
    <row r="35" spans="1:18" x14ac:dyDescent="0.55000000000000004">
      <c r="A35" s="86">
        <v>1</v>
      </c>
      <c r="B35" s="87" t="s">
        <v>57</v>
      </c>
      <c r="C35" s="87" t="s">
        <v>180</v>
      </c>
      <c r="D35" s="87" t="s">
        <v>85</v>
      </c>
      <c r="E35" s="87" t="s">
        <v>223</v>
      </c>
      <c r="F35" s="87" t="s">
        <v>208</v>
      </c>
      <c r="G35" s="87" t="s">
        <v>224</v>
      </c>
      <c r="H35" s="88"/>
      <c r="I35" s="86"/>
      <c r="J35" s="89"/>
      <c r="K35" s="90"/>
      <c r="L35" s="91"/>
      <c r="M35" s="91"/>
      <c r="N35" s="87"/>
      <c r="O35" s="87"/>
      <c r="P35" s="87"/>
    </row>
    <row r="36" spans="1:18" x14ac:dyDescent="0.55000000000000004">
      <c r="A36" s="86">
        <v>2</v>
      </c>
      <c r="B36" s="87" t="s">
        <v>57</v>
      </c>
      <c r="C36" s="87" t="s">
        <v>180</v>
      </c>
      <c r="D36" s="87" t="s">
        <v>85</v>
      </c>
      <c r="E36" s="87" t="s">
        <v>223</v>
      </c>
      <c r="F36" s="87" t="s">
        <v>178</v>
      </c>
      <c r="G36" s="87" t="s">
        <v>225</v>
      </c>
      <c r="H36" s="88">
        <v>6263</v>
      </c>
      <c r="I36" s="86">
        <v>5</v>
      </c>
      <c r="J36" s="89">
        <f>บึงกาฬ!F36</f>
        <v>822495.11</v>
      </c>
      <c r="K36" s="90">
        <f>บึงกาฬ!AL36</f>
        <v>371358.31</v>
      </c>
      <c r="L36" s="91">
        <f>บึงกาฬ!AM36</f>
        <v>1058741.78</v>
      </c>
      <c r="M36" s="91">
        <f>บึงกาฬ!AN36</f>
        <v>1192964.1500000001</v>
      </c>
      <c r="N36" s="87"/>
      <c r="O36" s="87"/>
      <c r="P36" s="87"/>
      <c r="Q36" s="79">
        <f t="shared" si="0"/>
        <v>-134222.37000000011</v>
      </c>
      <c r="R36" s="80">
        <f t="shared" si="1"/>
        <v>169.04706690084623</v>
      </c>
    </row>
    <row r="37" spans="1:18" x14ac:dyDescent="0.55000000000000004">
      <c r="A37" s="86">
        <v>3</v>
      </c>
      <c r="B37" s="87" t="s">
        <v>57</v>
      </c>
      <c r="C37" s="87" t="s">
        <v>180</v>
      </c>
      <c r="D37" s="87" t="s">
        <v>85</v>
      </c>
      <c r="E37" s="87" t="s">
        <v>223</v>
      </c>
      <c r="F37" s="87" t="s">
        <v>178</v>
      </c>
      <c r="G37" s="87" t="s">
        <v>226</v>
      </c>
      <c r="H37" s="88">
        <v>4267</v>
      </c>
      <c r="I37" s="86">
        <v>3</v>
      </c>
      <c r="J37" s="89">
        <f>บึงกาฬ!F37</f>
        <v>793336.41</v>
      </c>
      <c r="K37" s="90">
        <f>บึงกาฬ!AL37</f>
        <v>735968.94</v>
      </c>
      <c r="L37" s="91">
        <f>บึงกาฬ!AM37</f>
        <v>718197.37</v>
      </c>
      <c r="M37" s="91">
        <f>บึงกาฬ!AN37</f>
        <v>657308.35</v>
      </c>
      <c r="N37" s="87"/>
      <c r="O37" s="87"/>
      <c r="P37" s="87"/>
      <c r="Q37" s="79">
        <f t="shared" si="0"/>
        <v>60889.020000000019</v>
      </c>
      <c r="R37" s="80">
        <f t="shared" si="1"/>
        <v>168.31435903445043</v>
      </c>
    </row>
    <row r="38" spans="1:18" x14ac:dyDescent="0.55000000000000004">
      <c r="A38" s="86">
        <v>4</v>
      </c>
      <c r="B38" s="87" t="s">
        <v>57</v>
      </c>
      <c r="C38" s="87" t="s">
        <v>180</v>
      </c>
      <c r="D38" s="87" t="s">
        <v>85</v>
      </c>
      <c r="E38" s="87" t="s">
        <v>223</v>
      </c>
      <c r="F38" s="87" t="s">
        <v>178</v>
      </c>
      <c r="G38" s="87" t="s">
        <v>1415</v>
      </c>
      <c r="H38" s="88">
        <v>5651</v>
      </c>
      <c r="I38" s="86">
        <v>4</v>
      </c>
      <c r="J38" s="89">
        <f>บึงกาฬ!F38</f>
        <v>243845.99</v>
      </c>
      <c r="K38" s="90">
        <f>บึงกาฬ!AL38</f>
        <v>158868.08999999997</v>
      </c>
      <c r="L38" s="91">
        <f>บึงกาฬ!AM38</f>
        <v>576124.02</v>
      </c>
      <c r="M38" s="91">
        <f>บึงกาฬ!AN38</f>
        <v>695845.53</v>
      </c>
      <c r="N38" s="87"/>
      <c r="O38" s="87"/>
      <c r="P38" s="87"/>
      <c r="Q38" s="79">
        <f t="shared" si="0"/>
        <v>-119721.51000000001</v>
      </c>
      <c r="R38" s="80">
        <f t="shared" si="1"/>
        <v>101.95080870642364</v>
      </c>
    </row>
    <row r="39" spans="1:18" x14ac:dyDescent="0.55000000000000004">
      <c r="A39" s="86">
        <v>5</v>
      </c>
      <c r="B39" s="87" t="s">
        <v>57</v>
      </c>
      <c r="C39" s="87" t="s">
        <v>180</v>
      </c>
      <c r="D39" s="87" t="s">
        <v>85</v>
      </c>
      <c r="E39" s="87" t="s">
        <v>223</v>
      </c>
      <c r="F39" s="87" t="s">
        <v>178</v>
      </c>
      <c r="G39" s="87" t="s">
        <v>228</v>
      </c>
      <c r="H39" s="88">
        <v>2509</v>
      </c>
      <c r="I39" s="86">
        <v>2</v>
      </c>
      <c r="J39" s="89">
        <f>บึงกาฬ!F39</f>
        <v>712123.41</v>
      </c>
      <c r="K39" s="90">
        <f>บึงกาฬ!AL39</f>
        <v>724345.08000000007</v>
      </c>
      <c r="L39" s="91">
        <f>บึงกาฬ!AM39</f>
        <v>446455.34</v>
      </c>
      <c r="M39" s="91">
        <f>บึงกาฬ!AN39</f>
        <v>204736.88</v>
      </c>
      <c r="N39" s="87"/>
      <c r="O39" s="87"/>
      <c r="P39" s="87"/>
      <c r="Q39" s="79">
        <f t="shared" si="0"/>
        <v>241718.46000000002</v>
      </c>
      <c r="R39" s="80">
        <f t="shared" si="1"/>
        <v>177.94154643284179</v>
      </c>
    </row>
    <row r="40" spans="1:18" x14ac:dyDescent="0.55000000000000004">
      <c r="A40" s="86">
        <v>6</v>
      </c>
      <c r="B40" s="87" t="s">
        <v>57</v>
      </c>
      <c r="C40" s="87" t="s">
        <v>180</v>
      </c>
      <c r="D40" s="87" t="s">
        <v>85</v>
      </c>
      <c r="E40" s="87" t="s">
        <v>223</v>
      </c>
      <c r="F40" s="87" t="s">
        <v>178</v>
      </c>
      <c r="G40" s="87" t="s">
        <v>229</v>
      </c>
      <c r="H40" s="88">
        <v>2165</v>
      </c>
      <c r="I40" s="86">
        <v>2</v>
      </c>
      <c r="J40" s="89">
        <f>บึงกาฬ!F40</f>
        <v>533007.38</v>
      </c>
      <c r="K40" s="90">
        <f>บึงกาฬ!AL40</f>
        <v>536551.82999999996</v>
      </c>
      <c r="L40" s="91">
        <f>บึงกาฬ!AM40</f>
        <v>637545.80000000005</v>
      </c>
      <c r="M40" s="91">
        <f>บึงกาฬ!AN40</f>
        <v>592563.89999999991</v>
      </c>
      <c r="N40" s="87"/>
      <c r="O40" s="87"/>
      <c r="P40" s="87"/>
      <c r="Q40" s="79">
        <f t="shared" si="0"/>
        <v>44981.90000000014</v>
      </c>
      <c r="R40" s="80">
        <f t="shared" si="1"/>
        <v>294.47842956120093</v>
      </c>
    </row>
    <row r="41" spans="1:18" x14ac:dyDescent="0.55000000000000004">
      <c r="A41" s="86">
        <v>7</v>
      </c>
      <c r="B41" s="87" t="s">
        <v>57</v>
      </c>
      <c r="C41" s="87" t="s">
        <v>180</v>
      </c>
      <c r="D41" s="87" t="s">
        <v>85</v>
      </c>
      <c r="E41" s="87" t="s">
        <v>223</v>
      </c>
      <c r="F41" s="87" t="s">
        <v>178</v>
      </c>
      <c r="G41" s="87" t="s">
        <v>230</v>
      </c>
      <c r="H41" s="88">
        <v>2535</v>
      </c>
      <c r="I41" s="86">
        <v>2</v>
      </c>
      <c r="J41" s="89">
        <f>บึงกาฬ!F41</f>
        <v>595225.11</v>
      </c>
      <c r="K41" s="90">
        <f>บึงกาฬ!AL41</f>
        <v>349492.71999999991</v>
      </c>
      <c r="L41" s="91">
        <f>บึงกาฬ!AM41</f>
        <v>563514.6</v>
      </c>
      <c r="M41" s="91">
        <f>บึงกาฬ!AN41</f>
        <v>432146.42</v>
      </c>
      <c r="N41" s="87"/>
      <c r="O41" s="87"/>
      <c r="P41" s="87"/>
      <c r="Q41" s="79">
        <f t="shared" si="0"/>
        <v>131368.18</v>
      </c>
      <c r="R41" s="80">
        <f t="shared" si="1"/>
        <v>222.29372781065086</v>
      </c>
    </row>
    <row r="42" spans="1:18" x14ac:dyDescent="0.55000000000000004">
      <c r="A42" s="86">
        <v>8</v>
      </c>
      <c r="B42" s="87" t="s">
        <v>57</v>
      </c>
      <c r="C42" s="87" t="s">
        <v>180</v>
      </c>
      <c r="D42" s="87" t="s">
        <v>85</v>
      </c>
      <c r="E42" s="87" t="s">
        <v>223</v>
      </c>
      <c r="F42" s="87" t="s">
        <v>178</v>
      </c>
      <c r="G42" s="87" t="s">
        <v>231</v>
      </c>
      <c r="H42" s="88">
        <v>4564</v>
      </c>
      <c r="I42" s="86">
        <v>4</v>
      </c>
      <c r="J42" s="89">
        <f>บึงกาฬ!F42</f>
        <v>454166.82</v>
      </c>
      <c r="K42" s="90">
        <f>บึงกาฬ!AL42</f>
        <v>444271.28</v>
      </c>
      <c r="L42" s="91">
        <f>บึงกาฬ!AM42</f>
        <v>771907.37000000011</v>
      </c>
      <c r="M42" s="91">
        <f>บึงกาฬ!AN42</f>
        <v>592684.82999999996</v>
      </c>
      <c r="N42" s="87"/>
      <c r="O42" s="87"/>
      <c r="P42" s="87"/>
      <c r="Q42" s="79">
        <f t="shared" si="0"/>
        <v>179222.54000000015</v>
      </c>
      <c r="R42" s="80">
        <f t="shared" si="1"/>
        <v>169.12957274320775</v>
      </c>
    </row>
    <row r="43" spans="1:18" x14ac:dyDescent="0.55000000000000004">
      <c r="A43" s="86">
        <v>9</v>
      </c>
      <c r="B43" s="87" t="s">
        <v>57</v>
      </c>
      <c r="C43" s="87" t="s">
        <v>180</v>
      </c>
      <c r="D43" s="87" t="s">
        <v>85</v>
      </c>
      <c r="E43" s="87" t="s">
        <v>223</v>
      </c>
      <c r="F43" s="87" t="s">
        <v>178</v>
      </c>
      <c r="G43" s="87" t="s">
        <v>232</v>
      </c>
      <c r="H43" s="88">
        <v>2825</v>
      </c>
      <c r="I43" s="86">
        <v>2</v>
      </c>
      <c r="J43" s="89">
        <f>บึงกาฬ!F43</f>
        <v>657528.22</v>
      </c>
      <c r="K43" s="90">
        <f>บึงกาฬ!AL43</f>
        <v>687464.38</v>
      </c>
      <c r="L43" s="91">
        <f>บึงกาฬ!AM43</f>
        <v>560301.44999999995</v>
      </c>
      <c r="M43" s="91">
        <f>บึงกาฬ!AN43</f>
        <v>422067.74</v>
      </c>
      <c r="N43" s="87"/>
      <c r="O43" s="87"/>
      <c r="P43" s="87"/>
      <c r="Q43" s="79">
        <f t="shared" si="0"/>
        <v>138233.70999999996</v>
      </c>
      <c r="R43" s="80">
        <f t="shared" si="1"/>
        <v>198.33679646017697</v>
      </c>
    </row>
    <row r="44" spans="1:18" x14ac:dyDescent="0.55000000000000004">
      <c r="A44" s="86">
        <v>10</v>
      </c>
      <c r="B44" s="87" t="s">
        <v>57</v>
      </c>
      <c r="C44" s="87" t="s">
        <v>180</v>
      </c>
      <c r="D44" s="87" t="s">
        <v>85</v>
      </c>
      <c r="E44" s="87" t="s">
        <v>223</v>
      </c>
      <c r="F44" s="87" t="s">
        <v>178</v>
      </c>
      <c r="G44" s="87" t="s">
        <v>233</v>
      </c>
      <c r="H44" s="88">
        <v>3497</v>
      </c>
      <c r="I44" s="86">
        <v>3</v>
      </c>
      <c r="J44" s="89">
        <f>บึงกาฬ!F44</f>
        <v>379828.66</v>
      </c>
      <c r="K44" s="90">
        <f>บึงกาฬ!AL44</f>
        <v>401601.33999999997</v>
      </c>
      <c r="L44" s="91">
        <f>บึงกาฬ!AM44</f>
        <v>371519.33</v>
      </c>
      <c r="M44" s="91">
        <f>บึงกาฬ!AN44</f>
        <v>601122.53999999992</v>
      </c>
      <c r="N44" s="87"/>
      <c r="O44" s="87"/>
      <c r="P44" s="87"/>
      <c r="Q44" s="79">
        <f t="shared" si="0"/>
        <v>-229603.2099999999</v>
      </c>
      <c r="R44" s="80">
        <f t="shared" si="1"/>
        <v>106.23944237918217</v>
      </c>
    </row>
    <row r="45" spans="1:18" x14ac:dyDescent="0.55000000000000004">
      <c r="A45" s="86">
        <v>11</v>
      </c>
      <c r="B45" s="87" t="s">
        <v>57</v>
      </c>
      <c r="C45" s="87" t="s">
        <v>180</v>
      </c>
      <c r="D45" s="87" t="s">
        <v>85</v>
      </c>
      <c r="E45" s="87" t="s">
        <v>223</v>
      </c>
      <c r="F45" s="87" t="s">
        <v>178</v>
      </c>
      <c r="G45" s="87" t="s">
        <v>234</v>
      </c>
      <c r="H45" s="88">
        <v>4246</v>
      </c>
      <c r="I45" s="86">
        <v>3</v>
      </c>
      <c r="J45" s="89">
        <f>บึงกาฬ!F45</f>
        <v>242940.43</v>
      </c>
      <c r="K45" s="90">
        <f>บึงกาฬ!AL45</f>
        <v>207009.33000000002</v>
      </c>
      <c r="L45" s="91">
        <f>บึงกาฬ!AM45</f>
        <v>664736.42999999993</v>
      </c>
      <c r="M45" s="91">
        <f>บึงกาฬ!AN45</f>
        <v>598621.18999999994</v>
      </c>
      <c r="N45" s="87" t="s">
        <v>235</v>
      </c>
      <c r="O45" s="87"/>
      <c r="P45" s="87"/>
      <c r="Q45" s="79">
        <f t="shared" si="0"/>
        <v>66115.239999999991</v>
      </c>
      <c r="R45" s="80">
        <f t="shared" si="1"/>
        <v>156.55591851154026</v>
      </c>
    </row>
    <row r="46" spans="1:18" x14ac:dyDescent="0.55000000000000004">
      <c r="A46" s="86">
        <v>12</v>
      </c>
      <c r="B46" s="87" t="s">
        <v>57</v>
      </c>
      <c r="C46" s="87" t="s">
        <v>180</v>
      </c>
      <c r="D46" s="87" t="s">
        <v>85</v>
      </c>
      <c r="E46" s="87" t="s">
        <v>223</v>
      </c>
      <c r="F46" s="87" t="s">
        <v>178</v>
      </c>
      <c r="G46" s="87" t="s">
        <v>236</v>
      </c>
      <c r="H46" s="88">
        <v>3019</v>
      </c>
      <c r="I46" s="86">
        <v>3</v>
      </c>
      <c r="J46" s="89">
        <f>บึงกาฬ!F46</f>
        <v>284150.09000000003</v>
      </c>
      <c r="K46" s="90">
        <f>บึงกาฬ!AL46</f>
        <v>278233.35000000003</v>
      </c>
      <c r="L46" s="91">
        <f>บึงกาฬ!AM46</f>
        <v>845876.85</v>
      </c>
      <c r="M46" s="91">
        <f>บึงกาฬ!AN46</f>
        <v>662023.84</v>
      </c>
      <c r="N46" s="87"/>
      <c r="O46" s="87"/>
      <c r="P46" s="87"/>
      <c r="Q46" s="79">
        <f t="shared" si="0"/>
        <v>183853.01</v>
      </c>
      <c r="R46" s="80">
        <f t="shared" si="1"/>
        <v>280.1844484928784</v>
      </c>
    </row>
    <row r="47" spans="1:18" s="98" customFormat="1" x14ac:dyDescent="0.55000000000000004">
      <c r="A47" s="92">
        <v>3</v>
      </c>
      <c r="B47" s="93" t="s">
        <v>57</v>
      </c>
      <c r="C47" s="93"/>
      <c r="D47" s="93"/>
      <c r="E47" s="93" t="s">
        <v>75</v>
      </c>
      <c r="F47" s="93"/>
      <c r="G47" s="93" t="s">
        <v>237</v>
      </c>
      <c r="H47" s="99">
        <f>SUM(H36:H46)</f>
        <v>41541</v>
      </c>
      <c r="I47" s="92"/>
      <c r="J47" s="95">
        <f>SUM(J35:J46)</f>
        <v>5718647.629999999</v>
      </c>
      <c r="K47" s="95">
        <f>SUM(K35:K46)</f>
        <v>4895164.6499999994</v>
      </c>
      <c r="L47" s="95">
        <f>SUM(L35:L46)</f>
        <v>7214920.3399999989</v>
      </c>
      <c r="M47" s="95">
        <f>SUM(M35:M46)</f>
        <v>6652085.3699999992</v>
      </c>
      <c r="N47" s="93">
        <v>11</v>
      </c>
      <c r="O47" s="93">
        <v>11</v>
      </c>
      <c r="P47" s="93">
        <f>N47-O47</f>
        <v>0</v>
      </c>
      <c r="Q47" s="96">
        <f t="shared" si="0"/>
        <v>562834.96999999974</v>
      </c>
      <c r="R47" s="97">
        <f>L47/H47</f>
        <v>173.68191280903201</v>
      </c>
    </row>
    <row r="48" spans="1:18" x14ac:dyDescent="0.55000000000000004">
      <c r="A48" s="86">
        <v>1</v>
      </c>
      <c r="B48" s="87" t="s">
        <v>57</v>
      </c>
      <c r="C48" s="87" t="s">
        <v>182</v>
      </c>
      <c r="D48" s="87" t="s">
        <v>120</v>
      </c>
      <c r="E48" s="87" t="s">
        <v>238</v>
      </c>
      <c r="F48" s="87" t="s">
        <v>208</v>
      </c>
      <c r="G48" s="87" t="s">
        <v>239</v>
      </c>
      <c r="H48" s="88"/>
      <c r="I48" s="86"/>
      <c r="J48" s="89"/>
      <c r="K48" s="90"/>
      <c r="L48" s="91"/>
      <c r="M48" s="91"/>
      <c r="N48" s="87"/>
      <c r="O48" s="87"/>
      <c r="P48" s="87"/>
    </row>
    <row r="49" spans="1:18" x14ac:dyDescent="0.55000000000000004">
      <c r="A49" s="86">
        <v>2</v>
      </c>
      <c r="B49" s="87" t="s">
        <v>57</v>
      </c>
      <c r="C49" s="87" t="s">
        <v>182</v>
      </c>
      <c r="D49" s="87" t="s">
        <v>120</v>
      </c>
      <c r="E49" s="87" t="s">
        <v>238</v>
      </c>
      <c r="F49" s="87" t="s">
        <v>178</v>
      </c>
      <c r="G49" s="87" t="s">
        <v>240</v>
      </c>
      <c r="H49" s="88">
        <v>2825</v>
      </c>
      <c r="I49" s="86">
        <v>2</v>
      </c>
      <c r="J49" s="89">
        <f>บึงกาฬ!F47</f>
        <v>505577.16</v>
      </c>
      <c r="K49" s="90">
        <f>บึงกาฬ!AL47</f>
        <v>539331.42999999993</v>
      </c>
      <c r="L49" s="91">
        <f>บึงกาฬ!AM47</f>
        <v>281927.2</v>
      </c>
      <c r="M49" s="91">
        <f>บึงกาฬ!AN47</f>
        <v>544425.97</v>
      </c>
      <c r="N49" s="87"/>
      <c r="O49" s="87"/>
      <c r="P49" s="87"/>
      <c r="Q49" s="79">
        <f t="shared" si="0"/>
        <v>-262498.76999999996</v>
      </c>
      <c r="R49" s="80">
        <f t="shared" si="1"/>
        <v>99.797238938053098</v>
      </c>
    </row>
    <row r="50" spans="1:18" x14ac:dyDescent="0.55000000000000004">
      <c r="A50" s="86">
        <v>3</v>
      </c>
      <c r="B50" s="87" t="s">
        <v>57</v>
      </c>
      <c r="C50" s="87" t="s">
        <v>182</v>
      </c>
      <c r="D50" s="87" t="s">
        <v>120</v>
      </c>
      <c r="E50" s="87" t="s">
        <v>238</v>
      </c>
      <c r="F50" s="87" t="s">
        <v>178</v>
      </c>
      <c r="G50" s="87" t="s">
        <v>241</v>
      </c>
      <c r="H50" s="88">
        <v>3818</v>
      </c>
      <c r="I50" s="86">
        <v>3</v>
      </c>
      <c r="J50" s="89">
        <f>บึงกาฬ!F48</f>
        <v>208572.2</v>
      </c>
      <c r="K50" s="90">
        <f>บึงกาฬ!AL48</f>
        <v>145727.86000000002</v>
      </c>
      <c r="L50" s="91">
        <f>บึงกาฬ!AM48</f>
        <v>824701.91</v>
      </c>
      <c r="M50" s="91">
        <f>บึงกาฬ!AN48</f>
        <v>436378.97</v>
      </c>
      <c r="N50" s="87"/>
      <c r="O50" s="87"/>
      <c r="P50" s="87"/>
      <c r="Q50" s="79">
        <f t="shared" si="0"/>
        <v>388322.94000000006</v>
      </c>
      <c r="R50" s="80">
        <f t="shared" si="1"/>
        <v>216.0036432687271</v>
      </c>
    </row>
    <row r="51" spans="1:18" x14ac:dyDescent="0.55000000000000004">
      <c r="A51" s="86">
        <v>4</v>
      </c>
      <c r="B51" s="87" t="s">
        <v>57</v>
      </c>
      <c r="C51" s="87" t="s">
        <v>182</v>
      </c>
      <c r="D51" s="87" t="s">
        <v>120</v>
      </c>
      <c r="E51" s="87" t="s">
        <v>238</v>
      </c>
      <c r="F51" s="87" t="s">
        <v>178</v>
      </c>
      <c r="G51" s="87" t="s">
        <v>242</v>
      </c>
      <c r="H51" s="88">
        <v>2042</v>
      </c>
      <c r="I51" s="86">
        <v>2</v>
      </c>
      <c r="J51" s="89">
        <f>บึงกาฬ!F49</f>
        <v>994884.28</v>
      </c>
      <c r="K51" s="90">
        <f>บึงกาฬ!AL49</f>
        <v>996062.32000000007</v>
      </c>
      <c r="L51" s="91">
        <f>บึงกาฬ!AM49</f>
        <v>202587.91</v>
      </c>
      <c r="M51" s="91">
        <f>บึงกาฬ!AN49</f>
        <v>401349.21</v>
      </c>
      <c r="N51" s="87"/>
      <c r="O51" s="87"/>
      <c r="P51" s="87"/>
      <c r="Q51" s="79">
        <f t="shared" si="0"/>
        <v>-198761.30000000002</v>
      </c>
      <c r="R51" s="80">
        <f t="shared" si="1"/>
        <v>99.21053379040157</v>
      </c>
    </row>
    <row r="52" spans="1:18" s="98" customFormat="1" x14ac:dyDescent="0.55000000000000004">
      <c r="A52" s="92">
        <v>4</v>
      </c>
      <c r="B52" s="93" t="s">
        <v>57</v>
      </c>
      <c r="C52" s="93"/>
      <c r="D52" s="93"/>
      <c r="E52" s="93" t="s">
        <v>75</v>
      </c>
      <c r="F52" s="93"/>
      <c r="G52" s="93" t="s">
        <v>243</v>
      </c>
      <c r="H52" s="99">
        <f>SUM(H49:H51)</f>
        <v>8685</v>
      </c>
      <c r="I52" s="92"/>
      <c r="J52" s="95">
        <f>SUM(J48:J51)</f>
        <v>1709033.6400000001</v>
      </c>
      <c r="K52" s="95">
        <f>SUM(K48:K51)</f>
        <v>1681121.6099999999</v>
      </c>
      <c r="L52" s="95">
        <f>SUM(L48:L51)</f>
        <v>1309217.02</v>
      </c>
      <c r="M52" s="95">
        <f>SUM(M48:M51)</f>
        <v>1382154.15</v>
      </c>
      <c r="N52" s="93">
        <v>3</v>
      </c>
      <c r="O52" s="93">
        <v>3</v>
      </c>
      <c r="P52" s="93">
        <f>N52-O52</f>
        <v>0</v>
      </c>
      <c r="Q52" s="96">
        <f t="shared" si="0"/>
        <v>-72937.129999999888</v>
      </c>
      <c r="R52" s="97">
        <f>L52/H52</f>
        <v>150.74461945883706</v>
      </c>
    </row>
    <row r="53" spans="1:18" x14ac:dyDescent="0.55000000000000004">
      <c r="A53" s="86">
        <v>1</v>
      </c>
      <c r="B53" s="87" t="s">
        <v>57</v>
      </c>
      <c r="C53" s="87" t="s">
        <v>184</v>
      </c>
      <c r="D53" s="87" t="s">
        <v>106</v>
      </c>
      <c r="E53" s="87" t="s">
        <v>244</v>
      </c>
      <c r="F53" s="87" t="s">
        <v>208</v>
      </c>
      <c r="G53" s="87" t="s">
        <v>245</v>
      </c>
      <c r="H53" s="88"/>
      <c r="I53" s="86"/>
      <c r="J53" s="89"/>
      <c r="K53" s="90"/>
      <c r="L53" s="91"/>
      <c r="M53" s="91"/>
      <c r="N53" s="87"/>
      <c r="O53" s="87"/>
      <c r="P53" s="87"/>
    </row>
    <row r="54" spans="1:18" x14ac:dyDescent="0.55000000000000004">
      <c r="A54" s="86">
        <v>2</v>
      </c>
      <c r="B54" s="87" t="s">
        <v>57</v>
      </c>
      <c r="C54" s="87" t="s">
        <v>184</v>
      </c>
      <c r="D54" s="87" t="s">
        <v>106</v>
      </c>
      <c r="E54" s="87" t="s">
        <v>244</v>
      </c>
      <c r="F54" s="87" t="s">
        <v>178</v>
      </c>
      <c r="G54" s="87" t="s">
        <v>246</v>
      </c>
      <c r="H54" s="88">
        <v>2916</v>
      </c>
      <c r="I54" s="86">
        <v>2</v>
      </c>
      <c r="J54" s="89">
        <f>บึงกาฬ!F50</f>
        <v>633470.54</v>
      </c>
      <c r="K54" s="90">
        <f>บึงกาฬ!AL50</f>
        <v>491344.10000000003</v>
      </c>
      <c r="L54" s="91">
        <f>บึงกาฬ!AM50</f>
        <v>563413.42999999993</v>
      </c>
      <c r="M54" s="91">
        <f>บึงกาฬ!AN50</f>
        <v>574327.73</v>
      </c>
      <c r="N54" s="87"/>
      <c r="O54" s="87"/>
      <c r="P54" s="87"/>
      <c r="Q54" s="79">
        <f t="shared" si="0"/>
        <v>-10914.300000000047</v>
      </c>
      <c r="R54" s="80">
        <f t="shared" si="1"/>
        <v>193.21448216735251</v>
      </c>
    </row>
    <row r="55" spans="1:18" x14ac:dyDescent="0.55000000000000004">
      <c r="A55" s="86">
        <v>3</v>
      </c>
      <c r="B55" s="87" t="s">
        <v>57</v>
      </c>
      <c r="C55" s="87" t="s">
        <v>184</v>
      </c>
      <c r="D55" s="87" t="s">
        <v>106</v>
      </c>
      <c r="E55" s="87" t="s">
        <v>244</v>
      </c>
      <c r="F55" s="87" t="s">
        <v>178</v>
      </c>
      <c r="G55" s="87" t="s">
        <v>247</v>
      </c>
      <c r="H55" s="88">
        <v>9798</v>
      </c>
      <c r="I55" s="86">
        <v>5</v>
      </c>
      <c r="J55" s="89">
        <f>บึงกาฬ!F51</f>
        <v>1746636.82</v>
      </c>
      <c r="K55" s="90">
        <f>บึงกาฬ!AL51</f>
        <v>1612758.05</v>
      </c>
      <c r="L55" s="91">
        <f>บึงกาฬ!AM51</f>
        <v>1371103.71</v>
      </c>
      <c r="M55" s="91">
        <f>บึงกาฬ!AN51</f>
        <v>1315967.3199999998</v>
      </c>
      <c r="N55" s="87"/>
      <c r="O55" s="87"/>
      <c r="P55" s="87"/>
      <c r="Q55" s="79">
        <f t="shared" si="0"/>
        <v>55136.39000000013</v>
      </c>
      <c r="R55" s="80">
        <f t="shared" si="1"/>
        <v>139.93710042865891</v>
      </c>
    </row>
    <row r="56" spans="1:18" x14ac:dyDescent="0.55000000000000004">
      <c r="A56" s="86">
        <v>4</v>
      </c>
      <c r="B56" s="87" t="s">
        <v>57</v>
      </c>
      <c r="C56" s="87" t="s">
        <v>184</v>
      </c>
      <c r="D56" s="87" t="s">
        <v>106</v>
      </c>
      <c r="E56" s="87" t="s">
        <v>244</v>
      </c>
      <c r="F56" s="87" t="s">
        <v>178</v>
      </c>
      <c r="G56" s="87" t="s">
        <v>248</v>
      </c>
      <c r="H56" s="88">
        <v>4843</v>
      </c>
      <c r="I56" s="86">
        <v>4</v>
      </c>
      <c r="J56" s="89">
        <f>บึงกาฬ!F52</f>
        <v>112516.5</v>
      </c>
      <c r="K56" s="90">
        <f>บึงกาฬ!AL52</f>
        <v>129603.29</v>
      </c>
      <c r="L56" s="91">
        <f>บึงกาฬ!AM52</f>
        <v>938816.03999999992</v>
      </c>
      <c r="M56" s="91">
        <f>บึงกาฬ!AN52</f>
        <v>852828.9</v>
      </c>
      <c r="N56" s="87"/>
      <c r="O56" s="87"/>
      <c r="P56" s="87"/>
      <c r="Q56" s="79">
        <f t="shared" si="0"/>
        <v>85987.139999999898</v>
      </c>
      <c r="R56" s="80">
        <f t="shared" si="1"/>
        <v>193.85010117695643</v>
      </c>
    </row>
    <row r="57" spans="1:18" x14ac:dyDescent="0.55000000000000004">
      <c r="A57" s="86">
        <v>5</v>
      </c>
      <c r="B57" s="87" t="s">
        <v>57</v>
      </c>
      <c r="C57" s="87" t="s">
        <v>184</v>
      </c>
      <c r="D57" s="87" t="s">
        <v>106</v>
      </c>
      <c r="E57" s="87" t="s">
        <v>244</v>
      </c>
      <c r="F57" s="87" t="s">
        <v>178</v>
      </c>
      <c r="G57" s="87" t="s">
        <v>249</v>
      </c>
      <c r="H57" s="88">
        <v>5611</v>
      </c>
      <c r="I57" s="86">
        <v>4</v>
      </c>
      <c r="J57" s="89">
        <f>บึงกาฬ!F53</f>
        <v>1290956.28</v>
      </c>
      <c r="K57" s="90">
        <f>บึงกาฬ!AL53</f>
        <v>565654.17000000016</v>
      </c>
      <c r="L57" s="91">
        <f>บึงกาฬ!AM53</f>
        <v>1229508.73</v>
      </c>
      <c r="M57" s="91">
        <f>บึงกาฬ!AN53</f>
        <v>1093038.8299999998</v>
      </c>
      <c r="N57" s="87"/>
      <c r="O57" s="87"/>
      <c r="P57" s="87"/>
      <c r="Q57" s="79">
        <f t="shared" si="0"/>
        <v>136469.90000000014</v>
      </c>
      <c r="R57" s="80">
        <f t="shared" si="1"/>
        <v>219.12470682587772</v>
      </c>
    </row>
    <row r="58" spans="1:18" s="98" customFormat="1" x14ac:dyDescent="0.55000000000000004">
      <c r="A58" s="92">
        <v>5</v>
      </c>
      <c r="B58" s="93" t="s">
        <v>57</v>
      </c>
      <c r="C58" s="93"/>
      <c r="D58" s="93"/>
      <c r="E58" s="93" t="s">
        <v>75</v>
      </c>
      <c r="F58" s="93"/>
      <c r="G58" s="93" t="s">
        <v>250</v>
      </c>
      <c r="H58" s="99">
        <f>SUM(H54:H57)</f>
        <v>23168</v>
      </c>
      <c r="I58" s="92"/>
      <c r="J58" s="95">
        <f>SUM(J53:J57)</f>
        <v>3783580.1400000006</v>
      </c>
      <c r="K58" s="95">
        <f>SUM(K53:K57)</f>
        <v>2799359.6100000003</v>
      </c>
      <c r="L58" s="95">
        <f>SUM(L53:L57)</f>
        <v>4102841.9099999997</v>
      </c>
      <c r="M58" s="95">
        <f>SUM(M53:M57)</f>
        <v>3836162.7799999993</v>
      </c>
      <c r="N58" s="93">
        <v>4</v>
      </c>
      <c r="O58" s="93">
        <v>4</v>
      </c>
      <c r="P58" s="93">
        <f>N58-O58</f>
        <v>0</v>
      </c>
      <c r="Q58" s="96">
        <f t="shared" si="0"/>
        <v>266679.13000000035</v>
      </c>
      <c r="R58" s="97">
        <f>L58/H58</f>
        <v>177.09089735842539</v>
      </c>
    </row>
    <row r="59" spans="1:18" x14ac:dyDescent="0.55000000000000004">
      <c r="A59" s="86">
        <v>1</v>
      </c>
      <c r="B59" s="87" t="s">
        <v>57</v>
      </c>
      <c r="C59" s="87" t="s">
        <v>186</v>
      </c>
      <c r="D59" s="87" t="s">
        <v>99</v>
      </c>
      <c r="E59" s="87" t="s">
        <v>251</v>
      </c>
      <c r="F59" s="87" t="s">
        <v>208</v>
      </c>
      <c r="G59" s="87" t="s">
        <v>252</v>
      </c>
      <c r="H59" s="88"/>
      <c r="I59" s="86"/>
      <c r="J59" s="89"/>
      <c r="K59" s="90"/>
      <c r="L59" s="91"/>
      <c r="M59" s="91"/>
      <c r="N59" s="87"/>
      <c r="O59" s="87"/>
      <c r="P59" s="87"/>
    </row>
    <row r="60" spans="1:18" s="106" customFormat="1" x14ac:dyDescent="0.55000000000000004">
      <c r="A60" s="100">
        <v>2</v>
      </c>
      <c r="B60" s="101" t="s">
        <v>57</v>
      </c>
      <c r="C60" s="101" t="s">
        <v>186</v>
      </c>
      <c r="D60" s="101" t="s">
        <v>99</v>
      </c>
      <c r="E60" s="101" t="s">
        <v>251</v>
      </c>
      <c r="F60" s="101" t="s">
        <v>178</v>
      </c>
      <c r="G60" s="101" t="s">
        <v>253</v>
      </c>
      <c r="H60" s="102">
        <v>2845</v>
      </c>
      <c r="I60" s="100">
        <v>2</v>
      </c>
      <c r="J60" s="91">
        <f>บึงกาฬ!F54</f>
        <v>1537862.49</v>
      </c>
      <c r="K60" s="103">
        <f>บึงกาฬ!AL54</f>
        <v>1417991.77</v>
      </c>
      <c r="L60" s="91">
        <f>บึงกาฬ!AM54</f>
        <v>1583929.66</v>
      </c>
      <c r="M60" s="91">
        <f>บึงกาฬ!AN54</f>
        <v>323615.44</v>
      </c>
      <c r="N60" s="101"/>
      <c r="O60" s="101"/>
      <c r="P60" s="101"/>
      <c r="Q60" s="104">
        <f t="shared" si="0"/>
        <v>1260314.22</v>
      </c>
      <c r="R60" s="105">
        <f t="shared" si="1"/>
        <v>556.74153251318103</v>
      </c>
    </row>
    <row r="61" spans="1:18" x14ac:dyDescent="0.55000000000000004">
      <c r="A61" s="86">
        <v>3</v>
      </c>
      <c r="B61" s="87" t="s">
        <v>57</v>
      </c>
      <c r="C61" s="87" t="s">
        <v>186</v>
      </c>
      <c r="D61" s="87" t="s">
        <v>99</v>
      </c>
      <c r="E61" s="87" t="s">
        <v>251</v>
      </c>
      <c r="F61" s="87" t="s">
        <v>178</v>
      </c>
      <c r="G61" s="87" t="s">
        <v>254</v>
      </c>
      <c r="H61" s="88">
        <v>4775</v>
      </c>
      <c r="I61" s="86">
        <v>4</v>
      </c>
      <c r="J61" s="91">
        <f>บึงกาฬ!F55</f>
        <v>1097038.97</v>
      </c>
      <c r="K61" s="103">
        <f>บึงกาฬ!AL55</f>
        <v>-670036.85000000009</v>
      </c>
      <c r="L61" s="91">
        <f>บึงกาฬ!AM55</f>
        <v>748765.1</v>
      </c>
      <c r="M61" s="91">
        <f>บึงกาฬ!AN55</f>
        <v>1634384.12</v>
      </c>
      <c r="N61" s="87"/>
      <c r="O61" s="87"/>
      <c r="P61" s="87"/>
      <c r="Q61" s="79">
        <f t="shared" si="0"/>
        <v>-885619.02000000014</v>
      </c>
      <c r="R61" s="80">
        <f t="shared" si="1"/>
        <v>156.809445026178</v>
      </c>
    </row>
    <row r="62" spans="1:18" x14ac:dyDescent="0.55000000000000004">
      <c r="A62" s="86">
        <v>4</v>
      </c>
      <c r="B62" s="87" t="s">
        <v>57</v>
      </c>
      <c r="C62" s="87" t="s">
        <v>186</v>
      </c>
      <c r="D62" s="87" t="s">
        <v>99</v>
      </c>
      <c r="E62" s="87" t="s">
        <v>251</v>
      </c>
      <c r="F62" s="87" t="s">
        <v>178</v>
      </c>
      <c r="G62" s="87" t="s">
        <v>255</v>
      </c>
      <c r="H62" s="88">
        <v>2422</v>
      </c>
      <c r="I62" s="86">
        <v>2</v>
      </c>
      <c r="J62" s="91">
        <f>บึงกาฬ!F56</f>
        <v>523806.78</v>
      </c>
      <c r="K62" s="230">
        <f>บึงกาฬ!AL56</f>
        <v>977338.72</v>
      </c>
      <c r="L62" s="91">
        <f>บึงกาฬ!AM56</f>
        <v>749095.61</v>
      </c>
      <c r="M62" s="91">
        <f>บึงกาฬ!AN56</f>
        <v>260816.89</v>
      </c>
      <c r="N62" s="87"/>
      <c r="O62" s="87"/>
      <c r="P62" s="87"/>
      <c r="Q62" s="79">
        <f t="shared" si="0"/>
        <v>488278.72</v>
      </c>
      <c r="R62" s="80">
        <f t="shared" si="1"/>
        <v>309.28803055326176</v>
      </c>
    </row>
    <row r="63" spans="1:18" x14ac:dyDescent="0.55000000000000004">
      <c r="A63" s="86">
        <v>5</v>
      </c>
      <c r="B63" s="87" t="s">
        <v>57</v>
      </c>
      <c r="C63" s="87" t="s">
        <v>186</v>
      </c>
      <c r="D63" s="87" t="s">
        <v>99</v>
      </c>
      <c r="E63" s="87" t="s">
        <v>251</v>
      </c>
      <c r="F63" s="87" t="s">
        <v>178</v>
      </c>
      <c r="G63" s="87" t="s">
        <v>256</v>
      </c>
      <c r="H63" s="88">
        <v>4314</v>
      </c>
      <c r="I63" s="86">
        <v>3</v>
      </c>
      <c r="J63" s="91">
        <f>บึงกาฬ!F57</f>
        <v>913090.62</v>
      </c>
      <c r="K63" s="91">
        <f>บึงกาฬ!AL57</f>
        <v>202314.87</v>
      </c>
      <c r="L63" s="91">
        <f>บึงกาฬ!AM57</f>
        <v>1374016.94</v>
      </c>
      <c r="M63" s="91">
        <f>บึงกาฬ!AN57</f>
        <v>730585.17</v>
      </c>
      <c r="N63" s="87"/>
      <c r="O63" s="87"/>
      <c r="P63" s="87"/>
      <c r="Q63" s="79">
        <f t="shared" si="0"/>
        <v>643431.7699999999</v>
      </c>
      <c r="R63" s="80">
        <f t="shared" si="1"/>
        <v>318.50184051923969</v>
      </c>
    </row>
    <row r="64" spans="1:18" x14ac:dyDescent="0.55000000000000004">
      <c r="A64" s="86">
        <v>6</v>
      </c>
      <c r="B64" s="87" t="s">
        <v>57</v>
      </c>
      <c r="C64" s="87" t="s">
        <v>186</v>
      </c>
      <c r="D64" s="87" t="s">
        <v>99</v>
      </c>
      <c r="E64" s="87" t="s">
        <v>251</v>
      </c>
      <c r="F64" s="87" t="s">
        <v>178</v>
      </c>
      <c r="G64" s="87" t="s">
        <v>257</v>
      </c>
      <c r="H64" s="88">
        <v>3240</v>
      </c>
      <c r="I64" s="86">
        <v>3</v>
      </c>
      <c r="J64" s="91">
        <f>บึงกาฬ!F58</f>
        <v>584176.44999999995</v>
      </c>
      <c r="K64" s="91">
        <f>บึงกาฬ!AL58</f>
        <v>438649.50999999989</v>
      </c>
      <c r="L64" s="91">
        <f>บึงกาฬ!AM58</f>
        <v>671350.08000000007</v>
      </c>
      <c r="M64" s="91">
        <f>บึงกาฬ!AN58</f>
        <v>167537.70000000001</v>
      </c>
      <c r="N64" s="87"/>
      <c r="O64" s="87"/>
      <c r="P64" s="87"/>
      <c r="Q64" s="79">
        <f t="shared" si="0"/>
        <v>503812.38000000006</v>
      </c>
      <c r="R64" s="80">
        <f t="shared" si="1"/>
        <v>207.20681481481483</v>
      </c>
    </row>
    <row r="65" spans="1:18" s="106" customFormat="1" x14ac:dyDescent="0.55000000000000004">
      <c r="A65" s="100">
        <v>7</v>
      </c>
      <c r="B65" s="101" t="s">
        <v>57</v>
      </c>
      <c r="C65" s="101" t="s">
        <v>186</v>
      </c>
      <c r="D65" s="101" t="s">
        <v>99</v>
      </c>
      <c r="E65" s="101" t="s">
        <v>251</v>
      </c>
      <c r="F65" s="101" t="s">
        <v>178</v>
      </c>
      <c r="G65" s="101" t="s">
        <v>258</v>
      </c>
      <c r="H65" s="102">
        <v>1140</v>
      </c>
      <c r="I65" s="100">
        <v>1</v>
      </c>
      <c r="J65" s="91">
        <f>บึงกาฬ!F59</f>
        <v>405072.18</v>
      </c>
      <c r="K65" s="91">
        <f>บึงกาฬ!AL59</f>
        <v>242940.25</v>
      </c>
      <c r="L65" s="91">
        <f>บึงกาฬ!AM59</f>
        <v>254584.86</v>
      </c>
      <c r="M65" s="91">
        <f>บึงกาฬ!AN59</f>
        <v>169283.6</v>
      </c>
      <c r="N65" s="101"/>
      <c r="O65" s="101"/>
      <c r="P65" s="101"/>
      <c r="Q65" s="104">
        <f t="shared" si="0"/>
        <v>85301.25999999998</v>
      </c>
      <c r="R65" s="105">
        <f t="shared" si="1"/>
        <v>223.32005263157893</v>
      </c>
    </row>
    <row r="66" spans="1:18" s="98" customFormat="1" x14ac:dyDescent="0.55000000000000004">
      <c r="A66" s="92">
        <v>6</v>
      </c>
      <c r="B66" s="93" t="s">
        <v>57</v>
      </c>
      <c r="C66" s="93"/>
      <c r="D66" s="93"/>
      <c r="E66" s="93" t="s">
        <v>75</v>
      </c>
      <c r="F66" s="93"/>
      <c r="G66" s="93" t="s">
        <v>259</v>
      </c>
      <c r="H66" s="99">
        <f>SUM(H59:H65)</f>
        <v>18736</v>
      </c>
      <c r="I66" s="92"/>
      <c r="J66" s="95">
        <f>SUM(J59:J65)</f>
        <v>5061047.49</v>
      </c>
      <c r="K66" s="95">
        <f>SUM(K59:K65)</f>
        <v>2609198.2699999996</v>
      </c>
      <c r="L66" s="95">
        <f>SUM(L59:L65)</f>
        <v>5381742.25</v>
      </c>
      <c r="M66" s="95">
        <f>SUM(M59:M65)</f>
        <v>3286222.9200000004</v>
      </c>
      <c r="N66" s="93">
        <v>6</v>
      </c>
      <c r="O66" s="93">
        <v>6</v>
      </c>
      <c r="P66" s="93">
        <f>N66-O66</f>
        <v>0</v>
      </c>
      <c r="Q66" s="96">
        <f t="shared" si="0"/>
        <v>2095519.3299999996</v>
      </c>
      <c r="R66" s="97">
        <f>L66/H66</f>
        <v>287.24072640905212</v>
      </c>
    </row>
    <row r="67" spans="1:18" x14ac:dyDescent="0.55000000000000004">
      <c r="A67" s="86">
        <v>1</v>
      </c>
      <c r="B67" s="87" t="s">
        <v>57</v>
      </c>
      <c r="C67" s="87" t="s">
        <v>188</v>
      </c>
      <c r="D67" s="87" t="s">
        <v>78</v>
      </c>
      <c r="E67" s="87" t="s">
        <v>260</v>
      </c>
      <c r="F67" s="87" t="s">
        <v>208</v>
      </c>
      <c r="G67" s="87" t="s">
        <v>261</v>
      </c>
      <c r="H67" s="88"/>
      <c r="I67" s="86"/>
      <c r="J67" s="89"/>
      <c r="K67" s="90"/>
      <c r="L67" s="91"/>
      <c r="M67" s="91"/>
      <c r="N67" s="87"/>
      <c r="O67" s="87"/>
      <c r="P67" s="87"/>
    </row>
    <row r="68" spans="1:18" x14ac:dyDescent="0.55000000000000004">
      <c r="A68" s="86">
        <v>2</v>
      </c>
      <c r="B68" s="87" t="s">
        <v>57</v>
      </c>
      <c r="C68" s="87" t="s">
        <v>188</v>
      </c>
      <c r="D68" s="87" t="s">
        <v>78</v>
      </c>
      <c r="E68" s="87" t="s">
        <v>260</v>
      </c>
      <c r="F68" s="87" t="s">
        <v>178</v>
      </c>
      <c r="G68" s="87" t="s">
        <v>1416</v>
      </c>
      <c r="H68" s="88">
        <v>3670</v>
      </c>
      <c r="I68" s="86">
        <v>3</v>
      </c>
      <c r="J68" s="89">
        <f>บึงกาฬ!F60</f>
        <v>260009.93</v>
      </c>
      <c r="K68" s="90">
        <f>บึงกาฬ!AL60</f>
        <v>163328.62</v>
      </c>
      <c r="L68" s="91">
        <f>บึงกาฬ!AM60</f>
        <v>758177.53</v>
      </c>
      <c r="M68" s="91">
        <f>บึงกาฬ!AN60</f>
        <v>569744.42000000004</v>
      </c>
      <c r="N68" s="87"/>
      <c r="O68" s="87"/>
      <c r="P68" s="87"/>
      <c r="Q68" s="79">
        <f t="shared" si="0"/>
        <v>188433.11</v>
      </c>
      <c r="R68" s="80">
        <f t="shared" si="1"/>
        <v>206.58788283378746</v>
      </c>
    </row>
    <row r="69" spans="1:18" x14ac:dyDescent="0.55000000000000004">
      <c r="A69" s="86">
        <v>3</v>
      </c>
      <c r="B69" s="87" t="s">
        <v>57</v>
      </c>
      <c r="C69" s="87" t="s">
        <v>188</v>
      </c>
      <c r="D69" s="87" t="s">
        <v>78</v>
      </c>
      <c r="E69" s="87" t="s">
        <v>260</v>
      </c>
      <c r="F69" s="87" t="s">
        <v>178</v>
      </c>
      <c r="G69" s="87" t="s">
        <v>263</v>
      </c>
      <c r="H69" s="88">
        <v>3487</v>
      </c>
      <c r="I69" s="86">
        <v>3</v>
      </c>
      <c r="J69" s="89">
        <f>บึงกาฬ!F61</f>
        <v>446798.1</v>
      </c>
      <c r="K69" s="90">
        <f>บึงกาฬ!AL61</f>
        <v>706233.3899999999</v>
      </c>
      <c r="L69" s="91">
        <f>บึงกาฬ!AM61</f>
        <v>939296.45</v>
      </c>
      <c r="M69" s="91">
        <f>บึงกาฬ!AN61</f>
        <v>676351.52</v>
      </c>
      <c r="N69" s="87"/>
      <c r="O69" s="87"/>
      <c r="P69" s="87"/>
      <c r="Q69" s="79">
        <f t="shared" si="0"/>
        <v>262944.92999999993</v>
      </c>
      <c r="R69" s="80">
        <f t="shared" si="1"/>
        <v>269.37093490106105</v>
      </c>
    </row>
    <row r="70" spans="1:18" x14ac:dyDescent="0.55000000000000004">
      <c r="A70" s="86">
        <v>4</v>
      </c>
      <c r="B70" s="87" t="s">
        <v>57</v>
      </c>
      <c r="C70" s="87" t="s">
        <v>188</v>
      </c>
      <c r="D70" s="87" t="s">
        <v>78</v>
      </c>
      <c r="E70" s="87" t="s">
        <v>260</v>
      </c>
      <c r="F70" s="87" t="s">
        <v>178</v>
      </c>
      <c r="G70" s="87" t="s">
        <v>264</v>
      </c>
      <c r="H70" s="88">
        <v>6286</v>
      </c>
      <c r="I70" s="86">
        <v>5</v>
      </c>
      <c r="J70" s="89">
        <f>บึงกาฬ!F62</f>
        <v>293208.94</v>
      </c>
      <c r="K70" s="90">
        <f>บึงกาฬ!AL62</f>
        <v>-438139.81000000006</v>
      </c>
      <c r="L70" s="91">
        <f>บึงกาฬ!AM62</f>
        <v>1606256.43</v>
      </c>
      <c r="M70" s="91">
        <f>บึงกาฬ!AN62</f>
        <v>906956.49999999988</v>
      </c>
      <c r="N70" s="87"/>
      <c r="O70" s="87"/>
      <c r="P70" s="87"/>
      <c r="Q70" s="79">
        <f t="shared" si="0"/>
        <v>699299.93</v>
      </c>
      <c r="R70" s="80">
        <f t="shared" si="1"/>
        <v>255.52918071905822</v>
      </c>
    </row>
    <row r="71" spans="1:18" x14ac:dyDescent="0.55000000000000004">
      <c r="A71" s="86">
        <v>5</v>
      </c>
      <c r="B71" s="87" t="s">
        <v>57</v>
      </c>
      <c r="C71" s="87" t="s">
        <v>188</v>
      </c>
      <c r="D71" s="87" t="s">
        <v>78</v>
      </c>
      <c r="E71" s="87" t="s">
        <v>260</v>
      </c>
      <c r="F71" s="87" t="s">
        <v>178</v>
      </c>
      <c r="G71" s="87" t="s">
        <v>265</v>
      </c>
      <c r="H71" s="88">
        <v>3436</v>
      </c>
      <c r="I71" s="86">
        <v>3</v>
      </c>
      <c r="J71" s="89">
        <f>บึงกาฬ!F63</f>
        <v>363197.46</v>
      </c>
      <c r="K71" s="90">
        <f>บึงกาฬ!AL63</f>
        <v>-30112.499999999942</v>
      </c>
      <c r="L71" s="91">
        <f>บึงกาฬ!AM63</f>
        <v>955349.53</v>
      </c>
      <c r="M71" s="91">
        <f>บึงกาฬ!AN63</f>
        <v>456640.18</v>
      </c>
      <c r="N71" s="87"/>
      <c r="O71" s="87"/>
      <c r="P71" s="87"/>
      <c r="Q71" s="79">
        <f t="shared" ref="Q71:Q134" si="2">L71-M71</f>
        <v>498709.35000000003</v>
      </c>
      <c r="R71" s="80">
        <f t="shared" ref="R71:R134" si="3">L71/H71</f>
        <v>278.04119033760185</v>
      </c>
    </row>
    <row r="72" spans="1:18" x14ac:dyDescent="0.55000000000000004">
      <c r="A72" s="86">
        <v>6</v>
      </c>
      <c r="B72" s="87" t="s">
        <v>57</v>
      </c>
      <c r="C72" s="87" t="s">
        <v>188</v>
      </c>
      <c r="D72" s="87" t="s">
        <v>78</v>
      </c>
      <c r="E72" s="87" t="s">
        <v>260</v>
      </c>
      <c r="F72" s="87" t="s">
        <v>178</v>
      </c>
      <c r="G72" s="87" t="s">
        <v>266</v>
      </c>
      <c r="H72" s="88">
        <v>3629</v>
      </c>
      <c r="I72" s="86">
        <v>3</v>
      </c>
      <c r="J72" s="89">
        <f>บึงกาฬ!F64</f>
        <v>260009.93</v>
      </c>
      <c r="K72" s="90">
        <f>บึงกาฬ!AL64</f>
        <v>163328.62</v>
      </c>
      <c r="L72" s="91">
        <f>บึงกาฬ!AM64</f>
        <v>758177.53</v>
      </c>
      <c r="M72" s="91">
        <f>บึงกาฬ!AN64</f>
        <v>569744.42000000004</v>
      </c>
      <c r="N72" s="87"/>
      <c r="O72" s="87"/>
      <c r="P72" s="87"/>
      <c r="Q72" s="79">
        <f t="shared" si="2"/>
        <v>188433.11</v>
      </c>
      <c r="R72" s="80">
        <f t="shared" si="3"/>
        <v>208.92188757233399</v>
      </c>
    </row>
    <row r="73" spans="1:18" x14ac:dyDescent="0.55000000000000004">
      <c r="A73" s="86">
        <v>7</v>
      </c>
      <c r="B73" s="87" t="s">
        <v>57</v>
      </c>
      <c r="C73" s="87" t="s">
        <v>188</v>
      </c>
      <c r="D73" s="87" t="s">
        <v>78</v>
      </c>
      <c r="E73" s="87" t="s">
        <v>260</v>
      </c>
      <c r="F73" s="87" t="s">
        <v>178</v>
      </c>
      <c r="G73" s="87" t="s">
        <v>267</v>
      </c>
      <c r="H73" s="88">
        <v>4573</v>
      </c>
      <c r="I73" s="86">
        <v>4</v>
      </c>
      <c r="J73" s="89">
        <f>บึงกาฬ!F65</f>
        <v>741664.09</v>
      </c>
      <c r="K73" s="90">
        <f>บึงกาฬ!AL65</f>
        <v>336107.66999999993</v>
      </c>
      <c r="L73" s="91">
        <f>บึงกาฬ!AM65</f>
        <v>892322.81</v>
      </c>
      <c r="M73" s="91">
        <f>บึงกาฬ!AN65</f>
        <v>719087.61</v>
      </c>
      <c r="N73" s="87"/>
      <c r="O73" s="87"/>
      <c r="P73" s="87"/>
      <c r="Q73" s="79">
        <f t="shared" si="2"/>
        <v>173235.20000000007</v>
      </c>
      <c r="R73" s="80">
        <f t="shared" si="3"/>
        <v>195.1285392521321</v>
      </c>
    </row>
    <row r="74" spans="1:18" s="98" customFormat="1" x14ac:dyDescent="0.55000000000000004">
      <c r="A74" s="92">
        <v>7</v>
      </c>
      <c r="B74" s="93" t="s">
        <v>57</v>
      </c>
      <c r="C74" s="93"/>
      <c r="D74" s="93"/>
      <c r="E74" s="93" t="s">
        <v>75</v>
      </c>
      <c r="F74" s="93"/>
      <c r="G74" s="93" t="s">
        <v>268</v>
      </c>
      <c r="H74" s="99">
        <f>SUM(H67:H73)</f>
        <v>25081</v>
      </c>
      <c r="I74" s="92"/>
      <c r="J74" s="95">
        <f>SUM(J67:J73)</f>
        <v>2364888.4499999997</v>
      </c>
      <c r="K74" s="95">
        <f>SUM(K67:K73)</f>
        <v>900745.98999999976</v>
      </c>
      <c r="L74" s="95">
        <f>SUM(L67:L73)</f>
        <v>5909580.2800000012</v>
      </c>
      <c r="M74" s="95">
        <f>SUM(M67:M73)</f>
        <v>3898524.65</v>
      </c>
      <c r="N74" s="93">
        <v>6</v>
      </c>
      <c r="O74" s="93">
        <v>6</v>
      </c>
      <c r="P74" s="93">
        <f>N74-O74</f>
        <v>0</v>
      </c>
      <c r="Q74" s="96">
        <f>L74-M74</f>
        <v>2011055.6300000013</v>
      </c>
      <c r="R74" s="97">
        <f>L74/H74</f>
        <v>235.61980303815642</v>
      </c>
    </row>
    <row r="75" spans="1:18" x14ac:dyDescent="0.55000000000000004">
      <c r="A75" s="86">
        <v>1</v>
      </c>
      <c r="B75" s="87" t="s">
        <v>57</v>
      </c>
      <c r="C75" s="87" t="s">
        <v>190</v>
      </c>
      <c r="D75" s="87" t="s">
        <v>113</v>
      </c>
      <c r="E75" s="87" t="s">
        <v>269</v>
      </c>
      <c r="F75" s="87" t="s">
        <v>208</v>
      </c>
      <c r="G75" s="87" t="s">
        <v>270</v>
      </c>
      <c r="H75" s="88"/>
      <c r="I75" s="86"/>
      <c r="J75" s="89"/>
      <c r="K75" s="90"/>
      <c r="L75" s="91"/>
      <c r="M75" s="91"/>
      <c r="N75" s="87"/>
      <c r="O75" s="87"/>
      <c r="P75" s="87"/>
    </row>
    <row r="76" spans="1:18" x14ac:dyDescent="0.55000000000000004">
      <c r="A76" s="86">
        <v>2</v>
      </c>
      <c r="B76" s="87" t="s">
        <v>57</v>
      </c>
      <c r="C76" s="87" t="s">
        <v>190</v>
      </c>
      <c r="D76" s="87" t="s">
        <v>113</v>
      </c>
      <c r="E76" s="87" t="s">
        <v>269</v>
      </c>
      <c r="F76" s="87" t="s">
        <v>178</v>
      </c>
      <c r="G76" s="87" t="s">
        <v>271</v>
      </c>
      <c r="H76" s="88">
        <v>5752</v>
      </c>
      <c r="I76" s="86">
        <v>4</v>
      </c>
      <c r="J76" s="89">
        <f>บึงกาฬ!F66</f>
        <v>770031.57</v>
      </c>
      <c r="K76" s="90">
        <f>บึงกาฬ!AL66</f>
        <v>812478.08</v>
      </c>
      <c r="L76" s="90">
        <f>บึงกาฬ!AM66</f>
        <v>1046087.04</v>
      </c>
      <c r="M76" s="90">
        <f>บึงกาฬ!AN66</f>
        <v>868798.76</v>
      </c>
      <c r="N76" s="87"/>
      <c r="O76" s="87"/>
      <c r="P76" s="87"/>
      <c r="Q76" s="79">
        <f t="shared" si="2"/>
        <v>177288.28000000003</v>
      </c>
      <c r="R76" s="80">
        <f t="shared" si="3"/>
        <v>181.86492350486787</v>
      </c>
    </row>
    <row r="77" spans="1:18" x14ac:dyDescent="0.55000000000000004">
      <c r="A77" s="86">
        <v>3</v>
      </c>
      <c r="B77" s="87" t="s">
        <v>57</v>
      </c>
      <c r="C77" s="87" t="s">
        <v>190</v>
      </c>
      <c r="D77" s="87" t="s">
        <v>113</v>
      </c>
      <c r="E77" s="87" t="s">
        <v>269</v>
      </c>
      <c r="F77" s="87" t="s">
        <v>178</v>
      </c>
      <c r="G77" s="87" t="s">
        <v>272</v>
      </c>
      <c r="H77" s="88">
        <v>4383</v>
      </c>
      <c r="I77" s="86">
        <v>3</v>
      </c>
      <c r="J77" s="89">
        <f>บึงกาฬ!F67</f>
        <v>740056.92</v>
      </c>
      <c r="K77" s="90">
        <f>บึงกาฬ!AL67</f>
        <v>630839.26000000013</v>
      </c>
      <c r="L77" s="90">
        <f>บึงกาฬ!AM67</f>
        <v>506052.49</v>
      </c>
      <c r="M77" s="90">
        <f>บึงกาฬ!AN67</f>
        <v>352197.44000000006</v>
      </c>
      <c r="N77" s="87"/>
      <c r="O77" s="87"/>
      <c r="P77" s="87"/>
      <c r="Q77" s="79">
        <f t="shared" si="2"/>
        <v>153855.04999999993</v>
      </c>
      <c r="R77" s="80">
        <f t="shared" si="3"/>
        <v>115.45801733972165</v>
      </c>
    </row>
    <row r="78" spans="1:18" x14ac:dyDescent="0.55000000000000004">
      <c r="A78" s="86">
        <v>4</v>
      </c>
      <c r="B78" s="87" t="s">
        <v>57</v>
      </c>
      <c r="C78" s="87" t="s">
        <v>190</v>
      </c>
      <c r="D78" s="87" t="s">
        <v>113</v>
      </c>
      <c r="E78" s="87" t="s">
        <v>269</v>
      </c>
      <c r="F78" s="87" t="s">
        <v>178</v>
      </c>
      <c r="G78" s="87" t="s">
        <v>273</v>
      </c>
      <c r="H78" s="88">
        <v>1973</v>
      </c>
      <c r="I78" s="86">
        <v>2</v>
      </c>
      <c r="J78" s="89">
        <f>บึงกาฬ!F68</f>
        <v>389485.55</v>
      </c>
      <c r="K78" s="90">
        <f>บึงกาฬ!AL68</f>
        <v>360463.06999999995</v>
      </c>
      <c r="L78" s="90">
        <f>บึงกาฬ!AM68</f>
        <v>480876.73000000004</v>
      </c>
      <c r="M78" s="90">
        <f>บึงกาฬ!AN68</f>
        <v>314897.43</v>
      </c>
      <c r="N78" s="87"/>
      <c r="O78" s="87"/>
      <c r="P78" s="87"/>
      <c r="Q78" s="79">
        <f t="shared" si="2"/>
        <v>165979.30000000005</v>
      </c>
      <c r="R78" s="80">
        <f t="shared" si="3"/>
        <v>243.72870248352766</v>
      </c>
    </row>
    <row r="79" spans="1:18" x14ac:dyDescent="0.55000000000000004">
      <c r="A79" s="86">
        <v>5</v>
      </c>
      <c r="B79" s="87" t="s">
        <v>57</v>
      </c>
      <c r="C79" s="87" t="s">
        <v>190</v>
      </c>
      <c r="D79" s="87" t="s">
        <v>113</v>
      </c>
      <c r="E79" s="87" t="s">
        <v>269</v>
      </c>
      <c r="F79" s="87" t="s">
        <v>178</v>
      </c>
      <c r="G79" s="87" t="s">
        <v>274</v>
      </c>
      <c r="H79" s="88">
        <v>5007</v>
      </c>
      <c r="I79" s="86">
        <v>4</v>
      </c>
      <c r="J79" s="89">
        <f>บึงกาฬ!F69</f>
        <v>498782</v>
      </c>
      <c r="K79" s="90">
        <f>บึงกาฬ!AL69</f>
        <v>524510.93999999994</v>
      </c>
      <c r="L79" s="90">
        <f>บึงกาฬ!AM69</f>
        <v>922466.17</v>
      </c>
      <c r="M79" s="90">
        <f>บึงกาฬ!AN69</f>
        <v>330549.84000000003</v>
      </c>
      <c r="N79" s="87"/>
      <c r="O79" s="87"/>
      <c r="P79" s="87"/>
      <c r="Q79" s="79">
        <f t="shared" si="2"/>
        <v>591916.33000000007</v>
      </c>
      <c r="R79" s="80">
        <f t="shared" si="3"/>
        <v>184.23530457359698</v>
      </c>
    </row>
    <row r="80" spans="1:18" x14ac:dyDescent="0.55000000000000004">
      <c r="A80" s="86">
        <v>6</v>
      </c>
      <c r="B80" s="87" t="s">
        <v>57</v>
      </c>
      <c r="C80" s="87" t="s">
        <v>190</v>
      </c>
      <c r="D80" s="87" t="s">
        <v>113</v>
      </c>
      <c r="E80" s="87" t="s">
        <v>269</v>
      </c>
      <c r="F80" s="87" t="s">
        <v>178</v>
      </c>
      <c r="G80" s="87" t="s">
        <v>275</v>
      </c>
      <c r="H80" s="88">
        <v>5318</v>
      </c>
      <c r="I80" s="86">
        <v>4</v>
      </c>
      <c r="J80" s="89">
        <f>บึงกาฬ!F70</f>
        <v>537255.09</v>
      </c>
      <c r="K80" s="90">
        <f>บึงกาฬ!AL70</f>
        <v>387862.89</v>
      </c>
      <c r="L80" s="90">
        <f>บึงกาฬ!AM70</f>
        <v>685856.33</v>
      </c>
      <c r="M80" s="90">
        <f>บึงกาฬ!AN70</f>
        <v>636587.80999999994</v>
      </c>
      <c r="N80" s="87"/>
      <c r="O80" s="87"/>
      <c r="P80" s="87"/>
      <c r="Q80" s="79">
        <f t="shared" si="2"/>
        <v>49268.520000000019</v>
      </c>
      <c r="R80" s="80">
        <f t="shared" si="3"/>
        <v>128.96884731101918</v>
      </c>
    </row>
    <row r="81" spans="1:18" s="98" customFormat="1" x14ac:dyDescent="0.55000000000000004">
      <c r="A81" s="92">
        <v>8</v>
      </c>
      <c r="B81" s="93" t="s">
        <v>57</v>
      </c>
      <c r="C81" s="93"/>
      <c r="D81" s="93"/>
      <c r="E81" s="93" t="s">
        <v>75</v>
      </c>
      <c r="F81" s="93"/>
      <c r="G81" s="93" t="s">
        <v>276</v>
      </c>
      <c r="H81" s="99">
        <f>SUM(H75:H80)</f>
        <v>22433</v>
      </c>
      <c r="I81" s="92"/>
      <c r="J81" s="95">
        <f>SUM(J75:J80)</f>
        <v>2935611.13</v>
      </c>
      <c r="K81" s="95">
        <f>SUM(K75:K80)</f>
        <v>2716154.24</v>
      </c>
      <c r="L81" s="95">
        <f>SUM(L75:L80)</f>
        <v>3641338.7600000002</v>
      </c>
      <c r="M81" s="95">
        <f>SUM(M75:M80)</f>
        <v>2503031.2800000003</v>
      </c>
      <c r="N81" s="93">
        <v>5</v>
      </c>
      <c r="O81" s="93">
        <v>5</v>
      </c>
      <c r="P81" s="93">
        <f>N81-O81</f>
        <v>0</v>
      </c>
      <c r="Q81" s="96">
        <f t="shared" si="2"/>
        <v>1138307.48</v>
      </c>
      <c r="R81" s="97">
        <f t="shared" si="3"/>
        <v>162.32063299603263</v>
      </c>
    </row>
    <row r="82" spans="1:18" s="98" customFormat="1" ht="24.75" thickBot="1" x14ac:dyDescent="0.6">
      <c r="A82" s="107"/>
      <c r="B82" s="108" t="s">
        <v>57</v>
      </c>
      <c r="C82" s="108" t="s">
        <v>57</v>
      </c>
      <c r="D82" s="108" t="s">
        <v>57</v>
      </c>
      <c r="E82" s="108" t="s">
        <v>57</v>
      </c>
      <c r="F82" s="108"/>
      <c r="G82" s="108" t="s">
        <v>277</v>
      </c>
      <c r="H82" s="109">
        <f>H20+H34+H47+H52+H58+H66+H74+H81</f>
        <v>250017</v>
      </c>
      <c r="I82" s="107"/>
      <c r="J82" s="110">
        <f t="shared" ref="J82:O82" si="4">J20+J34+J47+J52+J58+J66+J74+J81</f>
        <v>34449796.82</v>
      </c>
      <c r="K82" s="111">
        <f t="shared" si="4"/>
        <v>26395854.18</v>
      </c>
      <c r="L82" s="110">
        <f t="shared" si="4"/>
        <v>51382503.139999993</v>
      </c>
      <c r="M82" s="110">
        <f t="shared" si="4"/>
        <v>39913405.460000001</v>
      </c>
      <c r="N82" s="108">
        <f t="shared" si="4"/>
        <v>61</v>
      </c>
      <c r="O82" s="108">
        <f t="shared" si="4"/>
        <v>61</v>
      </c>
      <c r="P82" s="108">
        <f>N82-O82</f>
        <v>0</v>
      </c>
      <c r="Q82" s="96">
        <f t="shared" si="2"/>
        <v>11469097.679999992</v>
      </c>
      <c r="R82" s="97">
        <f t="shared" si="3"/>
        <v>205.51603746945204</v>
      </c>
    </row>
    <row r="83" spans="1:18" s="98" customFormat="1" ht="25.5" thickTop="1" thickBot="1" x14ac:dyDescent="0.6">
      <c r="A83" s="112"/>
      <c r="B83" s="113"/>
      <c r="C83" s="113"/>
      <c r="D83" s="113"/>
      <c r="E83" s="404" t="s">
        <v>278</v>
      </c>
      <c r="F83" s="405"/>
      <c r="G83" s="406"/>
      <c r="H83" s="114"/>
      <c r="I83" s="112"/>
      <c r="J83" s="115">
        <f>J82/O82</f>
        <v>564750.76754098362</v>
      </c>
      <c r="K83" s="116">
        <f>K82/O82</f>
        <v>432718.92098360654</v>
      </c>
      <c r="L83" s="115">
        <f>L82/O82</f>
        <v>842336.1170491802</v>
      </c>
      <c r="M83" s="115">
        <f>M82/O82</f>
        <v>654318.12229508196</v>
      </c>
      <c r="N83" s="113"/>
      <c r="O83" s="113"/>
      <c r="P83" s="113"/>
      <c r="Q83" s="79"/>
      <c r="R83" s="80"/>
    </row>
    <row r="84" spans="1:18" ht="24.75" thickTop="1" x14ac:dyDescent="0.55000000000000004">
      <c r="A84" s="117">
        <v>1</v>
      </c>
      <c r="B84" s="118" t="s">
        <v>61</v>
      </c>
      <c r="C84" s="118" t="s">
        <v>279</v>
      </c>
      <c r="D84" s="118" t="s">
        <v>280</v>
      </c>
      <c r="E84" s="118" t="s">
        <v>0</v>
      </c>
      <c r="F84" s="118" t="s">
        <v>175</v>
      </c>
      <c r="G84" s="118" t="s">
        <v>281</v>
      </c>
      <c r="H84" s="119"/>
      <c r="I84" s="117"/>
      <c r="J84" s="120"/>
      <c r="K84" s="121"/>
      <c r="L84" s="122"/>
      <c r="M84" s="122"/>
      <c r="N84" s="118"/>
      <c r="O84" s="118"/>
      <c r="P84" s="118"/>
    </row>
    <row r="85" spans="1:18" x14ac:dyDescent="0.55000000000000004">
      <c r="A85" s="86">
        <v>2</v>
      </c>
      <c r="B85" s="87" t="s">
        <v>61</v>
      </c>
      <c r="C85" s="87" t="s">
        <v>279</v>
      </c>
      <c r="D85" s="87" t="s">
        <v>280</v>
      </c>
      <c r="E85" s="87" t="s">
        <v>0</v>
      </c>
      <c r="F85" s="87" t="s">
        <v>178</v>
      </c>
      <c r="G85" s="87" t="s">
        <v>600</v>
      </c>
      <c r="H85" s="88">
        <v>4951</v>
      </c>
      <c r="I85" s="86">
        <v>4</v>
      </c>
      <c r="J85" s="89">
        <f>หนองบัวลำภู!F4</f>
        <v>1080976.81</v>
      </c>
      <c r="K85" s="231">
        <f>หนองบัวลำภู!AB4</f>
        <v>1068946.06</v>
      </c>
      <c r="L85" s="91">
        <f>หนองบัวลำภู!AC4</f>
        <v>640864.04</v>
      </c>
      <c r="M85" s="91">
        <f>หนองบัวลำภู!AD4</f>
        <v>1206490.5</v>
      </c>
      <c r="N85" s="87"/>
      <c r="O85" s="87"/>
      <c r="P85" s="87"/>
      <c r="Q85" s="79">
        <f t="shared" si="2"/>
        <v>-565626.46</v>
      </c>
      <c r="R85" s="80">
        <f t="shared" si="3"/>
        <v>129.44133306402748</v>
      </c>
    </row>
    <row r="86" spans="1:18" x14ac:dyDescent="0.55000000000000004">
      <c r="A86" s="86">
        <v>3</v>
      </c>
      <c r="B86" s="87" t="s">
        <v>61</v>
      </c>
      <c r="C86" s="87" t="s">
        <v>279</v>
      </c>
      <c r="D86" s="87" t="s">
        <v>280</v>
      </c>
      <c r="E86" s="87" t="s">
        <v>0</v>
      </c>
      <c r="F86" s="87" t="s">
        <v>178</v>
      </c>
      <c r="G86" s="87" t="s">
        <v>601</v>
      </c>
      <c r="H86" s="88">
        <v>4392</v>
      </c>
      <c r="I86" s="86">
        <v>3</v>
      </c>
      <c r="J86" s="89">
        <f>หนองบัวลำภู!F5</f>
        <v>743810.2</v>
      </c>
      <c r="K86" s="231">
        <f>หนองบัวลำภู!AB5</f>
        <v>798884.1</v>
      </c>
      <c r="L86" s="91">
        <f>หนองบัวลำภู!AC5</f>
        <v>623846.76</v>
      </c>
      <c r="M86" s="91">
        <f>หนองบัวลำภู!AD5</f>
        <v>669491.62</v>
      </c>
      <c r="N86" s="87"/>
      <c r="O86" s="87"/>
      <c r="P86" s="87"/>
      <c r="Q86" s="79">
        <f t="shared" si="2"/>
        <v>-45644.859999999986</v>
      </c>
      <c r="R86" s="80">
        <f t="shared" si="3"/>
        <v>142.04161202185793</v>
      </c>
    </row>
    <row r="87" spans="1:18" x14ac:dyDescent="0.55000000000000004">
      <c r="A87" s="86">
        <v>4</v>
      </c>
      <c r="B87" s="87" t="s">
        <v>61</v>
      </c>
      <c r="C87" s="87" t="s">
        <v>279</v>
      </c>
      <c r="D87" s="87" t="s">
        <v>280</v>
      </c>
      <c r="E87" s="87" t="s">
        <v>0</v>
      </c>
      <c r="F87" s="87" t="s">
        <v>178</v>
      </c>
      <c r="G87" s="87" t="s">
        <v>602</v>
      </c>
      <c r="H87" s="88">
        <v>5135</v>
      </c>
      <c r="I87" s="86">
        <v>4</v>
      </c>
      <c r="J87" s="89">
        <f>หนองบัวลำภู!F6</f>
        <v>942917.31</v>
      </c>
      <c r="K87" s="231">
        <f>หนองบัวลำภู!AB6</f>
        <v>1010448.92</v>
      </c>
      <c r="L87" s="91">
        <f>หนองบัวลำภู!AC6</f>
        <v>934061.69000000006</v>
      </c>
      <c r="M87" s="91">
        <f>หนองบัวลำภู!AD6</f>
        <v>825494.69</v>
      </c>
      <c r="N87" s="87"/>
      <c r="O87" s="87"/>
      <c r="P87" s="87"/>
      <c r="Q87" s="79">
        <f t="shared" si="2"/>
        <v>108567.00000000012</v>
      </c>
      <c r="R87" s="80">
        <f t="shared" si="3"/>
        <v>181.90101071080818</v>
      </c>
    </row>
    <row r="88" spans="1:18" x14ac:dyDescent="0.55000000000000004">
      <c r="A88" s="86">
        <v>5</v>
      </c>
      <c r="B88" s="87" t="s">
        <v>61</v>
      </c>
      <c r="C88" s="87" t="s">
        <v>279</v>
      </c>
      <c r="D88" s="87" t="s">
        <v>280</v>
      </c>
      <c r="E88" s="87" t="s">
        <v>0</v>
      </c>
      <c r="F88" s="87" t="s">
        <v>178</v>
      </c>
      <c r="G88" s="87" t="s">
        <v>603</v>
      </c>
      <c r="H88" s="88">
        <v>7670</v>
      </c>
      <c r="I88" s="86">
        <v>5</v>
      </c>
      <c r="J88" s="89">
        <f>หนองบัวลำภู!F7</f>
        <v>1222646.72</v>
      </c>
      <c r="K88" s="231">
        <f>หนองบัวลำภู!AB7</f>
        <v>1304287.74</v>
      </c>
      <c r="L88" s="91">
        <f>หนองบัวลำภู!AC7</f>
        <v>1316187.6099999999</v>
      </c>
      <c r="M88" s="91">
        <f>หนองบัวลำภู!AD7</f>
        <v>1229008</v>
      </c>
      <c r="N88" s="87"/>
      <c r="O88" s="87"/>
      <c r="P88" s="87"/>
      <c r="Q88" s="79">
        <f t="shared" si="2"/>
        <v>87179.60999999987</v>
      </c>
      <c r="R88" s="80">
        <f t="shared" si="3"/>
        <v>171.60203520208603</v>
      </c>
    </row>
    <row r="89" spans="1:18" x14ac:dyDescent="0.55000000000000004">
      <c r="A89" s="86">
        <v>6</v>
      </c>
      <c r="B89" s="87" t="s">
        <v>61</v>
      </c>
      <c r="C89" s="87" t="s">
        <v>279</v>
      </c>
      <c r="D89" s="87" t="s">
        <v>280</v>
      </c>
      <c r="E89" s="87" t="s">
        <v>0</v>
      </c>
      <c r="F89" s="87" t="s">
        <v>178</v>
      </c>
      <c r="G89" s="87" t="s">
        <v>604</v>
      </c>
      <c r="H89" s="88">
        <v>5043</v>
      </c>
      <c r="I89" s="86">
        <v>4</v>
      </c>
      <c r="J89" s="89">
        <f>หนองบัวลำภู!F8</f>
        <v>1264011.51</v>
      </c>
      <c r="K89" s="231">
        <f>หนองบัวลำภู!AB8</f>
        <v>1254055.08</v>
      </c>
      <c r="L89" s="91">
        <f>หนองบัวลำภู!AC8</f>
        <v>766404.09000000008</v>
      </c>
      <c r="M89" s="91">
        <f>หนองบัวลำภู!AD8</f>
        <v>691319.08</v>
      </c>
      <c r="N89" s="87"/>
      <c r="O89" s="87"/>
      <c r="P89" s="87"/>
      <c r="Q89" s="79">
        <f t="shared" si="2"/>
        <v>75085.010000000126</v>
      </c>
      <c r="R89" s="80">
        <f t="shared" si="3"/>
        <v>151.97384295062466</v>
      </c>
    </row>
    <row r="90" spans="1:18" x14ac:dyDescent="0.55000000000000004">
      <c r="A90" s="86">
        <v>7</v>
      </c>
      <c r="B90" s="87" t="s">
        <v>61</v>
      </c>
      <c r="C90" s="87" t="s">
        <v>279</v>
      </c>
      <c r="D90" s="87" t="s">
        <v>280</v>
      </c>
      <c r="E90" s="87" t="s">
        <v>0</v>
      </c>
      <c r="F90" s="87" t="s">
        <v>178</v>
      </c>
      <c r="G90" s="87" t="s">
        <v>605</v>
      </c>
      <c r="H90" s="88">
        <v>1849</v>
      </c>
      <c r="I90" s="86">
        <v>2</v>
      </c>
      <c r="J90" s="89">
        <f>หนองบัวลำภู!F9</f>
        <v>423298.18</v>
      </c>
      <c r="K90" s="231">
        <f>หนองบัวลำภู!AB9</f>
        <v>474891.38</v>
      </c>
      <c r="L90" s="91">
        <f>หนองบัวลำภู!AC9</f>
        <v>420323.5</v>
      </c>
      <c r="M90" s="91">
        <f>หนองบัวลำภู!AD9</f>
        <v>456132.93000000005</v>
      </c>
      <c r="N90" s="87"/>
      <c r="O90" s="87"/>
      <c r="P90" s="87"/>
      <c r="Q90" s="79">
        <f t="shared" si="2"/>
        <v>-35809.430000000051</v>
      </c>
      <c r="R90" s="80">
        <f t="shared" si="3"/>
        <v>227.32477014602489</v>
      </c>
    </row>
    <row r="91" spans="1:18" x14ac:dyDescent="0.55000000000000004">
      <c r="A91" s="86">
        <v>8</v>
      </c>
      <c r="B91" s="87" t="s">
        <v>61</v>
      </c>
      <c r="C91" s="87" t="s">
        <v>279</v>
      </c>
      <c r="D91" s="87" t="s">
        <v>280</v>
      </c>
      <c r="E91" s="87" t="s">
        <v>0</v>
      </c>
      <c r="F91" s="87" t="s">
        <v>178</v>
      </c>
      <c r="G91" s="87" t="s">
        <v>606</v>
      </c>
      <c r="H91" s="88">
        <v>7078</v>
      </c>
      <c r="I91" s="86">
        <v>5</v>
      </c>
      <c r="J91" s="89">
        <f>หนองบัวลำภู!F10</f>
        <v>823290.37</v>
      </c>
      <c r="K91" s="90">
        <f>หนองบัวลำภู!AB10</f>
        <v>964617.32000000007</v>
      </c>
      <c r="L91" s="91">
        <f>หนองบัวลำภู!AC10</f>
        <v>930512.63</v>
      </c>
      <c r="M91" s="91">
        <f>หนองบัวลำภู!AD10</f>
        <v>881055.37</v>
      </c>
      <c r="N91" s="87"/>
      <c r="O91" s="87"/>
      <c r="P91" s="87"/>
      <c r="Q91" s="79">
        <f t="shared" si="2"/>
        <v>49457.260000000009</v>
      </c>
      <c r="R91" s="80">
        <f t="shared" si="3"/>
        <v>131.46547471037016</v>
      </c>
    </row>
    <row r="92" spans="1:18" x14ac:dyDescent="0.55000000000000004">
      <c r="A92" s="86">
        <v>9</v>
      </c>
      <c r="B92" s="87" t="s">
        <v>61</v>
      </c>
      <c r="C92" s="87" t="s">
        <v>279</v>
      </c>
      <c r="D92" s="87" t="s">
        <v>280</v>
      </c>
      <c r="E92" s="87" t="s">
        <v>0</v>
      </c>
      <c r="F92" s="87" t="s">
        <v>178</v>
      </c>
      <c r="G92" s="87" t="s">
        <v>607</v>
      </c>
      <c r="H92" s="88">
        <v>2787</v>
      </c>
      <c r="I92" s="86">
        <v>2</v>
      </c>
      <c r="J92" s="89">
        <f>หนองบัวลำภู!F11</f>
        <v>699242.34</v>
      </c>
      <c r="K92" s="231">
        <f>หนองบัวลำภู!AB11</f>
        <v>738034.36</v>
      </c>
      <c r="L92" s="91">
        <f>หนองบัวลำภู!AC11</f>
        <v>459116.85</v>
      </c>
      <c r="M92" s="91">
        <f>หนองบัวลำภู!AD11</f>
        <v>518710.22</v>
      </c>
      <c r="N92" s="87"/>
      <c r="O92" s="87"/>
      <c r="P92" s="87"/>
      <c r="Q92" s="79">
        <f t="shared" si="2"/>
        <v>-59593.369999999995</v>
      </c>
      <c r="R92" s="80">
        <f t="shared" si="3"/>
        <v>164.73514531754574</v>
      </c>
    </row>
    <row r="93" spans="1:18" x14ac:dyDescent="0.55000000000000004">
      <c r="A93" s="86">
        <v>10</v>
      </c>
      <c r="B93" s="87" t="s">
        <v>61</v>
      </c>
      <c r="C93" s="87" t="s">
        <v>279</v>
      </c>
      <c r="D93" s="87" t="s">
        <v>280</v>
      </c>
      <c r="E93" s="87" t="s">
        <v>0</v>
      </c>
      <c r="F93" s="87" t="s">
        <v>178</v>
      </c>
      <c r="G93" s="87" t="s">
        <v>608</v>
      </c>
      <c r="H93" s="88">
        <v>4346</v>
      </c>
      <c r="I93" s="86">
        <v>3</v>
      </c>
      <c r="J93" s="89">
        <f>หนองบัวลำภู!F12</f>
        <v>1110870.8799999999</v>
      </c>
      <c r="K93" s="90">
        <f>หนองบัวลำภู!AB12</f>
        <v>1209847.1399999999</v>
      </c>
      <c r="L93" s="91">
        <f>หนองบัวลำภู!AC12</f>
        <v>721576.78</v>
      </c>
      <c r="M93" s="91">
        <f>หนองบัวลำภู!AD12</f>
        <v>702022.29</v>
      </c>
      <c r="N93" s="87"/>
      <c r="O93" s="87"/>
      <c r="P93" s="87"/>
      <c r="Q93" s="79">
        <f t="shared" si="2"/>
        <v>19554.489999999991</v>
      </c>
      <c r="R93" s="80">
        <f t="shared" si="3"/>
        <v>166.03239300506212</v>
      </c>
    </row>
    <row r="94" spans="1:18" x14ac:dyDescent="0.55000000000000004">
      <c r="A94" s="86">
        <v>11</v>
      </c>
      <c r="B94" s="87" t="s">
        <v>61</v>
      </c>
      <c r="C94" s="87" t="s">
        <v>279</v>
      </c>
      <c r="D94" s="87" t="s">
        <v>280</v>
      </c>
      <c r="E94" s="87" t="s">
        <v>0</v>
      </c>
      <c r="F94" s="87" t="s">
        <v>178</v>
      </c>
      <c r="G94" s="87" t="s">
        <v>609</v>
      </c>
      <c r="H94" s="88">
        <v>2971</v>
      </c>
      <c r="I94" s="86">
        <v>2</v>
      </c>
      <c r="J94" s="89">
        <f>หนองบัวลำภู!F13</f>
        <v>397507.07</v>
      </c>
      <c r="K94" s="90">
        <f>หนองบัวลำภู!AB13</f>
        <v>310390.38</v>
      </c>
      <c r="L94" s="91">
        <f>หนองบัวลำภู!AC13</f>
        <v>362514.66000000003</v>
      </c>
      <c r="M94" s="91">
        <f>หนองบัวลำภู!AD13</f>
        <v>326661.2</v>
      </c>
      <c r="N94" s="87"/>
      <c r="O94" s="87"/>
      <c r="P94" s="87"/>
      <c r="Q94" s="79">
        <f t="shared" si="2"/>
        <v>35853.460000000021</v>
      </c>
      <c r="R94" s="80">
        <f t="shared" si="3"/>
        <v>122.01772467182768</v>
      </c>
    </row>
    <row r="95" spans="1:18" x14ac:dyDescent="0.55000000000000004">
      <c r="A95" s="86">
        <v>12</v>
      </c>
      <c r="B95" s="87" t="s">
        <v>61</v>
      </c>
      <c r="C95" s="87" t="s">
        <v>279</v>
      </c>
      <c r="D95" s="87" t="s">
        <v>280</v>
      </c>
      <c r="E95" s="87" t="s">
        <v>0</v>
      </c>
      <c r="F95" s="87" t="s">
        <v>178</v>
      </c>
      <c r="G95" s="87" t="s">
        <v>610</v>
      </c>
      <c r="H95" s="88">
        <v>2720</v>
      </c>
      <c r="I95" s="86">
        <v>2</v>
      </c>
      <c r="J95" s="89">
        <f>หนองบัวลำภู!F14</f>
        <v>601011.06999999995</v>
      </c>
      <c r="K95" s="90">
        <f>หนองบัวลำภู!AB14</f>
        <v>577086.46</v>
      </c>
      <c r="L95" s="91">
        <f>หนองบัวลำภู!AC14</f>
        <v>528176.54</v>
      </c>
      <c r="M95" s="91">
        <f>หนองบัวลำภู!AD14</f>
        <v>591716.67999999993</v>
      </c>
      <c r="N95" s="87"/>
      <c r="O95" s="87"/>
      <c r="P95" s="87"/>
      <c r="Q95" s="79">
        <f t="shared" si="2"/>
        <v>-63540.139999999898</v>
      </c>
      <c r="R95" s="80">
        <f t="shared" si="3"/>
        <v>194.18255147058824</v>
      </c>
    </row>
    <row r="96" spans="1:18" x14ac:dyDescent="0.55000000000000004">
      <c r="A96" s="86">
        <v>13</v>
      </c>
      <c r="B96" s="87" t="s">
        <v>61</v>
      </c>
      <c r="C96" s="87" t="s">
        <v>279</v>
      </c>
      <c r="D96" s="87" t="s">
        <v>280</v>
      </c>
      <c r="E96" s="87" t="s">
        <v>0</v>
      </c>
      <c r="F96" s="87" t="s">
        <v>178</v>
      </c>
      <c r="G96" s="87" t="s">
        <v>611</v>
      </c>
      <c r="H96" s="88">
        <v>4608</v>
      </c>
      <c r="I96" s="86">
        <v>4</v>
      </c>
      <c r="J96" s="89">
        <f>หนองบัวลำภู!F15</f>
        <v>1059715</v>
      </c>
      <c r="K96" s="231">
        <f>หนองบัวลำภู!AB15</f>
        <v>1069114.7</v>
      </c>
      <c r="L96" s="91">
        <f>หนองบัวลำภู!AC15</f>
        <v>1118259.8700000001</v>
      </c>
      <c r="M96" s="91">
        <f>หนองบัวลำภู!AD15</f>
        <v>703998.3</v>
      </c>
      <c r="N96" s="87"/>
      <c r="O96" s="87"/>
      <c r="P96" s="87"/>
      <c r="Q96" s="79">
        <f t="shared" si="2"/>
        <v>414261.57000000007</v>
      </c>
      <c r="R96" s="80">
        <f t="shared" si="3"/>
        <v>242.67792317708336</v>
      </c>
    </row>
    <row r="97" spans="1:18" x14ac:dyDescent="0.55000000000000004">
      <c r="A97" s="86">
        <v>14</v>
      </c>
      <c r="B97" s="87" t="s">
        <v>61</v>
      </c>
      <c r="C97" s="87" t="s">
        <v>279</v>
      </c>
      <c r="D97" s="87" t="s">
        <v>280</v>
      </c>
      <c r="E97" s="87" t="s">
        <v>0</v>
      </c>
      <c r="F97" s="87" t="s">
        <v>178</v>
      </c>
      <c r="G97" s="87" t="s">
        <v>612</v>
      </c>
      <c r="H97" s="88">
        <v>4866</v>
      </c>
      <c r="I97" s="86">
        <v>4</v>
      </c>
      <c r="J97" s="89">
        <f>หนองบัวลำภู!F16</f>
        <v>632440.94999999995</v>
      </c>
      <c r="K97" s="90">
        <f>หนองบัวลำภู!AB16</f>
        <v>650866.18999999994</v>
      </c>
      <c r="L97" s="91">
        <f>หนองบัวลำภู!AC16</f>
        <v>935860.91999999993</v>
      </c>
      <c r="M97" s="91">
        <f>หนองบัวลำภู!AD16</f>
        <v>904886.15</v>
      </c>
      <c r="N97" s="87"/>
      <c r="O97" s="87"/>
      <c r="P97" s="87"/>
      <c r="Q97" s="79">
        <f t="shared" si="2"/>
        <v>30974.769999999902</v>
      </c>
      <c r="R97" s="80">
        <f t="shared" si="3"/>
        <v>192.32653514180024</v>
      </c>
    </row>
    <row r="98" spans="1:18" x14ac:dyDescent="0.55000000000000004">
      <c r="A98" s="86">
        <v>15</v>
      </c>
      <c r="B98" s="87" t="s">
        <v>61</v>
      </c>
      <c r="C98" s="87" t="s">
        <v>279</v>
      </c>
      <c r="D98" s="87" t="s">
        <v>280</v>
      </c>
      <c r="E98" s="87" t="s">
        <v>0</v>
      </c>
      <c r="F98" s="87" t="s">
        <v>178</v>
      </c>
      <c r="G98" s="87" t="s">
        <v>613</v>
      </c>
      <c r="H98" s="88">
        <v>3427</v>
      </c>
      <c r="I98" s="86">
        <v>3</v>
      </c>
      <c r="J98" s="89">
        <f>หนองบัวลำภู!F17</f>
        <v>1057559.06</v>
      </c>
      <c r="K98" s="90">
        <f>หนองบัวลำภู!AB17</f>
        <v>1028523.3800000001</v>
      </c>
      <c r="L98" s="91">
        <f>หนองบัวลำภู!AC17</f>
        <v>711069.45</v>
      </c>
      <c r="M98" s="91">
        <f>หนองบัวลำภู!AD17</f>
        <v>724772.39</v>
      </c>
      <c r="N98" s="87"/>
      <c r="O98" s="87"/>
      <c r="P98" s="87"/>
      <c r="Q98" s="79">
        <f t="shared" si="2"/>
        <v>-13702.940000000061</v>
      </c>
      <c r="R98" s="80">
        <f t="shared" si="3"/>
        <v>207.49035599649838</v>
      </c>
    </row>
    <row r="99" spans="1:18" x14ac:dyDescent="0.55000000000000004">
      <c r="A99" s="86">
        <v>16</v>
      </c>
      <c r="B99" s="87" t="s">
        <v>61</v>
      </c>
      <c r="C99" s="87" t="s">
        <v>279</v>
      </c>
      <c r="D99" s="87" t="s">
        <v>280</v>
      </c>
      <c r="E99" s="87" t="s">
        <v>0</v>
      </c>
      <c r="F99" s="87" t="s">
        <v>178</v>
      </c>
      <c r="G99" s="87" t="s">
        <v>614</v>
      </c>
      <c r="H99" s="88">
        <v>5652</v>
      </c>
      <c r="I99" s="86">
        <v>4</v>
      </c>
      <c r="J99" s="89">
        <f>หนองบัวลำภู!F18</f>
        <v>1045232.78</v>
      </c>
      <c r="K99" s="90">
        <f>หนองบัวลำภู!AB18</f>
        <v>1073060.94</v>
      </c>
      <c r="L99" s="91">
        <f>หนองบัวลำภู!AC18</f>
        <v>748602.87000000011</v>
      </c>
      <c r="M99" s="91">
        <f>หนองบัวลำภู!AD18</f>
        <v>769443.4</v>
      </c>
      <c r="N99" s="87"/>
      <c r="O99" s="87"/>
      <c r="P99" s="87"/>
      <c r="Q99" s="79">
        <f t="shared" si="2"/>
        <v>-20840.529999999912</v>
      </c>
      <c r="R99" s="80">
        <f t="shared" si="3"/>
        <v>132.44919851380044</v>
      </c>
    </row>
    <row r="100" spans="1:18" x14ac:dyDescent="0.55000000000000004">
      <c r="A100" s="86">
        <v>17</v>
      </c>
      <c r="B100" s="87" t="s">
        <v>61</v>
      </c>
      <c r="C100" s="87" t="s">
        <v>279</v>
      </c>
      <c r="D100" s="87" t="s">
        <v>280</v>
      </c>
      <c r="E100" s="87" t="s">
        <v>0</v>
      </c>
      <c r="F100" s="87" t="s">
        <v>178</v>
      </c>
      <c r="G100" s="87" t="s">
        <v>615</v>
      </c>
      <c r="H100" s="88">
        <v>3912</v>
      </c>
      <c r="I100" s="86">
        <v>3</v>
      </c>
      <c r="J100" s="89">
        <f>หนองบัวลำภู!F19</f>
        <v>1008099.51</v>
      </c>
      <c r="K100" s="231">
        <f>หนองบัวลำภู!AB19</f>
        <v>1027984.09</v>
      </c>
      <c r="L100" s="91">
        <f>หนองบัวลำภู!AC19</f>
        <v>1087579.8400000001</v>
      </c>
      <c r="M100" s="91">
        <f>หนองบัวลำภู!AD19</f>
        <v>841002.58</v>
      </c>
      <c r="N100" s="87"/>
      <c r="O100" s="87"/>
      <c r="P100" s="87"/>
      <c r="Q100" s="79">
        <f t="shared" si="2"/>
        <v>246577.26000000013</v>
      </c>
      <c r="R100" s="80">
        <f t="shared" si="3"/>
        <v>278.01120654396732</v>
      </c>
    </row>
    <row r="101" spans="1:18" x14ac:dyDescent="0.55000000000000004">
      <c r="A101" s="86">
        <v>18</v>
      </c>
      <c r="B101" s="87" t="s">
        <v>61</v>
      </c>
      <c r="C101" s="87" t="s">
        <v>279</v>
      </c>
      <c r="D101" s="87" t="s">
        <v>280</v>
      </c>
      <c r="E101" s="87" t="s">
        <v>0</v>
      </c>
      <c r="F101" s="87" t="s">
        <v>178</v>
      </c>
      <c r="G101" s="87" t="s">
        <v>616</v>
      </c>
      <c r="H101" s="88">
        <v>2731</v>
      </c>
      <c r="I101" s="86">
        <v>2</v>
      </c>
      <c r="J101" s="89">
        <f>หนองบัวลำภู!F20</f>
        <v>1060005.42</v>
      </c>
      <c r="K101" s="231">
        <f>หนองบัวลำภู!AB20</f>
        <v>1077182.9999999998</v>
      </c>
      <c r="L101" s="91">
        <f>หนองบัวลำภู!AC20</f>
        <v>726963.64</v>
      </c>
      <c r="M101" s="91">
        <f>หนองบัวลำภู!AD20</f>
        <v>649472</v>
      </c>
      <c r="N101" s="87"/>
      <c r="O101" s="87"/>
      <c r="P101" s="87"/>
      <c r="Q101" s="79">
        <f t="shared" si="2"/>
        <v>77491.640000000014</v>
      </c>
      <c r="R101" s="80">
        <f t="shared" si="3"/>
        <v>266.18954229220066</v>
      </c>
    </row>
    <row r="102" spans="1:18" x14ac:dyDescent="0.55000000000000004">
      <c r="A102" s="86">
        <v>19</v>
      </c>
      <c r="B102" s="87" t="s">
        <v>61</v>
      </c>
      <c r="C102" s="87" t="s">
        <v>279</v>
      </c>
      <c r="D102" s="87" t="s">
        <v>280</v>
      </c>
      <c r="E102" s="87" t="s">
        <v>0</v>
      </c>
      <c r="F102" s="87" t="s">
        <v>178</v>
      </c>
      <c r="G102" s="87" t="s">
        <v>617</v>
      </c>
      <c r="H102" s="88">
        <v>2945</v>
      </c>
      <c r="I102" s="86">
        <v>2</v>
      </c>
      <c r="J102" s="89">
        <f>หนองบัวลำภู!F21</f>
        <v>692857.25</v>
      </c>
      <c r="K102" s="90">
        <f>หนองบัวลำภู!AB21</f>
        <v>685972.4</v>
      </c>
      <c r="L102" s="91">
        <f>หนองบัวลำภู!AC21</f>
        <v>624074.88</v>
      </c>
      <c r="M102" s="91">
        <f>หนองบัวลำภู!AD21</f>
        <v>614238.82999999996</v>
      </c>
      <c r="N102" s="87"/>
      <c r="O102" s="87"/>
      <c r="P102" s="87"/>
      <c r="Q102" s="79">
        <f t="shared" si="2"/>
        <v>9836.0500000000466</v>
      </c>
      <c r="R102" s="80">
        <f t="shared" si="3"/>
        <v>211.90997623089984</v>
      </c>
    </row>
    <row r="103" spans="1:18" x14ac:dyDescent="0.55000000000000004">
      <c r="A103" s="86">
        <v>20</v>
      </c>
      <c r="B103" s="87" t="s">
        <v>61</v>
      </c>
      <c r="C103" s="87" t="s">
        <v>279</v>
      </c>
      <c r="D103" s="87" t="s">
        <v>280</v>
      </c>
      <c r="E103" s="87" t="s">
        <v>0</v>
      </c>
      <c r="F103" s="87" t="s">
        <v>178</v>
      </c>
      <c r="G103" s="87" t="s">
        <v>618</v>
      </c>
      <c r="H103" s="88">
        <v>3678</v>
      </c>
      <c r="I103" s="86">
        <v>3</v>
      </c>
      <c r="J103" s="89">
        <f>หนองบัวลำภู!F22</f>
        <v>671959.67</v>
      </c>
      <c r="K103" s="231">
        <f>หนองบัวลำภู!AB22</f>
        <v>681390.92</v>
      </c>
      <c r="L103" s="91">
        <f>หนองบัวลำภู!AC22</f>
        <v>685404.52</v>
      </c>
      <c r="M103" s="91">
        <f>หนองบัวลำภู!AD22</f>
        <v>627643.59</v>
      </c>
      <c r="N103" s="87"/>
      <c r="O103" s="87"/>
      <c r="P103" s="87"/>
      <c r="Q103" s="79">
        <f t="shared" si="2"/>
        <v>57760.930000000051</v>
      </c>
      <c r="R103" s="80">
        <f t="shared" si="3"/>
        <v>186.35250679717237</v>
      </c>
    </row>
    <row r="104" spans="1:18" x14ac:dyDescent="0.55000000000000004">
      <c r="A104" s="86">
        <v>21</v>
      </c>
      <c r="B104" s="87" t="s">
        <v>61</v>
      </c>
      <c r="C104" s="87" t="s">
        <v>279</v>
      </c>
      <c r="D104" s="87" t="s">
        <v>280</v>
      </c>
      <c r="E104" s="87" t="s">
        <v>0</v>
      </c>
      <c r="F104" s="87" t="s">
        <v>178</v>
      </c>
      <c r="G104" s="87" t="s">
        <v>619</v>
      </c>
      <c r="H104" s="88">
        <v>4213</v>
      </c>
      <c r="I104" s="86">
        <v>3</v>
      </c>
      <c r="J104" s="89">
        <f>หนองบัวลำภู!F23</f>
        <v>1683712.88</v>
      </c>
      <c r="K104" s="90">
        <f>หนองบัวลำภู!AB23</f>
        <v>1662700.08</v>
      </c>
      <c r="L104" s="91">
        <f>หนองบัวลำภู!AC23</f>
        <v>867263.91999999993</v>
      </c>
      <c r="M104" s="91">
        <f>หนองบัวลำภู!AD23</f>
        <v>513659.2</v>
      </c>
      <c r="N104" s="87"/>
      <c r="O104" s="87"/>
      <c r="P104" s="87"/>
      <c r="Q104" s="79">
        <f t="shared" si="2"/>
        <v>353604.71999999991</v>
      </c>
      <c r="R104" s="80">
        <f t="shared" si="3"/>
        <v>205.85424163304057</v>
      </c>
    </row>
    <row r="105" spans="1:18" s="98" customFormat="1" x14ac:dyDescent="0.55000000000000004">
      <c r="A105" s="92">
        <v>1</v>
      </c>
      <c r="B105" s="93" t="s">
        <v>61</v>
      </c>
      <c r="C105" s="93"/>
      <c r="D105" s="93"/>
      <c r="E105" s="93" t="s">
        <v>75</v>
      </c>
      <c r="F105" s="93"/>
      <c r="G105" s="93" t="s">
        <v>282</v>
      </c>
      <c r="H105" s="99">
        <f>SUM(H84:H104)</f>
        <v>84974</v>
      </c>
      <c r="I105" s="92"/>
      <c r="J105" s="95">
        <f>SUM(J84:J104)</f>
        <v>18221164.979999997</v>
      </c>
      <c r="K105" s="95">
        <f>SUM(K84:K104)</f>
        <v>18668284.640000001</v>
      </c>
      <c r="L105" s="95">
        <f>SUM(L84:L104)</f>
        <v>15208665.059999999</v>
      </c>
      <c r="M105" s="95">
        <f>SUM(M84:M104)</f>
        <v>14447219.02</v>
      </c>
      <c r="N105" s="93">
        <v>20</v>
      </c>
      <c r="O105" s="93">
        <v>20</v>
      </c>
      <c r="P105" s="93">
        <f>N105-O105</f>
        <v>0</v>
      </c>
      <c r="Q105" s="96">
        <f t="shared" si="2"/>
        <v>761446.03999999911</v>
      </c>
      <c r="R105" s="97">
        <f>L105/H105</f>
        <v>178.98021818438579</v>
      </c>
    </row>
    <row r="106" spans="1:18" x14ac:dyDescent="0.55000000000000004">
      <c r="A106" s="86">
        <v>1</v>
      </c>
      <c r="B106" s="87" t="s">
        <v>61</v>
      </c>
      <c r="C106" s="87" t="s">
        <v>283</v>
      </c>
      <c r="D106" s="87" t="s">
        <v>82</v>
      </c>
      <c r="E106" s="87" t="s">
        <v>1</v>
      </c>
      <c r="F106" s="87" t="s">
        <v>208</v>
      </c>
      <c r="G106" s="87" t="s">
        <v>284</v>
      </c>
      <c r="H106" s="88"/>
      <c r="I106" s="86"/>
      <c r="J106" s="89"/>
      <c r="K106" s="90"/>
      <c r="L106" s="91"/>
      <c r="M106" s="91"/>
      <c r="N106" s="87"/>
      <c r="O106" s="87"/>
      <c r="P106" s="87"/>
    </row>
    <row r="107" spans="1:18" x14ac:dyDescent="0.55000000000000004">
      <c r="A107" s="86">
        <v>2</v>
      </c>
      <c r="B107" s="87" t="s">
        <v>61</v>
      </c>
      <c r="C107" s="87" t="s">
        <v>283</v>
      </c>
      <c r="D107" s="87" t="s">
        <v>82</v>
      </c>
      <c r="E107" s="87" t="s">
        <v>1</v>
      </c>
      <c r="F107" s="87" t="s">
        <v>178</v>
      </c>
      <c r="G107" s="87" t="s">
        <v>620</v>
      </c>
      <c r="H107" s="88">
        <v>7384</v>
      </c>
      <c r="I107" s="86">
        <v>5</v>
      </c>
      <c r="J107" s="89">
        <f>หนองบัวลำภู!F24</f>
        <v>1368856.24</v>
      </c>
      <c r="K107" s="90">
        <f>หนองบัวลำภู!AB24</f>
        <v>1427884.5</v>
      </c>
      <c r="L107" s="91">
        <f>หนองบัวลำภู!AC24</f>
        <v>961484.97</v>
      </c>
      <c r="M107" s="91">
        <f>หนองบัวลำภู!AD24</f>
        <v>872523.55</v>
      </c>
      <c r="N107" s="87"/>
      <c r="O107" s="87"/>
      <c r="P107" s="87"/>
      <c r="Q107" s="79">
        <f t="shared" si="2"/>
        <v>88961.419999999925</v>
      </c>
      <c r="R107" s="80">
        <f t="shared" si="3"/>
        <v>130.21194068255687</v>
      </c>
    </row>
    <row r="108" spans="1:18" x14ac:dyDescent="0.55000000000000004">
      <c r="A108" s="86">
        <v>3</v>
      </c>
      <c r="B108" s="87" t="s">
        <v>61</v>
      </c>
      <c r="C108" s="87" t="s">
        <v>283</v>
      </c>
      <c r="D108" s="87" t="s">
        <v>82</v>
      </c>
      <c r="E108" s="87" t="s">
        <v>1</v>
      </c>
      <c r="F108" s="87" t="s">
        <v>178</v>
      </c>
      <c r="G108" s="87" t="s">
        <v>621</v>
      </c>
      <c r="H108" s="88">
        <v>4311</v>
      </c>
      <c r="I108" s="86">
        <v>3</v>
      </c>
      <c r="J108" s="89">
        <f>หนองบัวลำภู!F25</f>
        <v>204257.57</v>
      </c>
      <c r="K108" s="89">
        <f>หนองบัวลำภู!AB25</f>
        <v>339189.57000000007</v>
      </c>
      <c r="L108" s="91">
        <f>หนองบัวลำภู!AC25</f>
        <v>749374.99</v>
      </c>
      <c r="M108" s="91">
        <f>หนองบัวลำภู!AD25</f>
        <v>622396.99</v>
      </c>
      <c r="N108" s="87"/>
      <c r="O108" s="87"/>
      <c r="P108" s="87"/>
      <c r="Q108" s="79">
        <f t="shared" si="2"/>
        <v>126978</v>
      </c>
      <c r="R108" s="80">
        <f t="shared" si="3"/>
        <v>173.82857573648806</v>
      </c>
    </row>
    <row r="109" spans="1:18" x14ac:dyDescent="0.55000000000000004">
      <c r="A109" s="86">
        <v>4</v>
      </c>
      <c r="B109" s="87" t="s">
        <v>61</v>
      </c>
      <c r="C109" s="87" t="s">
        <v>283</v>
      </c>
      <c r="D109" s="87" t="s">
        <v>82</v>
      </c>
      <c r="E109" s="87" t="s">
        <v>1</v>
      </c>
      <c r="F109" s="87" t="s">
        <v>178</v>
      </c>
      <c r="G109" s="87" t="s">
        <v>622</v>
      </c>
      <c r="H109" s="88">
        <v>7424</v>
      </c>
      <c r="I109" s="86">
        <v>5</v>
      </c>
      <c r="J109" s="89">
        <f>หนองบัวลำภู!F26</f>
        <v>524522.22</v>
      </c>
      <c r="K109" s="90">
        <f>หนองบัวลำภู!AB26</f>
        <v>556646.34</v>
      </c>
      <c r="L109" s="91">
        <f>หนองบัวลำภู!AC26</f>
        <v>1073510.9100000001</v>
      </c>
      <c r="M109" s="91">
        <f>หนองบัวลำภู!AD26</f>
        <v>958903.79</v>
      </c>
      <c r="N109" s="87"/>
      <c r="O109" s="87"/>
      <c r="P109" s="87"/>
      <c r="Q109" s="79">
        <f t="shared" si="2"/>
        <v>114607.12000000011</v>
      </c>
      <c r="R109" s="80">
        <f t="shared" si="3"/>
        <v>144.6000686961207</v>
      </c>
    </row>
    <row r="110" spans="1:18" x14ac:dyDescent="0.55000000000000004">
      <c r="A110" s="86">
        <v>5</v>
      </c>
      <c r="B110" s="87" t="s">
        <v>61</v>
      </c>
      <c r="C110" s="87" t="s">
        <v>283</v>
      </c>
      <c r="D110" s="87" t="s">
        <v>82</v>
      </c>
      <c r="E110" s="87" t="s">
        <v>1</v>
      </c>
      <c r="F110" s="87" t="s">
        <v>178</v>
      </c>
      <c r="G110" s="87" t="s">
        <v>623</v>
      </c>
      <c r="H110" s="88">
        <v>4841</v>
      </c>
      <c r="I110" s="86">
        <v>4</v>
      </c>
      <c r="J110" s="89">
        <f>หนองบัวลำภู!F27</f>
        <v>720119.3</v>
      </c>
      <c r="K110" s="90">
        <f>หนองบัวลำภู!AB27</f>
        <v>757070.28</v>
      </c>
      <c r="L110" s="91">
        <f>หนองบัวลำภู!AC27</f>
        <v>982582.65999999992</v>
      </c>
      <c r="M110" s="91">
        <f>หนองบัวลำภู!AD27</f>
        <v>858473.78</v>
      </c>
      <c r="N110" s="87"/>
      <c r="O110" s="87"/>
      <c r="P110" s="87"/>
      <c r="Q110" s="79">
        <f t="shared" si="2"/>
        <v>124108.87999999989</v>
      </c>
      <c r="R110" s="80">
        <f t="shared" si="3"/>
        <v>202.97101012187562</v>
      </c>
    </row>
    <row r="111" spans="1:18" x14ac:dyDescent="0.55000000000000004">
      <c r="A111" s="86">
        <v>6</v>
      </c>
      <c r="B111" s="87" t="s">
        <v>61</v>
      </c>
      <c r="C111" s="87" t="s">
        <v>283</v>
      </c>
      <c r="D111" s="87" t="s">
        <v>82</v>
      </c>
      <c r="E111" s="87" t="s">
        <v>1</v>
      </c>
      <c r="F111" s="87" t="s">
        <v>178</v>
      </c>
      <c r="G111" s="87" t="s">
        <v>624</v>
      </c>
      <c r="H111" s="88">
        <v>3165</v>
      </c>
      <c r="I111" s="86">
        <v>3</v>
      </c>
      <c r="J111" s="89">
        <f>หนองบัวลำภู!F28</f>
        <v>538951.51</v>
      </c>
      <c r="K111" s="90">
        <f>หนองบัวลำภู!AB28</f>
        <v>534951.64999999991</v>
      </c>
      <c r="L111" s="91">
        <f>หนองบัวลำภู!AC28</f>
        <v>969853.11</v>
      </c>
      <c r="M111" s="91">
        <f>หนองบัวลำภู!AD28</f>
        <v>768194.28</v>
      </c>
      <c r="N111" s="87"/>
      <c r="O111" s="87"/>
      <c r="P111" s="87"/>
      <c r="Q111" s="79">
        <f t="shared" si="2"/>
        <v>201658.82999999996</v>
      </c>
      <c r="R111" s="80">
        <f t="shared" si="3"/>
        <v>306.43068246445495</v>
      </c>
    </row>
    <row r="112" spans="1:18" x14ac:dyDescent="0.55000000000000004">
      <c r="A112" s="86">
        <v>7</v>
      </c>
      <c r="B112" s="87" t="s">
        <v>61</v>
      </c>
      <c r="C112" s="87" t="s">
        <v>283</v>
      </c>
      <c r="D112" s="87" t="s">
        <v>82</v>
      </c>
      <c r="E112" s="87" t="s">
        <v>1</v>
      </c>
      <c r="F112" s="87" t="s">
        <v>178</v>
      </c>
      <c r="G112" s="87" t="s">
        <v>625</v>
      </c>
      <c r="H112" s="88">
        <v>3662</v>
      </c>
      <c r="I112" s="86">
        <v>3</v>
      </c>
      <c r="J112" s="89">
        <f>หนองบัวลำภู!F29</f>
        <v>629669.57999999996</v>
      </c>
      <c r="K112" s="90">
        <f>หนองบัวลำภู!AB29</f>
        <v>655722.48999999987</v>
      </c>
      <c r="L112" s="91">
        <f>หนองบัวลำภู!AC29</f>
        <v>954226.34</v>
      </c>
      <c r="M112" s="91">
        <f>หนองบัวลำภู!AD29</f>
        <v>818852.59</v>
      </c>
      <c r="N112" s="87"/>
      <c r="O112" s="87"/>
      <c r="P112" s="87"/>
      <c r="Q112" s="79">
        <f t="shared" si="2"/>
        <v>135373.75</v>
      </c>
      <c r="R112" s="80">
        <f t="shared" si="3"/>
        <v>260.5751884216275</v>
      </c>
    </row>
    <row r="113" spans="1:18" x14ac:dyDescent="0.55000000000000004">
      <c r="A113" s="86">
        <v>8</v>
      </c>
      <c r="B113" s="87" t="s">
        <v>61</v>
      </c>
      <c r="C113" s="87" t="s">
        <v>283</v>
      </c>
      <c r="D113" s="87" t="s">
        <v>82</v>
      </c>
      <c r="E113" s="87" t="s">
        <v>1</v>
      </c>
      <c r="F113" s="87" t="s">
        <v>178</v>
      </c>
      <c r="G113" s="87" t="s">
        <v>626</v>
      </c>
      <c r="H113" s="88">
        <v>2860</v>
      </c>
      <c r="I113" s="86">
        <v>2</v>
      </c>
      <c r="J113" s="89">
        <f>หนองบัวลำภู!F30</f>
        <v>423904.09</v>
      </c>
      <c r="K113" s="90">
        <f>หนองบัวลำภู!AB30</f>
        <v>509370.95000000007</v>
      </c>
      <c r="L113" s="91">
        <f>หนองบัวลำภู!AC30</f>
        <v>697410.48</v>
      </c>
      <c r="M113" s="91">
        <f>หนองบัวลำภู!AD30</f>
        <v>513812.75</v>
      </c>
      <c r="N113" s="87"/>
      <c r="O113" s="87"/>
      <c r="P113" s="87"/>
      <c r="Q113" s="79">
        <f t="shared" si="2"/>
        <v>183597.72999999998</v>
      </c>
      <c r="R113" s="80">
        <f t="shared" si="3"/>
        <v>243.84981818181816</v>
      </c>
    </row>
    <row r="114" spans="1:18" x14ac:dyDescent="0.55000000000000004">
      <c r="A114" s="86">
        <v>9</v>
      </c>
      <c r="B114" s="87" t="s">
        <v>61</v>
      </c>
      <c r="C114" s="87" t="s">
        <v>283</v>
      </c>
      <c r="D114" s="87" t="s">
        <v>82</v>
      </c>
      <c r="E114" s="87" t="s">
        <v>1</v>
      </c>
      <c r="F114" s="87" t="s">
        <v>178</v>
      </c>
      <c r="G114" s="87" t="s">
        <v>627</v>
      </c>
      <c r="H114" s="88">
        <v>6859</v>
      </c>
      <c r="I114" s="86">
        <v>5</v>
      </c>
      <c r="J114" s="89">
        <f>หนองบัวลำภู!F31</f>
        <v>871668.97</v>
      </c>
      <c r="K114" s="90">
        <f>หนองบัวลำภู!AB31</f>
        <v>920790.69</v>
      </c>
      <c r="L114" s="91">
        <f>หนองบัวลำภู!AC31</f>
        <v>1001447.3600000001</v>
      </c>
      <c r="M114" s="91">
        <f>หนองบัวลำภู!AD31</f>
        <v>817265.35000000009</v>
      </c>
      <c r="N114" s="87"/>
      <c r="O114" s="87"/>
      <c r="P114" s="87"/>
      <c r="Q114" s="79">
        <f t="shared" si="2"/>
        <v>184182.01</v>
      </c>
      <c r="R114" s="80">
        <f t="shared" si="3"/>
        <v>146.00486368275261</v>
      </c>
    </row>
    <row r="115" spans="1:18" x14ac:dyDescent="0.55000000000000004">
      <c r="A115" s="86">
        <v>10</v>
      </c>
      <c r="B115" s="87" t="s">
        <v>61</v>
      </c>
      <c r="C115" s="87" t="s">
        <v>283</v>
      </c>
      <c r="D115" s="87" t="s">
        <v>82</v>
      </c>
      <c r="E115" s="87" t="s">
        <v>1</v>
      </c>
      <c r="F115" s="87" t="s">
        <v>178</v>
      </c>
      <c r="G115" s="87" t="s">
        <v>628</v>
      </c>
      <c r="H115" s="88">
        <v>2919</v>
      </c>
      <c r="I115" s="86">
        <v>2</v>
      </c>
      <c r="J115" s="89">
        <f>หนองบัวลำภู!F32</f>
        <v>206513.35</v>
      </c>
      <c r="K115" s="90">
        <f>หนองบัวลำภู!AB32</f>
        <v>243900.19</v>
      </c>
      <c r="L115" s="91">
        <f>หนองบัวลำภู!AC32</f>
        <v>677312.25</v>
      </c>
      <c r="M115" s="91">
        <f>หนองบัวลำภู!AD32</f>
        <v>547292</v>
      </c>
      <c r="N115" s="87"/>
      <c r="O115" s="87"/>
      <c r="P115" s="87"/>
      <c r="Q115" s="79">
        <f t="shared" si="2"/>
        <v>130020.25</v>
      </c>
      <c r="R115" s="80">
        <f t="shared" si="3"/>
        <v>232.03571428571428</v>
      </c>
    </row>
    <row r="116" spans="1:18" x14ac:dyDescent="0.55000000000000004">
      <c r="A116" s="86">
        <v>11</v>
      </c>
      <c r="B116" s="87" t="s">
        <v>61</v>
      </c>
      <c r="C116" s="87" t="s">
        <v>283</v>
      </c>
      <c r="D116" s="87" t="s">
        <v>82</v>
      </c>
      <c r="E116" s="87" t="s">
        <v>1</v>
      </c>
      <c r="F116" s="87" t="s">
        <v>178</v>
      </c>
      <c r="G116" s="87" t="s">
        <v>629</v>
      </c>
      <c r="H116" s="88">
        <v>5877</v>
      </c>
      <c r="I116" s="86">
        <v>4</v>
      </c>
      <c r="J116" s="89">
        <f>หนองบัวลำภู!F33</f>
        <v>388480.78</v>
      </c>
      <c r="K116" s="90">
        <f>หนองบัวลำภู!AB33</f>
        <v>395822.89000000007</v>
      </c>
      <c r="L116" s="91">
        <f>หนองบัวลำภู!AC33</f>
        <v>1174535.3</v>
      </c>
      <c r="M116" s="91">
        <f>หนองบัวลำภู!AD33</f>
        <v>939011.28</v>
      </c>
      <c r="N116" s="87"/>
      <c r="O116" s="87"/>
      <c r="P116" s="87"/>
      <c r="Q116" s="79">
        <f t="shared" si="2"/>
        <v>235524.02000000002</v>
      </c>
      <c r="R116" s="80">
        <f t="shared" si="3"/>
        <v>199.85286710906925</v>
      </c>
    </row>
    <row r="117" spans="1:18" x14ac:dyDescent="0.55000000000000004">
      <c r="A117" s="86">
        <v>12</v>
      </c>
      <c r="B117" s="87" t="s">
        <v>61</v>
      </c>
      <c r="C117" s="87" t="s">
        <v>283</v>
      </c>
      <c r="D117" s="87" t="s">
        <v>82</v>
      </c>
      <c r="E117" s="87" t="s">
        <v>1</v>
      </c>
      <c r="F117" s="87" t="s">
        <v>178</v>
      </c>
      <c r="G117" s="87" t="s">
        <v>630</v>
      </c>
      <c r="H117" s="88">
        <v>5647</v>
      </c>
      <c r="I117" s="86">
        <v>4</v>
      </c>
      <c r="J117" s="89">
        <f>หนองบัวลำภู!F34</f>
        <v>908172.85</v>
      </c>
      <c r="K117" s="90">
        <f>หนองบัวลำภู!AB34</f>
        <v>939814.21</v>
      </c>
      <c r="L117" s="91">
        <f>หนองบัวลำภู!AC34</f>
        <v>1425692.38</v>
      </c>
      <c r="M117" s="91">
        <f>หนองบัวลำภู!AD34</f>
        <v>1036460.48</v>
      </c>
      <c r="N117" s="87"/>
      <c r="O117" s="87"/>
      <c r="P117" s="87"/>
      <c r="Q117" s="79">
        <f t="shared" si="2"/>
        <v>389231.89999999991</v>
      </c>
      <c r="R117" s="80">
        <f t="shared" si="3"/>
        <v>252.46898884363378</v>
      </c>
    </row>
    <row r="118" spans="1:18" x14ac:dyDescent="0.55000000000000004">
      <c r="A118" s="86">
        <v>13</v>
      </c>
      <c r="B118" s="87" t="s">
        <v>61</v>
      </c>
      <c r="C118" s="87" t="s">
        <v>283</v>
      </c>
      <c r="D118" s="87" t="s">
        <v>82</v>
      </c>
      <c r="E118" s="87" t="s">
        <v>1</v>
      </c>
      <c r="F118" s="87" t="s">
        <v>178</v>
      </c>
      <c r="G118" s="87" t="s">
        <v>631</v>
      </c>
      <c r="H118" s="88">
        <v>4300</v>
      </c>
      <c r="I118" s="86">
        <v>3</v>
      </c>
      <c r="J118" s="89">
        <f>หนองบัวลำภู!F35</f>
        <v>455548.79</v>
      </c>
      <c r="K118" s="90">
        <f>หนองบัวลำภู!AB35</f>
        <v>588383.67999999993</v>
      </c>
      <c r="L118" s="91">
        <f>หนองบัวลำภู!AC35</f>
        <v>761957.36</v>
      </c>
      <c r="M118" s="91">
        <f>หนองบัวลำภู!AD35</f>
        <v>546459.34000000008</v>
      </c>
      <c r="N118" s="87"/>
      <c r="O118" s="87"/>
      <c r="P118" s="87"/>
      <c r="Q118" s="79">
        <f t="shared" si="2"/>
        <v>215498.0199999999</v>
      </c>
      <c r="R118" s="80">
        <f t="shared" si="3"/>
        <v>177.19938604651162</v>
      </c>
    </row>
    <row r="119" spans="1:18" s="98" customFormat="1" x14ac:dyDescent="0.55000000000000004">
      <c r="A119" s="92">
        <v>2</v>
      </c>
      <c r="B119" s="93" t="s">
        <v>61</v>
      </c>
      <c r="C119" s="93"/>
      <c r="D119" s="93"/>
      <c r="E119" s="93" t="s">
        <v>75</v>
      </c>
      <c r="F119" s="93"/>
      <c r="G119" s="93" t="s">
        <v>285</v>
      </c>
      <c r="H119" s="99">
        <f>SUM(H106:H118)</f>
        <v>59249</v>
      </c>
      <c r="I119" s="92"/>
      <c r="J119" s="95">
        <f>SUM(J106:J118)</f>
        <v>7240665.2499999991</v>
      </c>
      <c r="K119" s="95">
        <f>SUM(K106:K118)</f>
        <v>7869547.4400000004</v>
      </c>
      <c r="L119" s="95">
        <f>SUM(L106:L118)</f>
        <v>11429388.109999999</v>
      </c>
      <c r="M119" s="95">
        <f>SUM(M106:M118)</f>
        <v>9299646.1799999997</v>
      </c>
      <c r="N119" s="93">
        <v>12</v>
      </c>
      <c r="O119" s="93">
        <v>12</v>
      </c>
      <c r="P119" s="93">
        <f>N119-O119</f>
        <v>0</v>
      </c>
      <c r="Q119" s="96">
        <f t="shared" si="2"/>
        <v>2129741.9299999997</v>
      </c>
      <c r="R119" s="97">
        <f>L119/H119</f>
        <v>192.9043209168087</v>
      </c>
    </row>
    <row r="120" spans="1:18" x14ac:dyDescent="0.55000000000000004">
      <c r="A120" s="86">
        <v>1</v>
      </c>
      <c r="B120" s="87" t="s">
        <v>61</v>
      </c>
      <c r="C120" s="87" t="s">
        <v>286</v>
      </c>
      <c r="D120" s="87" t="s">
        <v>89</v>
      </c>
      <c r="E120" s="87" t="s">
        <v>2</v>
      </c>
      <c r="F120" s="87" t="s">
        <v>208</v>
      </c>
      <c r="G120" s="87" t="s">
        <v>287</v>
      </c>
      <c r="H120" s="88"/>
      <c r="I120" s="86"/>
      <c r="J120" s="89"/>
      <c r="K120" s="90"/>
      <c r="L120" s="91"/>
      <c r="M120" s="91"/>
      <c r="N120" s="87"/>
      <c r="O120" s="87"/>
      <c r="P120" s="87"/>
    </row>
    <row r="121" spans="1:18" x14ac:dyDescent="0.55000000000000004">
      <c r="A121" s="86">
        <v>2</v>
      </c>
      <c r="B121" s="87" t="s">
        <v>61</v>
      </c>
      <c r="C121" s="87" t="s">
        <v>286</v>
      </c>
      <c r="D121" s="87" t="s">
        <v>89</v>
      </c>
      <c r="E121" s="87" t="s">
        <v>2</v>
      </c>
      <c r="F121" s="87" t="s">
        <v>178</v>
      </c>
      <c r="G121" s="87" t="s">
        <v>632</v>
      </c>
      <c r="H121" s="88">
        <v>1926</v>
      </c>
      <c r="I121" s="86">
        <v>2</v>
      </c>
      <c r="J121" s="89">
        <f>หนองบัวลำภู!F36</f>
        <v>322826.59000000003</v>
      </c>
      <c r="K121" s="90">
        <f>หนองบัวลำภู!AB36</f>
        <v>343267.91000000003</v>
      </c>
      <c r="L121" s="91">
        <f>หนองบัวลำภู!AC36</f>
        <v>513035.33</v>
      </c>
      <c r="M121" s="91">
        <f>หนองบัวลำภู!AD36</f>
        <v>497764.98000000004</v>
      </c>
      <c r="N121" s="87"/>
      <c r="O121" s="87"/>
      <c r="P121" s="87"/>
      <c r="Q121" s="79">
        <f t="shared" si="2"/>
        <v>15270.349999999977</v>
      </c>
      <c r="R121" s="80">
        <f t="shared" si="3"/>
        <v>266.37348390446522</v>
      </c>
    </row>
    <row r="122" spans="1:18" x14ac:dyDescent="0.55000000000000004">
      <c r="A122" s="86">
        <v>3</v>
      </c>
      <c r="B122" s="87" t="s">
        <v>61</v>
      </c>
      <c r="C122" s="87" t="s">
        <v>286</v>
      </c>
      <c r="D122" s="87" t="s">
        <v>89</v>
      </c>
      <c r="E122" s="87" t="s">
        <v>2</v>
      </c>
      <c r="F122" s="87" t="s">
        <v>178</v>
      </c>
      <c r="G122" s="87" t="s">
        <v>633</v>
      </c>
      <c r="H122" s="88">
        <v>4146</v>
      </c>
      <c r="I122" s="86">
        <v>3</v>
      </c>
      <c r="J122" s="89">
        <f>หนองบัวลำภู!F37</f>
        <v>644077.84</v>
      </c>
      <c r="K122" s="90">
        <f>หนองบัวลำภู!AB37</f>
        <v>719771.85</v>
      </c>
      <c r="L122" s="91">
        <f>หนองบัวลำภู!AC37</f>
        <v>905228.06</v>
      </c>
      <c r="M122" s="91">
        <f>หนองบัวลำภู!AD37</f>
        <v>850442.32000000007</v>
      </c>
      <c r="N122" s="87"/>
      <c r="O122" s="87"/>
      <c r="P122" s="87"/>
      <c r="Q122" s="79">
        <f t="shared" si="2"/>
        <v>54785.739999999991</v>
      </c>
      <c r="R122" s="80">
        <f t="shared" si="3"/>
        <v>218.33768933912205</v>
      </c>
    </row>
    <row r="123" spans="1:18" x14ac:dyDescent="0.55000000000000004">
      <c r="A123" s="86">
        <v>4</v>
      </c>
      <c r="B123" s="87" t="s">
        <v>61</v>
      </c>
      <c r="C123" s="87" t="s">
        <v>286</v>
      </c>
      <c r="D123" s="87" t="s">
        <v>89</v>
      </c>
      <c r="E123" s="87" t="s">
        <v>2</v>
      </c>
      <c r="F123" s="87" t="s">
        <v>178</v>
      </c>
      <c r="G123" s="87" t="s">
        <v>634</v>
      </c>
      <c r="H123" s="88">
        <v>1218</v>
      </c>
      <c r="I123" s="86">
        <v>1</v>
      </c>
      <c r="J123" s="89">
        <f>หนองบัวลำภู!F38</f>
        <v>225465.8</v>
      </c>
      <c r="K123" s="90">
        <f>หนองบัวลำภู!AB38</f>
        <v>259183.58</v>
      </c>
      <c r="L123" s="91">
        <f>หนองบัวลำภู!AC38</f>
        <v>412071.04000000004</v>
      </c>
      <c r="M123" s="91">
        <f>หนองบัวลำภู!AD38</f>
        <v>567667.07999999996</v>
      </c>
      <c r="N123" s="87"/>
      <c r="O123" s="87"/>
      <c r="P123" s="87"/>
      <c r="Q123" s="79">
        <f t="shared" si="2"/>
        <v>-155596.03999999992</v>
      </c>
      <c r="R123" s="80">
        <f t="shared" si="3"/>
        <v>338.31776683087031</v>
      </c>
    </row>
    <row r="124" spans="1:18" x14ac:dyDescent="0.55000000000000004">
      <c r="A124" s="86">
        <v>5</v>
      </c>
      <c r="B124" s="87" t="s">
        <v>61</v>
      </c>
      <c r="C124" s="87" t="s">
        <v>286</v>
      </c>
      <c r="D124" s="87" t="s">
        <v>89</v>
      </c>
      <c r="E124" s="87" t="s">
        <v>2</v>
      </c>
      <c r="F124" s="87" t="s">
        <v>178</v>
      </c>
      <c r="G124" s="87" t="s">
        <v>635</v>
      </c>
      <c r="H124" s="88">
        <v>5296</v>
      </c>
      <c r="I124" s="86">
        <v>4</v>
      </c>
      <c r="J124" s="89">
        <f>หนองบัวลำภู!F39</f>
        <v>873337.25</v>
      </c>
      <c r="K124" s="90">
        <f>หนองบัวลำภู!AB39</f>
        <v>947280.02</v>
      </c>
      <c r="L124" s="91">
        <f>หนองบัวลำภู!AC39</f>
        <v>69719.41</v>
      </c>
      <c r="M124" s="91">
        <f>หนองบัวลำภู!AD39</f>
        <v>217942.31000000003</v>
      </c>
      <c r="N124" s="87"/>
      <c r="O124" s="87"/>
      <c r="P124" s="87"/>
      <c r="Q124" s="79">
        <f t="shared" si="2"/>
        <v>-148222.90000000002</v>
      </c>
      <c r="R124" s="80">
        <f t="shared" si="3"/>
        <v>13.164541163141994</v>
      </c>
    </row>
    <row r="125" spans="1:18" x14ac:dyDescent="0.55000000000000004">
      <c r="A125" s="86">
        <v>6</v>
      </c>
      <c r="B125" s="87" t="s">
        <v>61</v>
      </c>
      <c r="C125" s="87" t="s">
        <v>286</v>
      </c>
      <c r="D125" s="87" t="s">
        <v>89</v>
      </c>
      <c r="E125" s="87" t="s">
        <v>2</v>
      </c>
      <c r="F125" s="87" t="s">
        <v>178</v>
      </c>
      <c r="G125" s="87" t="s">
        <v>636</v>
      </c>
      <c r="H125" s="88">
        <v>3642</v>
      </c>
      <c r="I125" s="86">
        <v>3</v>
      </c>
      <c r="J125" s="89">
        <f>หนองบัวลำภู!F40</f>
        <v>855930.93</v>
      </c>
      <c r="K125" s="90">
        <f>หนองบัวลำภู!AB40</f>
        <v>972610</v>
      </c>
      <c r="L125" s="91">
        <f>หนองบัวลำภู!AC40</f>
        <v>649783.91999999993</v>
      </c>
      <c r="M125" s="91">
        <f>หนองบัวลำภู!AD40</f>
        <v>667453.36</v>
      </c>
      <c r="N125" s="87"/>
      <c r="O125" s="87"/>
      <c r="P125" s="87"/>
      <c r="Q125" s="79">
        <f t="shared" si="2"/>
        <v>-17669.440000000061</v>
      </c>
      <c r="R125" s="80">
        <f t="shared" si="3"/>
        <v>178.41403624382207</v>
      </c>
    </row>
    <row r="126" spans="1:18" x14ac:dyDescent="0.55000000000000004">
      <c r="A126" s="86">
        <v>7</v>
      </c>
      <c r="B126" s="87" t="s">
        <v>61</v>
      </c>
      <c r="C126" s="87" t="s">
        <v>286</v>
      </c>
      <c r="D126" s="87" t="s">
        <v>89</v>
      </c>
      <c r="E126" s="87" t="s">
        <v>2</v>
      </c>
      <c r="F126" s="87" t="s">
        <v>178</v>
      </c>
      <c r="G126" s="87" t="s">
        <v>637</v>
      </c>
      <c r="H126" s="88">
        <v>3621</v>
      </c>
      <c r="I126" s="86">
        <v>3</v>
      </c>
      <c r="J126" s="89">
        <f>หนองบัวลำภู!F41</f>
        <v>879092.05</v>
      </c>
      <c r="K126" s="90">
        <f>หนองบัวลำภู!AB41</f>
        <v>986158.06</v>
      </c>
      <c r="L126" s="91">
        <f>หนองบัวลำภู!AC41</f>
        <v>537417.21</v>
      </c>
      <c r="M126" s="91">
        <f>หนองบัวลำภู!AD41</f>
        <v>470945.26</v>
      </c>
      <c r="N126" s="87"/>
      <c r="O126" s="87"/>
      <c r="P126" s="87"/>
      <c r="Q126" s="79">
        <f t="shared" si="2"/>
        <v>66471.949999999953</v>
      </c>
      <c r="R126" s="80">
        <f t="shared" si="3"/>
        <v>148.41679370339685</v>
      </c>
    </row>
    <row r="127" spans="1:18" x14ac:dyDescent="0.55000000000000004">
      <c r="A127" s="86">
        <v>8</v>
      </c>
      <c r="B127" s="87" t="s">
        <v>61</v>
      </c>
      <c r="C127" s="87" t="s">
        <v>286</v>
      </c>
      <c r="D127" s="87" t="s">
        <v>89</v>
      </c>
      <c r="E127" s="87" t="s">
        <v>2</v>
      </c>
      <c r="F127" s="87" t="s">
        <v>178</v>
      </c>
      <c r="G127" s="87" t="s">
        <v>638</v>
      </c>
      <c r="H127" s="88">
        <v>1853</v>
      </c>
      <c r="I127" s="86">
        <v>2</v>
      </c>
      <c r="J127" s="89">
        <f>หนองบัวลำภู!F42</f>
        <v>366252.1</v>
      </c>
      <c r="K127" s="90">
        <f>หนองบัวลำภู!AB42</f>
        <v>389540.24</v>
      </c>
      <c r="L127" s="91">
        <f>หนองบัวลำภู!AC42</f>
        <v>428816.39</v>
      </c>
      <c r="M127" s="91">
        <f>หนองบัวลำภู!AD42</f>
        <v>539355.92999999993</v>
      </c>
      <c r="N127" s="87"/>
      <c r="O127" s="87"/>
      <c r="P127" s="87"/>
      <c r="Q127" s="79">
        <f t="shared" si="2"/>
        <v>-110539.53999999992</v>
      </c>
      <c r="R127" s="80">
        <f t="shared" si="3"/>
        <v>231.41737182946574</v>
      </c>
    </row>
    <row r="128" spans="1:18" x14ac:dyDescent="0.55000000000000004">
      <c r="A128" s="86">
        <v>9</v>
      </c>
      <c r="B128" s="87" t="s">
        <v>61</v>
      </c>
      <c r="C128" s="87" t="s">
        <v>286</v>
      </c>
      <c r="D128" s="87" t="s">
        <v>89</v>
      </c>
      <c r="E128" s="87" t="s">
        <v>2</v>
      </c>
      <c r="F128" s="87" t="s">
        <v>178</v>
      </c>
      <c r="G128" s="87" t="s">
        <v>639</v>
      </c>
      <c r="H128" s="88">
        <v>1606</v>
      </c>
      <c r="I128" s="86">
        <v>2</v>
      </c>
      <c r="J128" s="89">
        <f>หนองบัวลำภู!F43</f>
        <v>367762.23</v>
      </c>
      <c r="K128" s="90">
        <f>หนองบัวลำภู!AB43</f>
        <v>411045.94</v>
      </c>
      <c r="L128" s="91">
        <f>หนองบัวลำภู!AC43</f>
        <v>391832.97</v>
      </c>
      <c r="M128" s="91">
        <f>หนองบัวลำภู!AD43</f>
        <v>451538.96</v>
      </c>
      <c r="N128" s="87"/>
      <c r="O128" s="87"/>
      <c r="P128" s="87"/>
      <c r="Q128" s="79">
        <f t="shared" si="2"/>
        <v>-59705.990000000049</v>
      </c>
      <c r="R128" s="80">
        <f t="shared" si="3"/>
        <v>243.98067870485676</v>
      </c>
    </row>
    <row r="129" spans="1:18" x14ac:dyDescent="0.55000000000000004">
      <c r="A129" s="86">
        <v>10</v>
      </c>
      <c r="B129" s="87" t="s">
        <v>61</v>
      </c>
      <c r="C129" s="87" t="s">
        <v>286</v>
      </c>
      <c r="D129" s="87" t="s">
        <v>89</v>
      </c>
      <c r="E129" s="87" t="s">
        <v>2</v>
      </c>
      <c r="F129" s="87" t="s">
        <v>178</v>
      </c>
      <c r="G129" s="87" t="s">
        <v>640</v>
      </c>
      <c r="H129" s="88">
        <v>4293</v>
      </c>
      <c r="I129" s="86">
        <v>3</v>
      </c>
      <c r="J129" s="89">
        <f>หนองบัวลำภู!F44</f>
        <v>879034.38</v>
      </c>
      <c r="K129" s="90">
        <f>หนองบัวลำภู!AB44</f>
        <v>945548.2</v>
      </c>
      <c r="L129" s="91">
        <f>หนองบัวลำภู!AC44</f>
        <v>989935.31</v>
      </c>
      <c r="M129" s="91">
        <f>หนองบัวลำภู!AD44</f>
        <v>673179.58</v>
      </c>
      <c r="N129" s="87"/>
      <c r="O129" s="87"/>
      <c r="P129" s="87"/>
      <c r="Q129" s="79">
        <f t="shared" si="2"/>
        <v>316755.7300000001</v>
      </c>
      <c r="R129" s="80">
        <f t="shared" si="3"/>
        <v>230.59289774050782</v>
      </c>
    </row>
    <row r="130" spans="1:18" x14ac:dyDescent="0.55000000000000004">
      <c r="A130" s="86">
        <v>11</v>
      </c>
      <c r="B130" s="87" t="s">
        <v>61</v>
      </c>
      <c r="C130" s="87" t="s">
        <v>286</v>
      </c>
      <c r="D130" s="87" t="s">
        <v>89</v>
      </c>
      <c r="E130" s="87" t="s">
        <v>2</v>
      </c>
      <c r="F130" s="87" t="s">
        <v>178</v>
      </c>
      <c r="G130" s="87" t="s">
        <v>641</v>
      </c>
      <c r="H130" s="88">
        <v>2536</v>
      </c>
      <c r="I130" s="86">
        <v>2</v>
      </c>
      <c r="J130" s="89">
        <f>หนองบัวลำภู!F45</f>
        <v>385104.54</v>
      </c>
      <c r="K130" s="90">
        <f>หนองบัวลำภู!AB45</f>
        <v>414626.3</v>
      </c>
      <c r="L130" s="91">
        <f>หนองบัวลำภู!AC45</f>
        <v>43888.89</v>
      </c>
      <c r="M130" s="91">
        <f>หนองบัวลำภู!AD45</f>
        <v>121230.60999999999</v>
      </c>
      <c r="N130" s="87"/>
      <c r="O130" s="87"/>
      <c r="P130" s="87"/>
      <c r="Q130" s="79">
        <f t="shared" si="2"/>
        <v>-77341.719999999987</v>
      </c>
      <c r="R130" s="80">
        <f t="shared" si="3"/>
        <v>17.306344637223976</v>
      </c>
    </row>
    <row r="131" spans="1:18" x14ac:dyDescent="0.55000000000000004">
      <c r="A131" s="86">
        <v>12</v>
      </c>
      <c r="B131" s="87" t="s">
        <v>61</v>
      </c>
      <c r="C131" s="87" t="s">
        <v>286</v>
      </c>
      <c r="D131" s="87" t="s">
        <v>89</v>
      </c>
      <c r="E131" s="87" t="s">
        <v>2</v>
      </c>
      <c r="F131" s="87" t="s">
        <v>178</v>
      </c>
      <c r="G131" s="87" t="s">
        <v>642</v>
      </c>
      <c r="H131" s="88">
        <v>3568</v>
      </c>
      <c r="I131" s="86">
        <v>3</v>
      </c>
      <c r="J131" s="89">
        <f>หนองบัวลำภู!F46</f>
        <v>196289.58</v>
      </c>
      <c r="K131" s="90">
        <f>หนองบัวลำภู!AB46</f>
        <v>211947.8</v>
      </c>
      <c r="L131" s="91">
        <f>หนองบัวลำภู!AC46</f>
        <v>689393.51</v>
      </c>
      <c r="M131" s="91">
        <f>หนองบัวลำภู!AD46</f>
        <v>730277.91999999993</v>
      </c>
      <c r="N131" s="87"/>
      <c r="O131" s="87"/>
      <c r="P131" s="87"/>
      <c r="Q131" s="79">
        <f t="shared" si="2"/>
        <v>-40884.409999999916</v>
      </c>
      <c r="R131" s="80">
        <f t="shared" si="3"/>
        <v>193.21566984304934</v>
      </c>
    </row>
    <row r="132" spans="1:18" x14ac:dyDescent="0.55000000000000004">
      <c r="A132" s="86">
        <v>13</v>
      </c>
      <c r="B132" s="87" t="s">
        <v>61</v>
      </c>
      <c r="C132" s="87" t="s">
        <v>286</v>
      </c>
      <c r="D132" s="87" t="s">
        <v>89</v>
      </c>
      <c r="E132" s="87" t="s">
        <v>2</v>
      </c>
      <c r="F132" s="87" t="s">
        <v>178</v>
      </c>
      <c r="G132" s="87" t="s">
        <v>643</v>
      </c>
      <c r="H132" s="88">
        <v>2724</v>
      </c>
      <c r="I132" s="86">
        <v>2</v>
      </c>
      <c r="J132" s="89">
        <f>หนองบัวลำภู!F47</f>
        <v>217834.9</v>
      </c>
      <c r="K132" s="90">
        <f>หนองบัวลำภู!AB47</f>
        <v>254029.02</v>
      </c>
      <c r="L132" s="91">
        <f>หนองบัวลำภู!AC47</f>
        <v>422824.29000000004</v>
      </c>
      <c r="M132" s="91">
        <f>หนองบัวลำภู!AD47</f>
        <v>472864.75</v>
      </c>
      <c r="N132" s="87"/>
      <c r="O132" s="87"/>
      <c r="P132" s="87"/>
      <c r="Q132" s="79">
        <f t="shared" si="2"/>
        <v>-50040.459999999963</v>
      </c>
      <c r="R132" s="80">
        <f t="shared" si="3"/>
        <v>155.22183920704848</v>
      </c>
    </row>
    <row r="133" spans="1:18" x14ac:dyDescent="0.55000000000000004">
      <c r="A133" s="86">
        <v>14</v>
      </c>
      <c r="B133" s="87" t="s">
        <v>61</v>
      </c>
      <c r="C133" s="87" t="s">
        <v>286</v>
      </c>
      <c r="D133" s="87" t="s">
        <v>89</v>
      </c>
      <c r="E133" s="87" t="s">
        <v>2</v>
      </c>
      <c r="F133" s="87" t="s">
        <v>178</v>
      </c>
      <c r="G133" s="87" t="s">
        <v>644</v>
      </c>
      <c r="H133" s="88">
        <v>1550</v>
      </c>
      <c r="I133" s="86">
        <v>2</v>
      </c>
      <c r="J133" s="89">
        <f>หนองบัวลำภู!F48</f>
        <v>487851.13</v>
      </c>
      <c r="K133" s="90">
        <f>หนองบัวลำภู!AB48</f>
        <v>522750</v>
      </c>
      <c r="L133" s="91">
        <f>หนองบัวลำภู!AC48</f>
        <v>461988.65</v>
      </c>
      <c r="M133" s="91">
        <f>หนองบัวลำภู!AD48</f>
        <v>486587.38999999996</v>
      </c>
      <c r="N133" s="87"/>
      <c r="O133" s="87"/>
      <c r="P133" s="87"/>
      <c r="Q133" s="79">
        <f t="shared" si="2"/>
        <v>-24598.739999999932</v>
      </c>
      <c r="R133" s="80">
        <f t="shared" si="3"/>
        <v>298.05719354838709</v>
      </c>
    </row>
    <row r="134" spans="1:18" x14ac:dyDescent="0.55000000000000004">
      <c r="A134" s="86">
        <v>15</v>
      </c>
      <c r="B134" s="87" t="s">
        <v>61</v>
      </c>
      <c r="C134" s="87" t="s">
        <v>286</v>
      </c>
      <c r="D134" s="87" t="s">
        <v>89</v>
      </c>
      <c r="E134" s="87" t="s">
        <v>2</v>
      </c>
      <c r="F134" s="87" t="s">
        <v>178</v>
      </c>
      <c r="G134" s="87" t="s">
        <v>645</v>
      </c>
      <c r="H134" s="88">
        <v>2348</v>
      </c>
      <c r="I134" s="86">
        <v>2</v>
      </c>
      <c r="J134" s="89">
        <f>หนองบัวลำภู!F49</f>
        <v>231017.74</v>
      </c>
      <c r="K134" s="90">
        <f>หนองบัวลำภู!AB49</f>
        <v>258204.38</v>
      </c>
      <c r="L134" s="91">
        <f>หนองบัวลำภู!AC49</f>
        <v>23887.74</v>
      </c>
      <c r="M134" s="91">
        <f>หนองบัวลำภู!AD49</f>
        <v>183053.16999999998</v>
      </c>
      <c r="N134" s="87"/>
      <c r="O134" s="87"/>
      <c r="P134" s="87"/>
      <c r="Q134" s="79">
        <f t="shared" si="2"/>
        <v>-159165.43</v>
      </c>
      <c r="R134" s="80">
        <f t="shared" si="3"/>
        <v>10.173654173764907</v>
      </c>
    </row>
    <row r="135" spans="1:18" s="98" customFormat="1" x14ac:dyDescent="0.55000000000000004">
      <c r="A135" s="92">
        <v>3</v>
      </c>
      <c r="B135" s="93" t="s">
        <v>61</v>
      </c>
      <c r="C135" s="93"/>
      <c r="D135" s="93"/>
      <c r="E135" s="93" t="s">
        <v>75</v>
      </c>
      <c r="F135" s="93"/>
      <c r="G135" s="93" t="s">
        <v>288</v>
      </c>
      <c r="H135" s="99">
        <f>SUM(H120:H134)</f>
        <v>40327</v>
      </c>
      <c r="I135" s="92"/>
      <c r="J135" s="95">
        <f>SUM(J121:J134)</f>
        <v>6931877.0600000005</v>
      </c>
      <c r="K135" s="95">
        <f>SUM(K120:K134)</f>
        <v>7635963.2999999998</v>
      </c>
      <c r="L135" s="95">
        <f>SUM(L120:L134)</f>
        <v>6539822.7200000007</v>
      </c>
      <c r="M135" s="95">
        <f>SUM(M120:M134)</f>
        <v>6930303.6199999992</v>
      </c>
      <c r="N135" s="93">
        <v>14</v>
      </c>
      <c r="O135" s="93">
        <v>14</v>
      </c>
      <c r="P135" s="93">
        <f>N135-O135</f>
        <v>0</v>
      </c>
      <c r="Q135" s="96">
        <f t="shared" ref="Q135:Q198" si="5">L135-M135</f>
        <v>-390480.89999999851</v>
      </c>
      <c r="R135" s="97">
        <f>L135/H135</f>
        <v>162.16982964267117</v>
      </c>
    </row>
    <row r="136" spans="1:18" x14ac:dyDescent="0.55000000000000004">
      <c r="A136" s="86">
        <v>1</v>
      </c>
      <c r="B136" s="87" t="s">
        <v>61</v>
      </c>
      <c r="C136" s="87" t="s">
        <v>289</v>
      </c>
      <c r="D136" s="87" t="s">
        <v>96</v>
      </c>
      <c r="E136" s="87" t="s">
        <v>3</v>
      </c>
      <c r="F136" s="87" t="s">
        <v>208</v>
      </c>
      <c r="G136" s="87" t="s">
        <v>290</v>
      </c>
      <c r="H136" s="88"/>
      <c r="I136" s="86"/>
      <c r="J136" s="89"/>
      <c r="K136" s="90"/>
      <c r="L136" s="91"/>
      <c r="M136" s="91"/>
      <c r="N136" s="87"/>
      <c r="O136" s="87"/>
      <c r="P136" s="87"/>
    </row>
    <row r="137" spans="1:18" x14ac:dyDescent="0.55000000000000004">
      <c r="A137" s="86">
        <v>2</v>
      </c>
      <c r="B137" s="87" t="s">
        <v>61</v>
      </c>
      <c r="C137" s="87" t="s">
        <v>289</v>
      </c>
      <c r="D137" s="87" t="s">
        <v>96</v>
      </c>
      <c r="E137" s="87" t="s">
        <v>3</v>
      </c>
      <c r="F137" s="87" t="s">
        <v>178</v>
      </c>
      <c r="G137" s="87" t="s">
        <v>646</v>
      </c>
      <c r="H137" s="88">
        <v>5674</v>
      </c>
      <c r="I137" s="86">
        <v>4</v>
      </c>
      <c r="J137" s="89">
        <f>หนองบัวลำภู!F50</f>
        <v>866849.39</v>
      </c>
      <c r="K137" s="90">
        <f>หนองบัวลำภู!AB50</f>
        <v>868116.04</v>
      </c>
      <c r="L137" s="91">
        <f>หนองบัวลำภู!AC50</f>
        <v>1306922.06</v>
      </c>
      <c r="M137" s="91">
        <f>หนองบัวลำภู!AD50</f>
        <v>996532.22</v>
      </c>
      <c r="N137" s="87"/>
      <c r="O137" s="87"/>
      <c r="P137" s="87"/>
      <c r="Q137" s="79">
        <f t="shared" si="5"/>
        <v>310389.84000000008</v>
      </c>
      <c r="R137" s="80">
        <f t="shared" ref="R137:R198" si="6">L137/H137</f>
        <v>230.33522382798731</v>
      </c>
    </row>
    <row r="138" spans="1:18" x14ac:dyDescent="0.55000000000000004">
      <c r="A138" s="86">
        <v>3</v>
      </c>
      <c r="B138" s="87" t="s">
        <v>61</v>
      </c>
      <c r="C138" s="87" t="s">
        <v>289</v>
      </c>
      <c r="D138" s="87" t="s">
        <v>96</v>
      </c>
      <c r="E138" s="87" t="s">
        <v>3</v>
      </c>
      <c r="F138" s="87" t="s">
        <v>178</v>
      </c>
      <c r="G138" s="87" t="s">
        <v>647</v>
      </c>
      <c r="H138" s="88">
        <v>5329</v>
      </c>
      <c r="I138" s="86">
        <v>4</v>
      </c>
      <c r="J138" s="89">
        <f>หนองบัวลำภู!F51</f>
        <v>1107825.6499999999</v>
      </c>
      <c r="K138" s="90">
        <f>หนองบัวลำภู!AB51</f>
        <v>1148243.0699999998</v>
      </c>
      <c r="L138" s="91">
        <f>หนองบัวลำภู!AC51</f>
        <v>1333889.5899999999</v>
      </c>
      <c r="M138" s="91">
        <f>หนองบัวลำภู!AD51</f>
        <v>1045345.82</v>
      </c>
      <c r="N138" s="87"/>
      <c r="O138" s="87"/>
      <c r="P138" s="87"/>
      <c r="Q138" s="79">
        <f t="shared" si="5"/>
        <v>288543.7699999999</v>
      </c>
      <c r="R138" s="80">
        <f t="shared" si="6"/>
        <v>250.30767310940135</v>
      </c>
    </row>
    <row r="139" spans="1:18" x14ac:dyDescent="0.55000000000000004">
      <c r="A139" s="86">
        <v>4</v>
      </c>
      <c r="B139" s="87" t="s">
        <v>61</v>
      </c>
      <c r="C139" s="87" t="s">
        <v>289</v>
      </c>
      <c r="D139" s="87" t="s">
        <v>96</v>
      </c>
      <c r="E139" s="87" t="s">
        <v>3</v>
      </c>
      <c r="F139" s="87" t="s">
        <v>178</v>
      </c>
      <c r="G139" s="87" t="s">
        <v>648</v>
      </c>
      <c r="H139" s="88">
        <v>3741</v>
      </c>
      <c r="I139" s="86">
        <v>3</v>
      </c>
      <c r="J139" s="89">
        <f>หนองบัวลำภู!F52</f>
        <v>811194.46</v>
      </c>
      <c r="K139" s="90">
        <f>หนองบัวลำภู!AB52</f>
        <v>863515.76</v>
      </c>
      <c r="L139" s="91">
        <f>หนองบัวลำภู!AC52</f>
        <v>768621.1100000001</v>
      </c>
      <c r="M139" s="91">
        <f>หนองบัวลำภู!AD52</f>
        <v>472611.66</v>
      </c>
      <c r="N139" s="87"/>
      <c r="O139" s="87"/>
      <c r="P139" s="87"/>
      <c r="Q139" s="79">
        <f t="shared" si="5"/>
        <v>296009.45000000013</v>
      </c>
      <c r="R139" s="80">
        <f t="shared" si="6"/>
        <v>205.4587302860198</v>
      </c>
    </row>
    <row r="140" spans="1:18" x14ac:dyDescent="0.55000000000000004">
      <c r="A140" s="86">
        <v>5</v>
      </c>
      <c r="B140" s="87" t="s">
        <v>61</v>
      </c>
      <c r="C140" s="87" t="s">
        <v>289</v>
      </c>
      <c r="D140" s="87" t="s">
        <v>96</v>
      </c>
      <c r="E140" s="87" t="s">
        <v>3</v>
      </c>
      <c r="F140" s="87" t="s">
        <v>178</v>
      </c>
      <c r="G140" s="87" t="s">
        <v>649</v>
      </c>
      <c r="H140" s="88">
        <v>10085</v>
      </c>
      <c r="I140" s="86">
        <v>5</v>
      </c>
      <c r="J140" s="89">
        <f>หนองบัวลำภู!F53</f>
        <v>983758.57</v>
      </c>
      <c r="K140" s="90">
        <f>หนองบัวลำภู!AB53</f>
        <v>1113207.92</v>
      </c>
      <c r="L140" s="91">
        <f>หนองบัวลำภู!AC53</f>
        <v>1664245.4899999998</v>
      </c>
      <c r="M140" s="91">
        <f>หนองบัวลำภู!AD53</f>
        <v>1103530.68</v>
      </c>
      <c r="N140" s="87"/>
      <c r="O140" s="87"/>
      <c r="P140" s="87"/>
      <c r="Q140" s="79">
        <f t="shared" si="5"/>
        <v>560714.80999999982</v>
      </c>
      <c r="R140" s="80">
        <f t="shared" si="6"/>
        <v>165.02186316311352</v>
      </c>
    </row>
    <row r="141" spans="1:18" x14ac:dyDescent="0.55000000000000004">
      <c r="A141" s="86">
        <v>6</v>
      </c>
      <c r="B141" s="87" t="s">
        <v>61</v>
      </c>
      <c r="C141" s="87" t="s">
        <v>289</v>
      </c>
      <c r="D141" s="87" t="s">
        <v>96</v>
      </c>
      <c r="E141" s="87" t="s">
        <v>3</v>
      </c>
      <c r="F141" s="87" t="s">
        <v>178</v>
      </c>
      <c r="G141" s="87" t="s">
        <v>650</v>
      </c>
      <c r="H141" s="88">
        <v>1758</v>
      </c>
      <c r="I141" s="86">
        <v>2</v>
      </c>
      <c r="J141" s="89">
        <f>หนองบัวลำภู!F54</f>
        <v>488225.74</v>
      </c>
      <c r="K141" s="90">
        <f>หนองบัวลำภู!AB54</f>
        <v>523968.35</v>
      </c>
      <c r="L141" s="91">
        <f>หนองบัวลำภู!AC54</f>
        <v>720106.06</v>
      </c>
      <c r="M141" s="91">
        <f>หนองบัวลำภู!AD54</f>
        <v>611325.63</v>
      </c>
      <c r="N141" s="87"/>
      <c r="O141" s="87"/>
      <c r="P141" s="87"/>
      <c r="Q141" s="79">
        <f t="shared" si="5"/>
        <v>108780.43000000005</v>
      </c>
      <c r="R141" s="80">
        <f t="shared" si="6"/>
        <v>409.61664391353816</v>
      </c>
    </row>
    <row r="142" spans="1:18" x14ac:dyDescent="0.55000000000000004">
      <c r="A142" s="86">
        <v>7</v>
      </c>
      <c r="B142" s="87" t="s">
        <v>61</v>
      </c>
      <c r="C142" s="87" t="s">
        <v>289</v>
      </c>
      <c r="D142" s="87" t="s">
        <v>96</v>
      </c>
      <c r="E142" s="87" t="s">
        <v>3</v>
      </c>
      <c r="F142" s="87" t="s">
        <v>178</v>
      </c>
      <c r="G142" s="87" t="s">
        <v>651</v>
      </c>
      <c r="H142" s="88">
        <v>3359</v>
      </c>
      <c r="I142" s="86">
        <v>3</v>
      </c>
      <c r="J142" s="89">
        <f>หนองบัวลำภู!F55</f>
        <v>505249.06</v>
      </c>
      <c r="K142" s="90">
        <f>หนองบัวลำภู!AB55</f>
        <v>511038.70999999996</v>
      </c>
      <c r="L142" s="91">
        <f>หนองบัวลำภู!AC55</f>
        <v>1053420.52</v>
      </c>
      <c r="M142" s="91">
        <f>หนองบัวลำภู!AD55</f>
        <v>850324.91</v>
      </c>
      <c r="N142" s="87"/>
      <c r="O142" s="87"/>
      <c r="P142" s="87"/>
      <c r="Q142" s="79">
        <f t="shared" si="5"/>
        <v>203095.61</v>
      </c>
      <c r="R142" s="80">
        <f t="shared" si="6"/>
        <v>313.61134861565944</v>
      </c>
    </row>
    <row r="143" spans="1:18" x14ac:dyDescent="0.55000000000000004">
      <c r="A143" s="86">
        <v>8</v>
      </c>
      <c r="B143" s="87" t="s">
        <v>61</v>
      </c>
      <c r="C143" s="87" t="s">
        <v>289</v>
      </c>
      <c r="D143" s="87" t="s">
        <v>96</v>
      </c>
      <c r="E143" s="87" t="s">
        <v>3</v>
      </c>
      <c r="F143" s="87" t="s">
        <v>178</v>
      </c>
      <c r="G143" s="87" t="s">
        <v>1417</v>
      </c>
      <c r="H143" s="88">
        <v>5691</v>
      </c>
      <c r="I143" s="86">
        <v>4</v>
      </c>
      <c r="J143" s="89">
        <f>หนองบัวลำภู!F56</f>
        <v>898570.7</v>
      </c>
      <c r="K143" s="90">
        <f>หนองบัวลำภู!AB56</f>
        <v>944971.2</v>
      </c>
      <c r="L143" s="91">
        <f>หนองบัวลำภู!AC56</f>
        <v>1136248.02</v>
      </c>
      <c r="M143" s="91">
        <f>หนองบัวลำภู!AD56</f>
        <v>779559.18</v>
      </c>
      <c r="N143" s="87"/>
      <c r="O143" s="87"/>
      <c r="P143" s="87"/>
      <c r="Q143" s="79">
        <f t="shared" si="5"/>
        <v>356688.83999999997</v>
      </c>
      <c r="R143" s="80">
        <f t="shared" si="6"/>
        <v>199.65700579862943</v>
      </c>
    </row>
    <row r="144" spans="1:18" x14ac:dyDescent="0.55000000000000004">
      <c r="A144" s="86">
        <v>9</v>
      </c>
      <c r="B144" s="87" t="s">
        <v>61</v>
      </c>
      <c r="C144" s="87" t="s">
        <v>289</v>
      </c>
      <c r="D144" s="87" t="s">
        <v>96</v>
      </c>
      <c r="E144" s="87" t="s">
        <v>3</v>
      </c>
      <c r="F144" s="87" t="s">
        <v>178</v>
      </c>
      <c r="G144" s="87" t="s">
        <v>653</v>
      </c>
      <c r="H144" s="88">
        <v>2989</v>
      </c>
      <c r="I144" s="86">
        <v>2</v>
      </c>
      <c r="J144" s="89">
        <f>หนองบัวลำภู!F57</f>
        <v>416852.39</v>
      </c>
      <c r="K144" s="90">
        <f>หนองบัวลำภู!AB57</f>
        <v>423691.69</v>
      </c>
      <c r="L144" s="91">
        <f>หนองบัวลำภู!AC57</f>
        <v>796278.65</v>
      </c>
      <c r="M144" s="91">
        <f>หนองบัวลำภู!AD57</f>
        <v>670758.16</v>
      </c>
      <c r="N144" s="87"/>
      <c r="O144" s="87"/>
      <c r="P144" s="87"/>
      <c r="Q144" s="79">
        <f t="shared" si="5"/>
        <v>125520.48999999999</v>
      </c>
      <c r="R144" s="80">
        <f t="shared" si="6"/>
        <v>266.40302776848444</v>
      </c>
    </row>
    <row r="145" spans="1:18" x14ac:dyDescent="0.55000000000000004">
      <c r="A145" s="86">
        <v>10</v>
      </c>
      <c r="B145" s="87" t="s">
        <v>61</v>
      </c>
      <c r="C145" s="87" t="s">
        <v>289</v>
      </c>
      <c r="D145" s="87" t="s">
        <v>96</v>
      </c>
      <c r="E145" s="87" t="s">
        <v>3</v>
      </c>
      <c r="F145" s="87" t="s">
        <v>178</v>
      </c>
      <c r="G145" s="87" t="s">
        <v>654</v>
      </c>
      <c r="H145" s="88">
        <v>5028</v>
      </c>
      <c r="I145" s="86">
        <v>4</v>
      </c>
      <c r="J145" s="89">
        <f>หนองบัวลำภู!F58</f>
        <v>404111.48</v>
      </c>
      <c r="K145" s="90">
        <f>หนองบัวลำภู!AB58</f>
        <v>555162.51</v>
      </c>
      <c r="L145" s="91">
        <f>หนองบัวลำภู!AC58</f>
        <v>1353005.74</v>
      </c>
      <c r="M145" s="91">
        <f>หนองบัวลำภู!AD58</f>
        <v>1020428.28</v>
      </c>
      <c r="N145" s="87"/>
      <c r="O145" s="87"/>
      <c r="P145" s="87"/>
      <c r="Q145" s="79">
        <f t="shared" si="5"/>
        <v>332577.45999999996</v>
      </c>
      <c r="R145" s="80">
        <f t="shared" si="6"/>
        <v>269.09422036595066</v>
      </c>
    </row>
    <row r="146" spans="1:18" x14ac:dyDescent="0.55000000000000004">
      <c r="A146" s="86">
        <v>11</v>
      </c>
      <c r="B146" s="87" t="s">
        <v>61</v>
      </c>
      <c r="C146" s="87" t="s">
        <v>289</v>
      </c>
      <c r="D146" s="87" t="s">
        <v>96</v>
      </c>
      <c r="E146" s="87" t="s">
        <v>3</v>
      </c>
      <c r="F146" s="87" t="s">
        <v>178</v>
      </c>
      <c r="G146" s="87" t="s">
        <v>655</v>
      </c>
      <c r="H146" s="88">
        <v>3475</v>
      </c>
      <c r="I146" s="86">
        <v>3</v>
      </c>
      <c r="J146" s="89">
        <f>หนองบัวลำภู!F59</f>
        <v>468302.47</v>
      </c>
      <c r="K146" s="90">
        <f>หนองบัวลำภู!AB59</f>
        <v>557871.77</v>
      </c>
      <c r="L146" s="91">
        <f>หนองบัวลำภู!AC59</f>
        <v>592386.9</v>
      </c>
      <c r="M146" s="91">
        <f>หนองบัวลำภู!AD59</f>
        <v>381618.28</v>
      </c>
      <c r="N146" s="87"/>
      <c r="O146" s="87"/>
      <c r="P146" s="87"/>
      <c r="Q146" s="79">
        <f t="shared" si="5"/>
        <v>210768.62</v>
      </c>
      <c r="R146" s="80">
        <f t="shared" si="6"/>
        <v>170.47105035971225</v>
      </c>
    </row>
    <row r="147" spans="1:18" x14ac:dyDescent="0.55000000000000004">
      <c r="A147" s="86">
        <v>12</v>
      </c>
      <c r="B147" s="87" t="s">
        <v>61</v>
      </c>
      <c r="C147" s="87" t="s">
        <v>289</v>
      </c>
      <c r="D147" s="87" t="s">
        <v>96</v>
      </c>
      <c r="E147" s="87" t="s">
        <v>3</v>
      </c>
      <c r="F147" s="87" t="s">
        <v>178</v>
      </c>
      <c r="G147" s="87" t="s">
        <v>656</v>
      </c>
      <c r="H147" s="88">
        <v>2888</v>
      </c>
      <c r="I147" s="86">
        <v>2</v>
      </c>
      <c r="J147" s="89">
        <f>หนองบัวลำภู!F60</f>
        <v>323273.53999999998</v>
      </c>
      <c r="K147" s="90">
        <f>หนองบัวลำภู!AB60</f>
        <v>331143.53999999998</v>
      </c>
      <c r="L147" s="91">
        <f>หนองบัวลำภู!AC60</f>
        <v>698202.6</v>
      </c>
      <c r="M147" s="91">
        <f>หนองบัวลำภู!AD60</f>
        <v>504023.89</v>
      </c>
      <c r="N147" s="87"/>
      <c r="O147" s="87"/>
      <c r="P147" s="87"/>
      <c r="Q147" s="79">
        <f t="shared" si="5"/>
        <v>194178.70999999996</v>
      </c>
      <c r="R147" s="80">
        <f t="shared" si="6"/>
        <v>241.7599030470914</v>
      </c>
    </row>
    <row r="148" spans="1:18" x14ac:dyDescent="0.55000000000000004">
      <c r="A148" s="86">
        <v>13</v>
      </c>
      <c r="B148" s="87" t="s">
        <v>61</v>
      </c>
      <c r="C148" s="87" t="s">
        <v>289</v>
      </c>
      <c r="D148" s="87" t="s">
        <v>96</v>
      </c>
      <c r="E148" s="87" t="s">
        <v>3</v>
      </c>
      <c r="F148" s="87" t="s">
        <v>178</v>
      </c>
      <c r="G148" s="87" t="s">
        <v>657</v>
      </c>
      <c r="H148" s="88">
        <v>1354</v>
      </c>
      <c r="I148" s="86">
        <v>1</v>
      </c>
      <c r="J148" s="89">
        <f>หนองบัวลำภู!F61</f>
        <v>326624.96000000002</v>
      </c>
      <c r="K148" s="90">
        <f>หนองบัวลำภู!AB61</f>
        <v>371573.54000000004</v>
      </c>
      <c r="L148" s="91">
        <f>หนองบัวลำภู!AC61</f>
        <v>636694.72</v>
      </c>
      <c r="M148" s="91">
        <f>หนองบัวลำภู!AD61</f>
        <v>535107.03</v>
      </c>
      <c r="N148" s="87"/>
      <c r="O148" s="87"/>
      <c r="P148" s="87"/>
      <c r="Q148" s="79">
        <f t="shared" si="5"/>
        <v>101587.68999999994</v>
      </c>
      <c r="R148" s="80">
        <f t="shared" si="6"/>
        <v>470.23243722304284</v>
      </c>
    </row>
    <row r="149" spans="1:18" x14ac:dyDescent="0.55000000000000004">
      <c r="A149" s="86">
        <v>14</v>
      </c>
      <c r="B149" s="87" t="s">
        <v>61</v>
      </c>
      <c r="C149" s="87" t="s">
        <v>289</v>
      </c>
      <c r="D149" s="87" t="s">
        <v>96</v>
      </c>
      <c r="E149" s="87" t="s">
        <v>3</v>
      </c>
      <c r="F149" s="87" t="s">
        <v>178</v>
      </c>
      <c r="G149" s="87" t="s">
        <v>658</v>
      </c>
      <c r="H149" s="88">
        <v>3500</v>
      </c>
      <c r="I149" s="86">
        <v>3</v>
      </c>
      <c r="J149" s="89">
        <f>หนองบัวลำภู!F62</f>
        <v>678020.65</v>
      </c>
      <c r="K149" s="90">
        <f>หนองบัวลำภู!AB62</f>
        <v>677930.59</v>
      </c>
      <c r="L149" s="91">
        <f>หนองบัวลำภู!AC62</f>
        <v>735637.2</v>
      </c>
      <c r="M149" s="91">
        <f>หนองบัวลำภู!AD62</f>
        <v>609382.87</v>
      </c>
      <c r="N149" s="87"/>
      <c r="O149" s="87"/>
      <c r="P149" s="87"/>
      <c r="Q149" s="79">
        <f t="shared" si="5"/>
        <v>126254.32999999996</v>
      </c>
      <c r="R149" s="80">
        <f t="shared" si="6"/>
        <v>210.18205714285713</v>
      </c>
    </row>
    <row r="150" spans="1:18" x14ac:dyDescent="0.55000000000000004">
      <c r="A150" s="86">
        <v>15</v>
      </c>
      <c r="B150" s="87" t="s">
        <v>61</v>
      </c>
      <c r="C150" s="87" t="s">
        <v>289</v>
      </c>
      <c r="D150" s="87" t="s">
        <v>96</v>
      </c>
      <c r="E150" s="87" t="s">
        <v>3</v>
      </c>
      <c r="F150" s="87" t="s">
        <v>178</v>
      </c>
      <c r="G150" s="87" t="s">
        <v>659</v>
      </c>
      <c r="H150" s="88">
        <v>6506</v>
      </c>
      <c r="I150" s="86">
        <v>5</v>
      </c>
      <c r="J150" s="89">
        <f>หนองบัวลำภู!F63</f>
        <v>962698.07</v>
      </c>
      <c r="K150" s="90">
        <f>หนองบัวลำภู!AB63</f>
        <v>995954.62</v>
      </c>
      <c r="L150" s="91">
        <f>หนองบัวลำภู!AC63</f>
        <v>1296169.9300000002</v>
      </c>
      <c r="M150" s="91">
        <f>หนองบัวลำภู!AD63</f>
        <v>1014080.8</v>
      </c>
      <c r="N150" s="87"/>
      <c r="O150" s="87"/>
      <c r="P150" s="87"/>
      <c r="Q150" s="79">
        <f t="shared" si="5"/>
        <v>282089.13000000012</v>
      </c>
      <c r="R150" s="80">
        <f t="shared" si="6"/>
        <v>199.2268567476176</v>
      </c>
    </row>
    <row r="151" spans="1:18" x14ac:dyDescent="0.55000000000000004">
      <c r="A151" s="86">
        <v>16</v>
      </c>
      <c r="B151" s="87" t="s">
        <v>61</v>
      </c>
      <c r="C151" s="87" t="s">
        <v>289</v>
      </c>
      <c r="D151" s="87" t="s">
        <v>96</v>
      </c>
      <c r="E151" s="87" t="s">
        <v>3</v>
      </c>
      <c r="F151" s="87" t="s">
        <v>178</v>
      </c>
      <c r="G151" s="87" t="s">
        <v>660</v>
      </c>
      <c r="H151" s="88">
        <v>4556</v>
      </c>
      <c r="I151" s="86">
        <v>4</v>
      </c>
      <c r="J151" s="89">
        <f>หนองบัวลำภู!F64</f>
        <v>911230.49</v>
      </c>
      <c r="K151" s="90">
        <f>หนองบัวลำภู!AB64</f>
        <v>1054133.48</v>
      </c>
      <c r="L151" s="91">
        <f>หนองบัวลำภู!AC64</f>
        <v>945930.68</v>
      </c>
      <c r="M151" s="91">
        <f>หนองบัวลำภู!AD64</f>
        <v>625206.72</v>
      </c>
      <c r="N151" s="87"/>
      <c r="O151" s="87"/>
      <c r="P151" s="87"/>
      <c r="Q151" s="79">
        <f t="shared" si="5"/>
        <v>320723.96000000008</v>
      </c>
      <c r="R151" s="80">
        <f t="shared" si="6"/>
        <v>207.62306409130818</v>
      </c>
    </row>
    <row r="152" spans="1:18" x14ac:dyDescent="0.55000000000000004">
      <c r="A152" s="86">
        <v>17</v>
      </c>
      <c r="B152" s="87" t="s">
        <v>61</v>
      </c>
      <c r="C152" s="87" t="s">
        <v>289</v>
      </c>
      <c r="D152" s="87" t="s">
        <v>96</v>
      </c>
      <c r="E152" s="87" t="s">
        <v>3</v>
      </c>
      <c r="F152" s="87" t="s">
        <v>178</v>
      </c>
      <c r="G152" s="87" t="s">
        <v>661</v>
      </c>
      <c r="H152" s="88">
        <v>3413</v>
      </c>
      <c r="I152" s="86">
        <v>3</v>
      </c>
      <c r="J152" s="89">
        <f>หนองบัวลำภู!F65</f>
        <v>722896.05</v>
      </c>
      <c r="K152" s="90">
        <f>หนองบัวลำภู!AB65</f>
        <v>766340.46000000008</v>
      </c>
      <c r="L152" s="91">
        <f>หนองบัวลำภู!AC65</f>
        <v>998647.51</v>
      </c>
      <c r="M152" s="91">
        <f>หนองบัวลำภู!AD65</f>
        <v>715302.95</v>
      </c>
      <c r="N152" s="87"/>
      <c r="O152" s="87"/>
      <c r="P152" s="87"/>
      <c r="Q152" s="79">
        <f t="shared" si="5"/>
        <v>283344.56000000006</v>
      </c>
      <c r="R152" s="80">
        <f t="shared" si="6"/>
        <v>292.60108702021682</v>
      </c>
    </row>
    <row r="153" spans="1:18" x14ac:dyDescent="0.55000000000000004">
      <c r="A153" s="86">
        <v>18</v>
      </c>
      <c r="B153" s="87" t="s">
        <v>61</v>
      </c>
      <c r="C153" s="87" t="s">
        <v>289</v>
      </c>
      <c r="D153" s="87" t="s">
        <v>96</v>
      </c>
      <c r="E153" s="87" t="s">
        <v>3</v>
      </c>
      <c r="F153" s="87" t="s">
        <v>178</v>
      </c>
      <c r="G153" s="87" t="s">
        <v>662</v>
      </c>
      <c r="H153" s="88">
        <v>3744</v>
      </c>
      <c r="I153" s="86">
        <v>3</v>
      </c>
      <c r="J153" s="89">
        <f>หนองบัวลำภู!F66</f>
        <v>743217.87</v>
      </c>
      <c r="K153" s="90">
        <f>หนองบัวลำภู!AB66</f>
        <v>778211.25</v>
      </c>
      <c r="L153" s="91">
        <f>หนองบัวลำภู!AC66</f>
        <v>792516.65999999992</v>
      </c>
      <c r="M153" s="91">
        <f>หนองบัวลำภู!AD66</f>
        <v>517394.48</v>
      </c>
      <c r="N153" s="87"/>
      <c r="O153" s="87"/>
      <c r="P153" s="87"/>
      <c r="Q153" s="79">
        <f t="shared" si="5"/>
        <v>275122.17999999993</v>
      </c>
      <c r="R153" s="80">
        <f t="shared" si="6"/>
        <v>211.6764583333333</v>
      </c>
    </row>
    <row r="154" spans="1:18" s="98" customFormat="1" x14ac:dyDescent="0.55000000000000004">
      <c r="A154" s="92">
        <v>4</v>
      </c>
      <c r="B154" s="93" t="s">
        <v>61</v>
      </c>
      <c r="C154" s="93"/>
      <c r="D154" s="93"/>
      <c r="E154" s="93" t="s">
        <v>75</v>
      </c>
      <c r="F154" s="93"/>
      <c r="G154" s="93" t="s">
        <v>291</v>
      </c>
      <c r="H154" s="99">
        <f>SUM(H136:H153)</f>
        <v>73090</v>
      </c>
      <c r="I154" s="92"/>
      <c r="J154" s="95">
        <f>SUM(J136:J153)</f>
        <v>11618901.539999999</v>
      </c>
      <c r="K154" s="95">
        <f>SUM(K136:K153)</f>
        <v>12485074.5</v>
      </c>
      <c r="L154" s="95">
        <f>SUM(L136:L153)</f>
        <v>16828923.439999998</v>
      </c>
      <c r="M154" s="95">
        <f>SUM(M136:M153)</f>
        <v>12452533.560000001</v>
      </c>
      <c r="N154" s="93">
        <v>17</v>
      </c>
      <c r="O154" s="93">
        <v>17</v>
      </c>
      <c r="P154" s="93">
        <f>N154-O154</f>
        <v>0</v>
      </c>
      <c r="Q154" s="96">
        <f t="shared" si="5"/>
        <v>4376389.8799999971</v>
      </c>
      <c r="R154" s="97">
        <f>L154/H154</f>
        <v>230.24932877274588</v>
      </c>
    </row>
    <row r="155" spans="1:18" x14ac:dyDescent="0.55000000000000004">
      <c r="A155" s="86">
        <v>1</v>
      </c>
      <c r="B155" s="87" t="s">
        <v>61</v>
      </c>
      <c r="C155" s="87" t="s">
        <v>292</v>
      </c>
      <c r="D155" s="87" t="s">
        <v>103</v>
      </c>
      <c r="E155" s="87" t="s">
        <v>4</v>
      </c>
      <c r="F155" s="87" t="s">
        <v>208</v>
      </c>
      <c r="G155" s="87" t="s">
        <v>293</v>
      </c>
      <c r="H155" s="88"/>
      <c r="I155" s="86"/>
      <c r="J155" s="89"/>
      <c r="K155" s="90"/>
      <c r="L155" s="91"/>
      <c r="M155" s="91"/>
      <c r="N155" s="87"/>
      <c r="O155" s="87"/>
      <c r="P155" s="87"/>
    </row>
    <row r="156" spans="1:18" x14ac:dyDescent="0.55000000000000004">
      <c r="A156" s="86">
        <v>2</v>
      </c>
      <c r="B156" s="87" t="s">
        <v>61</v>
      </c>
      <c r="C156" s="87" t="s">
        <v>292</v>
      </c>
      <c r="D156" s="87" t="s">
        <v>103</v>
      </c>
      <c r="E156" s="87" t="s">
        <v>4</v>
      </c>
      <c r="F156" s="87" t="s">
        <v>178</v>
      </c>
      <c r="G156" s="87" t="s">
        <v>663</v>
      </c>
      <c r="H156" s="88">
        <v>3395</v>
      </c>
      <c r="I156" s="86">
        <v>3</v>
      </c>
      <c r="J156" s="89">
        <f>หนองบัวลำภู!F67</f>
        <v>845112.76</v>
      </c>
      <c r="K156" s="90">
        <f>หนองบัวลำภู!AB67</f>
        <v>880461.55</v>
      </c>
      <c r="L156" s="91">
        <f>หนองบัวลำภู!AC67</f>
        <v>543432.88</v>
      </c>
      <c r="M156" s="91">
        <f>หนองบัวลำภู!AD67</f>
        <v>610578.22</v>
      </c>
      <c r="N156" s="87"/>
      <c r="O156" s="87"/>
      <c r="P156" s="87"/>
      <c r="Q156" s="79">
        <f t="shared" si="5"/>
        <v>-67145.339999999967</v>
      </c>
      <c r="R156" s="80">
        <f t="shared" si="6"/>
        <v>160.06859499263624</v>
      </c>
    </row>
    <row r="157" spans="1:18" x14ac:dyDescent="0.55000000000000004">
      <c r="A157" s="86">
        <v>3</v>
      </c>
      <c r="B157" s="87" t="s">
        <v>61</v>
      </c>
      <c r="C157" s="87" t="s">
        <v>292</v>
      </c>
      <c r="D157" s="87" t="s">
        <v>103</v>
      </c>
      <c r="E157" s="87" t="s">
        <v>4</v>
      </c>
      <c r="F157" s="87" t="s">
        <v>178</v>
      </c>
      <c r="G157" s="87" t="s">
        <v>664</v>
      </c>
      <c r="H157" s="88">
        <v>3310</v>
      </c>
      <c r="I157" s="86">
        <v>3</v>
      </c>
      <c r="J157" s="89">
        <f>หนองบัวลำภู!F68</f>
        <v>388701.13</v>
      </c>
      <c r="K157" s="89">
        <f>หนองบัวลำภู!AB68</f>
        <v>412603.16000000003</v>
      </c>
      <c r="L157" s="91">
        <f>หนองบัวลำภู!AC68</f>
        <v>605356.89999999991</v>
      </c>
      <c r="M157" s="91">
        <f>หนองบัวลำภู!AD68</f>
        <v>589116.64</v>
      </c>
      <c r="N157" s="87"/>
      <c r="O157" s="87"/>
      <c r="P157" s="87"/>
      <c r="Q157" s="79">
        <f t="shared" si="5"/>
        <v>16240.259999999893</v>
      </c>
      <c r="R157" s="80">
        <f t="shared" si="6"/>
        <v>182.88728096676735</v>
      </c>
    </row>
    <row r="158" spans="1:18" x14ac:dyDescent="0.55000000000000004">
      <c r="A158" s="86">
        <v>4</v>
      </c>
      <c r="B158" s="87" t="s">
        <v>61</v>
      </c>
      <c r="C158" s="87" t="s">
        <v>292</v>
      </c>
      <c r="D158" s="87" t="s">
        <v>103</v>
      </c>
      <c r="E158" s="87" t="s">
        <v>4</v>
      </c>
      <c r="F158" s="87" t="s">
        <v>178</v>
      </c>
      <c r="G158" s="87" t="s">
        <v>665</v>
      </c>
      <c r="H158" s="88">
        <v>9421</v>
      </c>
      <c r="I158" s="86">
        <v>5</v>
      </c>
      <c r="J158" s="89">
        <f>หนองบัวลำภู!F69</f>
        <v>838437.98</v>
      </c>
      <c r="K158" s="90">
        <f>หนองบัวลำภู!AB69</f>
        <v>773191.84</v>
      </c>
      <c r="L158" s="91">
        <f>หนองบัวลำภู!AC69</f>
        <v>848869.44</v>
      </c>
      <c r="M158" s="91">
        <f>หนองบัวลำภู!AD69</f>
        <v>696855.29999999993</v>
      </c>
      <c r="N158" s="87"/>
      <c r="O158" s="87"/>
      <c r="P158" s="87"/>
      <c r="Q158" s="79">
        <f t="shared" si="5"/>
        <v>152014.14000000001</v>
      </c>
      <c r="R158" s="80">
        <f t="shared" si="6"/>
        <v>90.103963485829524</v>
      </c>
    </row>
    <row r="159" spans="1:18" x14ac:dyDescent="0.55000000000000004">
      <c r="A159" s="86">
        <v>5</v>
      </c>
      <c r="B159" s="87" t="s">
        <v>61</v>
      </c>
      <c r="C159" s="87" t="s">
        <v>292</v>
      </c>
      <c r="D159" s="87" t="s">
        <v>103</v>
      </c>
      <c r="E159" s="87" t="s">
        <v>4</v>
      </c>
      <c r="F159" s="87" t="s">
        <v>178</v>
      </c>
      <c r="G159" s="87" t="s">
        <v>666</v>
      </c>
      <c r="H159" s="88">
        <v>2850</v>
      </c>
      <c r="I159" s="86">
        <v>2</v>
      </c>
      <c r="J159" s="89">
        <f>หนองบัวลำภู!F70</f>
        <v>32599.07</v>
      </c>
      <c r="K159" s="89">
        <f>หนองบัวลำภู!AB70</f>
        <v>119463.28</v>
      </c>
      <c r="L159" s="91">
        <f>หนองบัวลำภู!AC70</f>
        <v>487638.5</v>
      </c>
      <c r="M159" s="91">
        <f>หนองบัวลำภู!AD70</f>
        <v>539142.51</v>
      </c>
      <c r="N159" s="87"/>
      <c r="O159" s="87"/>
      <c r="P159" s="87"/>
      <c r="Q159" s="79">
        <f t="shared" si="5"/>
        <v>-51504.010000000009</v>
      </c>
      <c r="R159" s="80">
        <f t="shared" si="6"/>
        <v>171.10122807017544</v>
      </c>
    </row>
    <row r="160" spans="1:18" x14ac:dyDescent="0.55000000000000004">
      <c r="A160" s="86">
        <v>6</v>
      </c>
      <c r="B160" s="87" t="s">
        <v>61</v>
      </c>
      <c r="C160" s="87" t="s">
        <v>292</v>
      </c>
      <c r="D160" s="87" t="s">
        <v>103</v>
      </c>
      <c r="E160" s="87" t="s">
        <v>4</v>
      </c>
      <c r="F160" s="87" t="s">
        <v>178</v>
      </c>
      <c r="G160" s="87" t="s">
        <v>667</v>
      </c>
      <c r="H160" s="88">
        <v>3674</v>
      </c>
      <c r="I160" s="86">
        <v>3</v>
      </c>
      <c r="J160" s="89">
        <f>หนองบัวลำภู!F71</f>
        <v>523078.71</v>
      </c>
      <c r="K160" s="90">
        <f>หนองบัวลำภู!AB71</f>
        <v>782857.89</v>
      </c>
      <c r="L160" s="91">
        <f>หนองบัวลำภู!AC71</f>
        <v>571516.11</v>
      </c>
      <c r="M160" s="91">
        <f>หนองบัวลำภู!AD71</f>
        <v>543706.02</v>
      </c>
      <c r="N160" s="87"/>
      <c r="O160" s="87"/>
      <c r="P160" s="87"/>
      <c r="Q160" s="79">
        <f t="shared" si="5"/>
        <v>27810.089999999967</v>
      </c>
      <c r="R160" s="80">
        <f t="shared" si="6"/>
        <v>155.55691616766467</v>
      </c>
    </row>
    <row r="161" spans="1:18" x14ac:dyDescent="0.55000000000000004">
      <c r="A161" s="86">
        <v>7</v>
      </c>
      <c r="B161" s="87" t="s">
        <v>61</v>
      </c>
      <c r="C161" s="87" t="s">
        <v>292</v>
      </c>
      <c r="D161" s="87" t="s">
        <v>103</v>
      </c>
      <c r="E161" s="87" t="s">
        <v>4</v>
      </c>
      <c r="F161" s="87" t="s">
        <v>178</v>
      </c>
      <c r="G161" s="87" t="s">
        <v>668</v>
      </c>
      <c r="H161" s="88">
        <v>3134</v>
      </c>
      <c r="I161" s="86">
        <v>3</v>
      </c>
      <c r="J161" s="89">
        <f>หนองบัวลำภู!F72</f>
        <v>241036.99</v>
      </c>
      <c r="K161" s="90">
        <f>หนองบัวลำภู!AB72</f>
        <v>279566.52</v>
      </c>
      <c r="L161" s="91">
        <f>หนองบัวลำภู!AC72</f>
        <v>668492.06000000006</v>
      </c>
      <c r="M161" s="91">
        <f>หนองบัวลำภู!AD72</f>
        <v>690904.23</v>
      </c>
      <c r="N161" s="87"/>
      <c r="O161" s="87"/>
      <c r="P161" s="87"/>
      <c r="Q161" s="79">
        <f t="shared" si="5"/>
        <v>-22412.169999999925</v>
      </c>
      <c r="R161" s="80">
        <f t="shared" si="6"/>
        <v>213.30314613911935</v>
      </c>
    </row>
    <row r="162" spans="1:18" x14ac:dyDescent="0.55000000000000004">
      <c r="A162" s="86">
        <v>8</v>
      </c>
      <c r="B162" s="87" t="s">
        <v>61</v>
      </c>
      <c r="C162" s="87" t="s">
        <v>292</v>
      </c>
      <c r="D162" s="87" t="s">
        <v>103</v>
      </c>
      <c r="E162" s="87" t="s">
        <v>4</v>
      </c>
      <c r="F162" s="87" t="s">
        <v>178</v>
      </c>
      <c r="G162" s="87" t="s">
        <v>669</v>
      </c>
      <c r="H162" s="88">
        <v>3983</v>
      </c>
      <c r="I162" s="86">
        <v>3</v>
      </c>
      <c r="J162" s="89">
        <f>หนองบัวลำภู!F73</f>
        <v>344801.07</v>
      </c>
      <c r="K162" s="89">
        <f>หนองบัวลำภู!AB73</f>
        <v>419731.45</v>
      </c>
      <c r="L162" s="91">
        <f>หนองบัวลำภู!AC73</f>
        <v>651111.27</v>
      </c>
      <c r="M162" s="91">
        <f>หนองบัวลำภู!AD73</f>
        <v>626726.28999999992</v>
      </c>
      <c r="N162" s="87"/>
      <c r="O162" s="87"/>
      <c r="P162" s="87"/>
      <c r="Q162" s="79">
        <f t="shared" si="5"/>
        <v>24384.980000000098</v>
      </c>
      <c r="R162" s="80">
        <f t="shared" si="6"/>
        <v>163.47257594777807</v>
      </c>
    </row>
    <row r="163" spans="1:18" x14ac:dyDescent="0.55000000000000004">
      <c r="A163" s="86">
        <v>9</v>
      </c>
      <c r="B163" s="87" t="s">
        <v>61</v>
      </c>
      <c r="C163" s="87" t="s">
        <v>292</v>
      </c>
      <c r="D163" s="87" t="s">
        <v>103</v>
      </c>
      <c r="E163" s="87" t="s">
        <v>4</v>
      </c>
      <c r="F163" s="87" t="s">
        <v>178</v>
      </c>
      <c r="G163" s="87" t="s">
        <v>670</v>
      </c>
      <c r="H163" s="88">
        <v>4514</v>
      </c>
      <c r="I163" s="86">
        <v>4</v>
      </c>
      <c r="J163" s="89">
        <f>หนองบัวลำภู!F74</f>
        <v>541612.68000000005</v>
      </c>
      <c r="K163" s="89">
        <f>หนองบัวลำภู!AB74</f>
        <v>505397.12000000011</v>
      </c>
      <c r="L163" s="91">
        <f>หนองบัวลำภู!AC74</f>
        <v>787052.08000000007</v>
      </c>
      <c r="M163" s="91">
        <f>หนองบัวลำภู!AD74</f>
        <v>764600.14</v>
      </c>
      <c r="N163" s="87"/>
      <c r="O163" s="87"/>
      <c r="P163" s="87"/>
      <c r="Q163" s="79">
        <f t="shared" si="5"/>
        <v>22451.940000000061</v>
      </c>
      <c r="R163" s="80">
        <f t="shared" si="6"/>
        <v>174.3580150642446</v>
      </c>
    </row>
    <row r="164" spans="1:18" x14ac:dyDescent="0.55000000000000004">
      <c r="A164" s="86">
        <v>10</v>
      </c>
      <c r="B164" s="87" t="s">
        <v>61</v>
      </c>
      <c r="C164" s="87" t="s">
        <v>292</v>
      </c>
      <c r="D164" s="87" t="s">
        <v>103</v>
      </c>
      <c r="E164" s="87" t="s">
        <v>4</v>
      </c>
      <c r="F164" s="87" t="s">
        <v>178</v>
      </c>
      <c r="G164" s="87" t="s">
        <v>671</v>
      </c>
      <c r="H164" s="88">
        <v>2730</v>
      </c>
      <c r="I164" s="86">
        <v>2</v>
      </c>
      <c r="J164" s="89">
        <f>หนองบัวลำภู!F75</f>
        <v>198733.64</v>
      </c>
      <c r="K164" s="89">
        <f>หนองบัวลำภู!AB75</f>
        <v>282438.7</v>
      </c>
      <c r="L164" s="91">
        <f>หนองบัวลำภู!AC75</f>
        <v>482671.17000000004</v>
      </c>
      <c r="M164" s="91">
        <f>หนองบัวลำภู!AD75</f>
        <v>510843.13</v>
      </c>
      <c r="N164" s="87"/>
      <c r="O164" s="87"/>
      <c r="P164" s="87"/>
      <c r="Q164" s="79">
        <f t="shared" si="5"/>
        <v>-28171.959999999963</v>
      </c>
      <c r="R164" s="80">
        <f t="shared" si="6"/>
        <v>176.8026263736264</v>
      </c>
    </row>
    <row r="165" spans="1:18" x14ac:dyDescent="0.55000000000000004">
      <c r="A165" s="86">
        <v>11</v>
      </c>
      <c r="B165" s="87" t="s">
        <v>61</v>
      </c>
      <c r="C165" s="87" t="s">
        <v>292</v>
      </c>
      <c r="D165" s="87" t="s">
        <v>103</v>
      </c>
      <c r="E165" s="87" t="s">
        <v>4</v>
      </c>
      <c r="F165" s="87" t="s">
        <v>178</v>
      </c>
      <c r="G165" s="87" t="s">
        <v>672</v>
      </c>
      <c r="H165" s="88">
        <v>2300</v>
      </c>
      <c r="I165" s="86">
        <v>2</v>
      </c>
      <c r="J165" s="89">
        <f>หนองบัวลำภู!F76</f>
        <v>22321.07</v>
      </c>
      <c r="K165" s="90">
        <f>หนองบัวลำภู!AB76</f>
        <v>128459.97</v>
      </c>
      <c r="L165" s="91">
        <f>หนองบัวลำภู!AC76</f>
        <v>346021.9</v>
      </c>
      <c r="M165" s="91">
        <f>หนองบัวลำภู!AD76</f>
        <v>366388.44</v>
      </c>
      <c r="N165" s="87"/>
      <c r="O165" s="87"/>
      <c r="P165" s="87"/>
      <c r="Q165" s="79">
        <f t="shared" si="5"/>
        <v>-20366.539999999979</v>
      </c>
      <c r="R165" s="80">
        <f t="shared" si="6"/>
        <v>150.44430434782609</v>
      </c>
    </row>
    <row r="166" spans="1:18" x14ac:dyDescent="0.55000000000000004">
      <c r="A166" s="86">
        <v>12</v>
      </c>
      <c r="B166" s="87" t="s">
        <v>61</v>
      </c>
      <c r="C166" s="87" t="s">
        <v>292</v>
      </c>
      <c r="D166" s="87" t="s">
        <v>103</v>
      </c>
      <c r="E166" s="87" t="s">
        <v>4</v>
      </c>
      <c r="F166" s="87" t="s">
        <v>178</v>
      </c>
      <c r="G166" s="87" t="s">
        <v>673</v>
      </c>
      <c r="H166" s="88">
        <v>4344</v>
      </c>
      <c r="I166" s="86">
        <v>3</v>
      </c>
      <c r="J166" s="89">
        <f>หนองบัวลำภู!F77</f>
        <v>569694.99</v>
      </c>
      <c r="K166" s="90">
        <f>หนองบัวลำภู!AB77</f>
        <v>618540.96</v>
      </c>
      <c r="L166" s="91">
        <f>หนองบัวลำภู!AC77</f>
        <v>879210.55</v>
      </c>
      <c r="M166" s="91">
        <f>หนองบัวลำภู!AD77</f>
        <v>743698.4</v>
      </c>
      <c r="N166" s="87"/>
      <c r="O166" s="87"/>
      <c r="P166" s="87"/>
      <c r="Q166" s="79">
        <f t="shared" si="5"/>
        <v>135512.15000000002</v>
      </c>
      <c r="R166" s="80">
        <f t="shared" si="6"/>
        <v>202.39653545119705</v>
      </c>
    </row>
    <row r="167" spans="1:18" x14ac:dyDescent="0.55000000000000004">
      <c r="A167" s="86">
        <v>13</v>
      </c>
      <c r="B167" s="87" t="s">
        <v>61</v>
      </c>
      <c r="C167" s="87" t="s">
        <v>292</v>
      </c>
      <c r="D167" s="87" t="s">
        <v>103</v>
      </c>
      <c r="E167" s="87" t="s">
        <v>4</v>
      </c>
      <c r="F167" s="87" t="s">
        <v>178</v>
      </c>
      <c r="G167" s="87" t="s">
        <v>674</v>
      </c>
      <c r="H167" s="88">
        <v>1502</v>
      </c>
      <c r="I167" s="86">
        <v>1</v>
      </c>
      <c r="J167" s="89">
        <f>หนองบัวลำภู!F78</f>
        <v>68528.960000000006</v>
      </c>
      <c r="K167" s="89">
        <f>หนองบัวลำภู!AB78</f>
        <v>88724.24</v>
      </c>
      <c r="L167" s="91">
        <f>หนองบัวลำภู!AC78</f>
        <v>368953.31</v>
      </c>
      <c r="M167" s="91">
        <f>หนองบัวลำภู!AD78</f>
        <v>357472.73</v>
      </c>
      <c r="N167" s="87"/>
      <c r="O167" s="87"/>
      <c r="P167" s="87"/>
      <c r="Q167" s="79">
        <f t="shared" si="5"/>
        <v>11480.580000000016</v>
      </c>
      <c r="R167" s="80">
        <f t="shared" si="6"/>
        <v>245.6413515312916</v>
      </c>
    </row>
    <row r="168" spans="1:18" x14ac:dyDescent="0.55000000000000004">
      <c r="A168" s="86">
        <v>14</v>
      </c>
      <c r="B168" s="87" t="s">
        <v>61</v>
      </c>
      <c r="C168" s="87" t="s">
        <v>292</v>
      </c>
      <c r="D168" s="87" t="s">
        <v>103</v>
      </c>
      <c r="E168" s="87" t="s">
        <v>4</v>
      </c>
      <c r="F168" s="87" t="s">
        <v>178</v>
      </c>
      <c r="G168" s="87" t="s">
        <v>675</v>
      </c>
      <c r="H168" s="88">
        <v>2803</v>
      </c>
      <c r="I168" s="86">
        <v>2</v>
      </c>
      <c r="J168" s="89">
        <f>หนองบัวลำภู!F79</f>
        <v>354000.8</v>
      </c>
      <c r="K168" s="90">
        <f>หนองบัวลำภู!AB79</f>
        <v>405050.95</v>
      </c>
      <c r="L168" s="91">
        <f>หนองบัวลำภู!AC79</f>
        <v>737846.59</v>
      </c>
      <c r="M168" s="91">
        <f>หนองบัวลำภู!AD79</f>
        <v>741728.97</v>
      </c>
      <c r="N168" s="87"/>
      <c r="O168" s="87"/>
      <c r="P168" s="87"/>
      <c r="Q168" s="79">
        <f t="shared" si="5"/>
        <v>-3882.3800000000047</v>
      </c>
      <c r="R168" s="80">
        <f t="shared" si="6"/>
        <v>263.23460221191579</v>
      </c>
    </row>
    <row r="169" spans="1:18" s="98" customFormat="1" x14ac:dyDescent="0.55000000000000004">
      <c r="A169" s="92">
        <v>5</v>
      </c>
      <c r="B169" s="93" t="s">
        <v>61</v>
      </c>
      <c r="C169" s="93"/>
      <c r="D169" s="93"/>
      <c r="E169" s="93" t="s">
        <v>75</v>
      </c>
      <c r="F169" s="93"/>
      <c r="G169" s="93" t="s">
        <v>294</v>
      </c>
      <c r="H169" s="99">
        <f>SUM(H155:H168)</f>
        <v>47960</v>
      </c>
      <c r="I169" s="92"/>
      <c r="J169" s="95">
        <f>SUM(J155:J168)</f>
        <v>4968659.8499999996</v>
      </c>
      <c r="K169" s="95">
        <f>SUM(K155:K168)</f>
        <v>5696487.6299999999</v>
      </c>
      <c r="L169" s="95">
        <f>SUM(L155:L168)</f>
        <v>7978172.7599999998</v>
      </c>
      <c r="M169" s="95">
        <f>SUM(M155:M168)</f>
        <v>7781761.0200000005</v>
      </c>
      <c r="N169" s="93">
        <v>13</v>
      </c>
      <c r="O169" s="93">
        <v>13</v>
      </c>
      <c r="P169" s="93">
        <f>N169-O169</f>
        <v>0</v>
      </c>
      <c r="Q169" s="96">
        <f t="shared" si="5"/>
        <v>196411.73999999929</v>
      </c>
      <c r="R169" s="97">
        <f>L169/H169</f>
        <v>166.35055796497082</v>
      </c>
    </row>
    <row r="170" spans="1:18" x14ac:dyDescent="0.55000000000000004">
      <c r="A170" s="86">
        <v>1</v>
      </c>
      <c r="B170" s="87" t="s">
        <v>61</v>
      </c>
      <c r="C170" s="87" t="s">
        <v>295</v>
      </c>
      <c r="D170" s="87" t="s">
        <v>110</v>
      </c>
      <c r="E170" s="87" t="s">
        <v>5</v>
      </c>
      <c r="F170" s="87" t="s">
        <v>208</v>
      </c>
      <c r="G170" s="87" t="s">
        <v>296</v>
      </c>
      <c r="H170" s="88"/>
      <c r="I170" s="86"/>
      <c r="J170" s="89"/>
      <c r="K170" s="90"/>
      <c r="L170" s="91"/>
      <c r="M170" s="91"/>
      <c r="N170" s="87"/>
      <c r="O170" s="87"/>
      <c r="P170" s="87"/>
    </row>
    <row r="171" spans="1:18" x14ac:dyDescent="0.55000000000000004">
      <c r="A171" s="86">
        <v>2</v>
      </c>
      <c r="B171" s="87" t="s">
        <v>61</v>
      </c>
      <c r="C171" s="87" t="s">
        <v>295</v>
      </c>
      <c r="D171" s="87" t="s">
        <v>110</v>
      </c>
      <c r="E171" s="87" t="s">
        <v>5</v>
      </c>
      <c r="F171" s="87" t="s">
        <v>178</v>
      </c>
      <c r="G171" s="87" t="s">
        <v>676</v>
      </c>
      <c r="H171" s="88">
        <v>4273</v>
      </c>
      <c r="I171" s="86">
        <v>3</v>
      </c>
      <c r="J171" s="89">
        <f>หนองบัวลำภู!F80</f>
        <v>721015.22</v>
      </c>
      <c r="K171" s="90">
        <f>หนองบัวลำภู!AB80</f>
        <v>747392.95</v>
      </c>
      <c r="L171" s="91">
        <f>หนองบัวลำภู!AC80</f>
        <v>834215.9</v>
      </c>
      <c r="M171" s="91">
        <f>หนองบัวลำภู!AD80</f>
        <v>821945.05999999994</v>
      </c>
      <c r="N171" s="87"/>
      <c r="O171" s="87"/>
      <c r="P171" s="87"/>
      <c r="Q171" s="79">
        <f t="shared" si="5"/>
        <v>12270.840000000084</v>
      </c>
      <c r="R171" s="80">
        <f t="shared" si="6"/>
        <v>195.22955768780716</v>
      </c>
    </row>
    <row r="172" spans="1:18" x14ac:dyDescent="0.55000000000000004">
      <c r="A172" s="86">
        <v>3</v>
      </c>
      <c r="B172" s="87" t="s">
        <v>61</v>
      </c>
      <c r="C172" s="87" t="s">
        <v>295</v>
      </c>
      <c r="D172" s="87" t="s">
        <v>110</v>
      </c>
      <c r="E172" s="87" t="s">
        <v>5</v>
      </c>
      <c r="F172" s="87" t="s">
        <v>178</v>
      </c>
      <c r="G172" s="87" t="s">
        <v>677</v>
      </c>
      <c r="H172" s="88">
        <v>1852</v>
      </c>
      <c r="I172" s="86">
        <v>2</v>
      </c>
      <c r="J172" s="89">
        <f>หนองบัวลำภู!F81</f>
        <v>313113.13</v>
      </c>
      <c r="K172" s="90">
        <f>หนองบัวลำภู!AB81</f>
        <v>351911.16000000003</v>
      </c>
      <c r="L172" s="91">
        <f>หนองบัวลำภู!AC81</f>
        <v>502076.61</v>
      </c>
      <c r="M172" s="91">
        <f>หนองบัวลำภู!AD81</f>
        <v>524456.21</v>
      </c>
      <c r="N172" s="87"/>
      <c r="O172" s="87"/>
      <c r="P172" s="87"/>
      <c r="Q172" s="79">
        <f t="shared" si="5"/>
        <v>-22379.599999999977</v>
      </c>
      <c r="R172" s="80">
        <f t="shared" si="6"/>
        <v>271.09968142548593</v>
      </c>
    </row>
    <row r="173" spans="1:18" x14ac:dyDescent="0.55000000000000004">
      <c r="A173" s="86">
        <v>4</v>
      </c>
      <c r="B173" s="87" t="s">
        <v>61</v>
      </c>
      <c r="C173" s="87" t="s">
        <v>295</v>
      </c>
      <c r="D173" s="87" t="s">
        <v>110</v>
      </c>
      <c r="E173" s="87" t="s">
        <v>5</v>
      </c>
      <c r="F173" s="87" t="s">
        <v>178</v>
      </c>
      <c r="G173" s="87" t="s">
        <v>678</v>
      </c>
      <c r="H173" s="88">
        <v>4269</v>
      </c>
      <c r="I173" s="86">
        <v>3</v>
      </c>
      <c r="J173" s="89">
        <f>หนองบัวลำภู!F82</f>
        <v>848470.91</v>
      </c>
      <c r="K173" s="90">
        <f>หนองบัวลำภู!AB82</f>
        <v>838880.08000000007</v>
      </c>
      <c r="L173" s="91">
        <f>หนองบัวลำภู!AC82</f>
        <v>684693.25</v>
      </c>
      <c r="M173" s="91">
        <f>หนองบัวลำภู!AD82</f>
        <v>467709.24</v>
      </c>
      <c r="N173" s="87"/>
      <c r="O173" s="87"/>
      <c r="P173" s="87"/>
      <c r="Q173" s="79">
        <f t="shared" si="5"/>
        <v>216984.01</v>
      </c>
      <c r="R173" s="80">
        <f t="shared" si="6"/>
        <v>160.38726868118997</v>
      </c>
    </row>
    <row r="174" spans="1:18" x14ac:dyDescent="0.55000000000000004">
      <c r="A174" s="86">
        <v>5</v>
      </c>
      <c r="B174" s="87" t="s">
        <v>61</v>
      </c>
      <c r="C174" s="87" t="s">
        <v>295</v>
      </c>
      <c r="D174" s="87" t="s">
        <v>110</v>
      </c>
      <c r="E174" s="87" t="s">
        <v>5</v>
      </c>
      <c r="F174" s="87" t="s">
        <v>178</v>
      </c>
      <c r="G174" s="87" t="s">
        <v>679</v>
      </c>
      <c r="H174" s="88">
        <v>4484</v>
      </c>
      <c r="I174" s="86">
        <v>3</v>
      </c>
      <c r="J174" s="89">
        <f>หนองบัวลำภู!F83</f>
        <v>933755.29</v>
      </c>
      <c r="K174" s="90">
        <f>หนองบัวลำภู!AB83</f>
        <v>948842.49</v>
      </c>
      <c r="L174" s="91">
        <f>หนองบัวลำภู!AC83</f>
        <v>834064.52</v>
      </c>
      <c r="M174" s="91">
        <f>หนองบัวลำภู!AD83</f>
        <v>769289.07000000007</v>
      </c>
      <c r="N174" s="87"/>
      <c r="O174" s="87"/>
      <c r="P174" s="87"/>
      <c r="Q174" s="79">
        <f t="shared" si="5"/>
        <v>64775.449999999953</v>
      </c>
      <c r="R174" s="80">
        <f t="shared" si="6"/>
        <v>186.00903657448706</v>
      </c>
    </row>
    <row r="175" spans="1:18" x14ac:dyDescent="0.55000000000000004">
      <c r="A175" s="86">
        <v>6</v>
      </c>
      <c r="B175" s="87" t="s">
        <v>61</v>
      </c>
      <c r="C175" s="87" t="s">
        <v>295</v>
      </c>
      <c r="D175" s="87" t="s">
        <v>110</v>
      </c>
      <c r="E175" s="87" t="s">
        <v>5</v>
      </c>
      <c r="F175" s="87" t="s">
        <v>178</v>
      </c>
      <c r="G175" s="87" t="s">
        <v>680</v>
      </c>
      <c r="H175" s="88">
        <v>2010</v>
      </c>
      <c r="I175" s="86">
        <v>2</v>
      </c>
      <c r="J175" s="89">
        <f>หนองบัวลำภู!F84</f>
        <v>202704.55</v>
      </c>
      <c r="K175" s="90">
        <f>หนองบัวลำภู!AB84</f>
        <v>222767.19</v>
      </c>
      <c r="L175" s="91">
        <f>หนองบัวลำภู!AC84</f>
        <v>424922.78</v>
      </c>
      <c r="M175" s="91">
        <f>หนองบัวลำภู!AD84</f>
        <v>515759.08</v>
      </c>
      <c r="N175" s="87"/>
      <c r="O175" s="87"/>
      <c r="P175" s="87"/>
      <c r="Q175" s="79">
        <f t="shared" si="5"/>
        <v>-90836.299999999988</v>
      </c>
      <c r="R175" s="80">
        <f t="shared" si="6"/>
        <v>211.40436815920398</v>
      </c>
    </row>
    <row r="176" spans="1:18" x14ac:dyDescent="0.55000000000000004">
      <c r="A176" s="86">
        <v>7</v>
      </c>
      <c r="B176" s="87" t="s">
        <v>61</v>
      </c>
      <c r="C176" s="87" t="s">
        <v>295</v>
      </c>
      <c r="D176" s="87" t="s">
        <v>110</v>
      </c>
      <c r="E176" s="87" t="s">
        <v>5</v>
      </c>
      <c r="F176" s="87" t="s">
        <v>178</v>
      </c>
      <c r="G176" s="87" t="s">
        <v>681</v>
      </c>
      <c r="H176" s="88">
        <v>5203</v>
      </c>
      <c r="I176" s="86">
        <v>4</v>
      </c>
      <c r="J176" s="89">
        <f>หนองบัวลำภู!F85</f>
        <v>855031.58</v>
      </c>
      <c r="K176" s="90">
        <f>หนองบัวลำภู!AB85</f>
        <v>912152.45999999985</v>
      </c>
      <c r="L176" s="91">
        <f>หนองบัวลำภู!AC85</f>
        <v>1075469.96</v>
      </c>
      <c r="M176" s="91">
        <f>หนองบัวลำภู!AD85</f>
        <v>758083.07</v>
      </c>
      <c r="N176" s="87"/>
      <c r="O176" s="87"/>
      <c r="P176" s="87"/>
      <c r="Q176" s="79">
        <f t="shared" si="5"/>
        <v>317386.89</v>
      </c>
      <c r="R176" s="80">
        <f t="shared" si="6"/>
        <v>206.701895060542</v>
      </c>
    </row>
    <row r="177" spans="1:18" x14ac:dyDescent="0.55000000000000004">
      <c r="A177" s="86">
        <v>8</v>
      </c>
      <c r="B177" s="87" t="s">
        <v>61</v>
      </c>
      <c r="C177" s="87" t="s">
        <v>295</v>
      </c>
      <c r="D177" s="87" t="s">
        <v>110</v>
      </c>
      <c r="E177" s="87" t="s">
        <v>5</v>
      </c>
      <c r="F177" s="87" t="s">
        <v>178</v>
      </c>
      <c r="G177" s="87" t="s">
        <v>682</v>
      </c>
      <c r="H177" s="88">
        <v>3490</v>
      </c>
      <c r="I177" s="86">
        <v>3</v>
      </c>
      <c r="J177" s="89">
        <f>หนองบัวลำภู!F86</f>
        <v>994835.76</v>
      </c>
      <c r="K177" s="90">
        <f>หนองบัวลำภู!AB86</f>
        <v>1009693.67</v>
      </c>
      <c r="L177" s="91">
        <f>หนองบัวลำภู!AC86</f>
        <v>789778.2</v>
      </c>
      <c r="M177" s="91">
        <f>หนองบัวลำภู!AD86</f>
        <v>642220.98</v>
      </c>
      <c r="N177" s="87"/>
      <c r="O177" s="87"/>
      <c r="P177" s="87"/>
      <c r="Q177" s="79">
        <f t="shared" si="5"/>
        <v>147557.21999999997</v>
      </c>
      <c r="R177" s="80">
        <f t="shared" si="6"/>
        <v>226.29747851002864</v>
      </c>
    </row>
    <row r="178" spans="1:18" s="98" customFormat="1" x14ac:dyDescent="0.55000000000000004">
      <c r="A178" s="92">
        <v>6</v>
      </c>
      <c r="B178" s="93" t="s">
        <v>61</v>
      </c>
      <c r="C178" s="93"/>
      <c r="D178" s="93"/>
      <c r="E178" s="93" t="s">
        <v>75</v>
      </c>
      <c r="F178" s="93"/>
      <c r="G178" s="93" t="s">
        <v>297</v>
      </c>
      <c r="H178" s="99">
        <f>SUM(H170:H177)</f>
        <v>25581</v>
      </c>
      <c r="I178" s="92"/>
      <c r="J178" s="95">
        <f>SUM(J170:J177)</f>
        <v>4868926.4399999995</v>
      </c>
      <c r="K178" s="95">
        <f>SUM(K170:K177)</f>
        <v>5031640</v>
      </c>
      <c r="L178" s="95">
        <f>SUM(L170:L177)</f>
        <v>5145221.2200000007</v>
      </c>
      <c r="M178" s="95">
        <f>SUM(M170:M177)</f>
        <v>4499462.71</v>
      </c>
      <c r="N178" s="93">
        <v>7</v>
      </c>
      <c r="O178" s="93">
        <v>7</v>
      </c>
      <c r="P178" s="93">
        <v>0</v>
      </c>
      <c r="Q178" s="96">
        <f t="shared" si="5"/>
        <v>645758.51000000071</v>
      </c>
      <c r="R178" s="97">
        <f t="shared" si="6"/>
        <v>201.13448340565265</v>
      </c>
    </row>
    <row r="179" spans="1:18" s="98" customFormat="1" ht="24.75" thickBot="1" x14ac:dyDescent="0.6">
      <c r="A179" s="107"/>
      <c r="B179" s="108" t="s">
        <v>61</v>
      </c>
      <c r="C179" s="108" t="s">
        <v>61</v>
      </c>
      <c r="D179" s="108" t="s">
        <v>61</v>
      </c>
      <c r="E179" s="108" t="s">
        <v>61</v>
      </c>
      <c r="F179" s="108"/>
      <c r="G179" s="108" t="s">
        <v>298</v>
      </c>
      <c r="H179" s="109">
        <f>H105+H119+H135+H154+H169+H178</f>
        <v>331181</v>
      </c>
      <c r="I179" s="107"/>
      <c r="J179" s="110">
        <f t="shared" ref="J179:O179" si="7">J105+J119+J135+J154+J169+J178</f>
        <v>53850195.119999997</v>
      </c>
      <c r="K179" s="111">
        <f t="shared" si="7"/>
        <v>57386997.510000005</v>
      </c>
      <c r="L179" s="110">
        <f t="shared" si="7"/>
        <v>63130193.309999995</v>
      </c>
      <c r="M179" s="110">
        <f t="shared" si="7"/>
        <v>55410926.110000007</v>
      </c>
      <c r="N179" s="108">
        <f t="shared" si="7"/>
        <v>83</v>
      </c>
      <c r="O179" s="108">
        <f t="shared" si="7"/>
        <v>83</v>
      </c>
      <c r="P179" s="108">
        <f>N179-O179</f>
        <v>0</v>
      </c>
      <c r="Q179" s="96">
        <f t="shared" si="5"/>
        <v>7719267.1999999881</v>
      </c>
      <c r="R179" s="97">
        <f t="shared" si="6"/>
        <v>190.62142245479058</v>
      </c>
    </row>
    <row r="180" spans="1:18" s="98" customFormat="1" ht="25.5" thickTop="1" thickBot="1" x14ac:dyDescent="0.6">
      <c r="A180" s="112"/>
      <c r="B180" s="113"/>
      <c r="C180" s="113"/>
      <c r="D180" s="113"/>
      <c r="E180" s="404" t="s">
        <v>299</v>
      </c>
      <c r="F180" s="405"/>
      <c r="G180" s="406"/>
      <c r="H180" s="114"/>
      <c r="I180" s="112"/>
      <c r="J180" s="115">
        <f>J179/O179</f>
        <v>648797.53156626504</v>
      </c>
      <c r="K180" s="116">
        <f>K179/O179</f>
        <v>691409.60855421692</v>
      </c>
      <c r="L180" s="115">
        <f>L179/O179</f>
        <v>760604.73867469875</v>
      </c>
      <c r="M180" s="115">
        <f>M179/O179</f>
        <v>667601.51939759043</v>
      </c>
      <c r="N180" s="113"/>
      <c r="O180" s="113"/>
      <c r="P180" s="113"/>
      <c r="Q180" s="79">
        <f t="shared" si="5"/>
        <v>93003.219277108321</v>
      </c>
      <c r="R180" s="80"/>
    </row>
    <row r="181" spans="1:18" s="98" customFormat="1" ht="24.75" thickTop="1" x14ac:dyDescent="0.55000000000000004">
      <c r="A181" s="123">
        <v>1</v>
      </c>
      <c r="B181" s="124" t="s">
        <v>62</v>
      </c>
      <c r="C181" s="124" t="s">
        <v>300</v>
      </c>
      <c r="D181" s="124" t="s">
        <v>301</v>
      </c>
      <c r="E181" s="124" t="s">
        <v>41</v>
      </c>
      <c r="F181" s="124" t="s">
        <v>302</v>
      </c>
      <c r="G181" s="124" t="s">
        <v>41</v>
      </c>
      <c r="H181" s="125"/>
      <c r="I181" s="123"/>
      <c r="J181" s="126"/>
      <c r="K181" s="127"/>
      <c r="L181" s="128"/>
      <c r="M181" s="128"/>
      <c r="N181" s="129"/>
      <c r="O181" s="129"/>
      <c r="P181" s="129"/>
      <c r="Q181" s="96"/>
      <c r="R181" s="97"/>
    </row>
    <row r="182" spans="1:18" x14ac:dyDescent="0.55000000000000004">
      <c r="A182" s="86">
        <v>2</v>
      </c>
      <c r="B182" s="87" t="s">
        <v>62</v>
      </c>
      <c r="C182" s="87" t="s">
        <v>300</v>
      </c>
      <c r="D182" s="87" t="s">
        <v>301</v>
      </c>
      <c r="E182" s="87" t="s">
        <v>41</v>
      </c>
      <c r="F182" s="87" t="s">
        <v>178</v>
      </c>
      <c r="G182" s="87" t="s">
        <v>811</v>
      </c>
      <c r="H182" s="88">
        <v>7213</v>
      </c>
      <c r="I182" s="86">
        <v>5</v>
      </c>
      <c r="J182" s="89">
        <f>อุดรธานี!F10</f>
        <v>678378.27</v>
      </c>
      <c r="K182" s="90">
        <f>อุดรธานี!AK10</f>
        <v>1289975.6299999999</v>
      </c>
      <c r="L182" s="91">
        <f>อุดรธานี!AL10</f>
        <v>1761992.29</v>
      </c>
      <c r="M182" s="91">
        <f>อุดรธานี!AM10</f>
        <v>1282795.3799999999</v>
      </c>
      <c r="N182" s="87"/>
      <c r="O182" s="87"/>
      <c r="P182" s="87"/>
      <c r="Q182" s="79">
        <f t="shared" si="5"/>
        <v>479196.91000000015</v>
      </c>
      <c r="R182" s="80">
        <f t="shared" si="6"/>
        <v>244.28009011507001</v>
      </c>
    </row>
    <row r="183" spans="1:18" x14ac:dyDescent="0.55000000000000004">
      <c r="A183" s="86">
        <v>3</v>
      </c>
      <c r="B183" s="87" t="s">
        <v>62</v>
      </c>
      <c r="C183" s="87" t="s">
        <v>300</v>
      </c>
      <c r="D183" s="87" t="s">
        <v>301</v>
      </c>
      <c r="E183" s="87" t="s">
        <v>41</v>
      </c>
      <c r="F183" s="87" t="s">
        <v>178</v>
      </c>
      <c r="G183" s="87" t="s">
        <v>812</v>
      </c>
      <c r="H183" s="88">
        <v>7809</v>
      </c>
      <c r="I183" s="86">
        <v>5</v>
      </c>
      <c r="J183" s="89">
        <f>อุดรธานี!F11</f>
        <v>730948.23</v>
      </c>
      <c r="K183" s="90">
        <f>อุดรธานี!AK11</f>
        <v>1189937.32</v>
      </c>
      <c r="L183" s="91">
        <f>อุดรธานี!AL11</f>
        <v>1158073.1400000001</v>
      </c>
      <c r="M183" s="91">
        <f>อุดรธานี!AM11</f>
        <v>1080046.76</v>
      </c>
      <c r="N183" s="87"/>
      <c r="O183" s="87"/>
      <c r="P183" s="87"/>
      <c r="Q183" s="79">
        <f t="shared" si="5"/>
        <v>78026.380000000121</v>
      </c>
      <c r="R183" s="80">
        <f t="shared" si="6"/>
        <v>148.29980023050328</v>
      </c>
    </row>
    <row r="184" spans="1:18" x14ac:dyDescent="0.55000000000000004">
      <c r="A184" s="86">
        <v>4</v>
      </c>
      <c r="B184" s="87" t="s">
        <v>62</v>
      </c>
      <c r="C184" s="87" t="s">
        <v>300</v>
      </c>
      <c r="D184" s="87" t="s">
        <v>301</v>
      </c>
      <c r="E184" s="87" t="s">
        <v>41</v>
      </c>
      <c r="F184" s="87" t="s">
        <v>178</v>
      </c>
      <c r="G184" s="87" t="s">
        <v>813</v>
      </c>
      <c r="H184" s="88">
        <v>11200</v>
      </c>
      <c r="I184" s="86">
        <v>5</v>
      </c>
      <c r="J184" s="89">
        <f>อุดรธานี!F12</f>
        <v>1743531.36</v>
      </c>
      <c r="K184" s="90">
        <f>อุดรธานี!AK12</f>
        <v>2284768.98</v>
      </c>
      <c r="L184" s="91">
        <f>อุดรธานี!AL12</f>
        <v>922488.67</v>
      </c>
      <c r="M184" s="91">
        <f>อุดรธานี!AM12</f>
        <v>1504387.0000000002</v>
      </c>
      <c r="N184" s="87"/>
      <c r="O184" s="87"/>
      <c r="P184" s="87"/>
      <c r="Q184" s="79">
        <f t="shared" si="5"/>
        <v>-581898.33000000019</v>
      </c>
      <c r="R184" s="80">
        <f t="shared" si="6"/>
        <v>82.365059821428574</v>
      </c>
    </row>
    <row r="185" spans="1:18" x14ac:dyDescent="0.55000000000000004">
      <c r="A185" s="86">
        <v>5</v>
      </c>
      <c r="B185" s="87" t="s">
        <v>62</v>
      </c>
      <c r="C185" s="87" t="s">
        <v>300</v>
      </c>
      <c r="D185" s="87" t="s">
        <v>301</v>
      </c>
      <c r="E185" s="87" t="s">
        <v>41</v>
      </c>
      <c r="F185" s="87" t="s">
        <v>178</v>
      </c>
      <c r="G185" s="87" t="s">
        <v>814</v>
      </c>
      <c r="H185" s="88">
        <v>5373</v>
      </c>
      <c r="I185" s="86">
        <v>4</v>
      </c>
      <c r="J185" s="89">
        <f>อุดรธานี!F13</f>
        <v>1526491.76</v>
      </c>
      <c r="K185" s="90">
        <f>อุดรธานี!AK13</f>
        <v>1777626.7400000002</v>
      </c>
      <c r="L185" s="91">
        <f>อุดรธานี!AL13</f>
        <v>2918066.14</v>
      </c>
      <c r="M185" s="91">
        <f>อุดรธานี!AM13</f>
        <v>1043359.74</v>
      </c>
      <c r="N185" s="87"/>
      <c r="O185" s="87"/>
      <c r="P185" s="87"/>
      <c r="Q185" s="79">
        <f t="shared" si="5"/>
        <v>1874706.4000000001</v>
      </c>
      <c r="R185" s="80">
        <f t="shared" si="6"/>
        <v>543.09810906383768</v>
      </c>
    </row>
    <row r="186" spans="1:18" x14ac:dyDescent="0.55000000000000004">
      <c r="A186" s="86">
        <v>6</v>
      </c>
      <c r="B186" s="87" t="s">
        <v>62</v>
      </c>
      <c r="C186" s="87" t="s">
        <v>300</v>
      </c>
      <c r="D186" s="87" t="s">
        <v>301</v>
      </c>
      <c r="E186" s="87" t="s">
        <v>41</v>
      </c>
      <c r="F186" s="87" t="s">
        <v>178</v>
      </c>
      <c r="G186" s="87" t="s">
        <v>815</v>
      </c>
      <c r="H186" s="88">
        <v>4595</v>
      </c>
      <c r="I186" s="86">
        <v>4</v>
      </c>
      <c r="J186" s="89">
        <f>อุดรธานี!F14</f>
        <v>516364.41</v>
      </c>
      <c r="K186" s="90">
        <f>อุดรธานี!AK14</f>
        <v>729761.62</v>
      </c>
      <c r="L186" s="91">
        <f>อุดรธานี!AL14</f>
        <v>855286.1</v>
      </c>
      <c r="M186" s="91">
        <f>อุดรธานี!AM14</f>
        <v>842686.24</v>
      </c>
      <c r="N186" s="87"/>
      <c r="O186" s="87"/>
      <c r="P186" s="87"/>
      <c r="Q186" s="79">
        <f t="shared" si="5"/>
        <v>12599.859999999986</v>
      </c>
      <c r="R186" s="80">
        <f t="shared" si="6"/>
        <v>186.13408052230685</v>
      </c>
    </row>
    <row r="187" spans="1:18" x14ac:dyDescent="0.55000000000000004">
      <c r="A187" s="86">
        <v>7</v>
      </c>
      <c r="B187" s="87" t="s">
        <v>62</v>
      </c>
      <c r="C187" s="87" t="s">
        <v>300</v>
      </c>
      <c r="D187" s="87" t="s">
        <v>301</v>
      </c>
      <c r="E187" s="87" t="s">
        <v>41</v>
      </c>
      <c r="F187" s="87" t="s">
        <v>178</v>
      </c>
      <c r="G187" s="87" t="s">
        <v>816</v>
      </c>
      <c r="H187" s="88">
        <v>8160</v>
      </c>
      <c r="I187" s="86">
        <v>5</v>
      </c>
      <c r="J187" s="89">
        <f>อุดรธานี!F15</f>
        <v>827705.21</v>
      </c>
      <c r="K187" s="90">
        <f>อุดรธานี!AK15</f>
        <v>467630.34000000008</v>
      </c>
      <c r="L187" s="91">
        <f>อุดรธานี!AL15</f>
        <v>1315406.01</v>
      </c>
      <c r="M187" s="91">
        <f>อุดรธานี!AM15</f>
        <v>1049931.73</v>
      </c>
      <c r="N187" s="87"/>
      <c r="O187" s="87"/>
      <c r="P187" s="87"/>
      <c r="Q187" s="79">
        <f t="shared" si="5"/>
        <v>265474.28000000003</v>
      </c>
      <c r="R187" s="80">
        <f t="shared" si="6"/>
        <v>161.20171691176472</v>
      </c>
    </row>
    <row r="188" spans="1:18" x14ac:dyDescent="0.55000000000000004">
      <c r="A188" s="86">
        <v>8</v>
      </c>
      <c r="B188" s="87" t="s">
        <v>62</v>
      </c>
      <c r="C188" s="87" t="s">
        <v>300</v>
      </c>
      <c r="D188" s="87" t="s">
        <v>301</v>
      </c>
      <c r="E188" s="87" t="s">
        <v>41</v>
      </c>
      <c r="F188" s="87" t="s">
        <v>178</v>
      </c>
      <c r="G188" s="87" t="s">
        <v>817</v>
      </c>
      <c r="H188" s="88">
        <v>9211</v>
      </c>
      <c r="I188" s="86">
        <v>5</v>
      </c>
      <c r="J188" s="89">
        <f>อุดรธานี!F16</f>
        <v>981543.89</v>
      </c>
      <c r="K188" s="90">
        <f>อุดรธานี!AK16</f>
        <v>1315820.78</v>
      </c>
      <c r="L188" s="91">
        <f>อุดรธานี!AL16</f>
        <v>1273632.25</v>
      </c>
      <c r="M188" s="91">
        <f>อุดรธานี!AM16</f>
        <v>1269810.4700000002</v>
      </c>
      <c r="N188" s="87"/>
      <c r="O188" s="87"/>
      <c r="P188" s="87"/>
      <c r="Q188" s="79">
        <f t="shared" si="5"/>
        <v>3821.7799999997951</v>
      </c>
      <c r="R188" s="80">
        <f t="shared" si="6"/>
        <v>138.27296167625664</v>
      </c>
    </row>
    <row r="189" spans="1:18" x14ac:dyDescent="0.55000000000000004">
      <c r="A189" s="86">
        <v>9</v>
      </c>
      <c r="B189" s="87" t="s">
        <v>62</v>
      </c>
      <c r="C189" s="87" t="s">
        <v>300</v>
      </c>
      <c r="D189" s="87" t="s">
        <v>301</v>
      </c>
      <c r="E189" s="87" t="s">
        <v>41</v>
      </c>
      <c r="F189" s="87" t="s">
        <v>178</v>
      </c>
      <c r="G189" s="87" t="s">
        <v>818</v>
      </c>
      <c r="H189" s="88">
        <v>4740</v>
      </c>
      <c r="I189" s="86">
        <v>4</v>
      </c>
      <c r="J189" s="89">
        <f>อุดรธานี!F17</f>
        <v>497226.07</v>
      </c>
      <c r="K189" s="90">
        <f>อุดรธานี!AK17</f>
        <v>722768.12</v>
      </c>
      <c r="L189" s="91">
        <f>อุดรธานี!AL17</f>
        <v>975403.72</v>
      </c>
      <c r="M189" s="91">
        <f>อุดรธานี!AM17</f>
        <v>826235.38</v>
      </c>
      <c r="N189" s="87"/>
      <c r="O189" s="87"/>
      <c r="P189" s="87"/>
      <c r="Q189" s="79">
        <f t="shared" si="5"/>
        <v>149168.33999999997</v>
      </c>
      <c r="R189" s="80">
        <f t="shared" si="6"/>
        <v>205.78137552742615</v>
      </c>
    </row>
    <row r="190" spans="1:18" x14ac:dyDescent="0.55000000000000004">
      <c r="A190" s="86">
        <v>10</v>
      </c>
      <c r="B190" s="87" t="s">
        <v>62</v>
      </c>
      <c r="C190" s="87" t="s">
        <v>300</v>
      </c>
      <c r="D190" s="87" t="s">
        <v>301</v>
      </c>
      <c r="E190" s="87" t="s">
        <v>41</v>
      </c>
      <c r="F190" s="87" t="s">
        <v>178</v>
      </c>
      <c r="G190" s="87" t="s">
        <v>819</v>
      </c>
      <c r="H190" s="88">
        <v>8307</v>
      </c>
      <c r="I190" s="86">
        <v>5</v>
      </c>
      <c r="J190" s="89">
        <f>อุดรธานี!F18</f>
        <v>1125762.8799999999</v>
      </c>
      <c r="K190" s="90">
        <f>อุดรธานี!AK18</f>
        <v>1572935.0699999998</v>
      </c>
      <c r="L190" s="91">
        <f>อุดรธานี!AL18</f>
        <v>1556163.94</v>
      </c>
      <c r="M190" s="91">
        <f>อุดรธานี!AM18</f>
        <v>1359578.53</v>
      </c>
      <c r="N190" s="87"/>
      <c r="O190" s="87"/>
      <c r="P190" s="87"/>
      <c r="Q190" s="79">
        <f t="shared" si="5"/>
        <v>196585.40999999992</v>
      </c>
      <c r="R190" s="80">
        <f t="shared" si="6"/>
        <v>187.33164078488022</v>
      </c>
    </row>
    <row r="191" spans="1:18" x14ac:dyDescent="0.55000000000000004">
      <c r="A191" s="86">
        <v>11</v>
      </c>
      <c r="B191" s="87" t="s">
        <v>62</v>
      </c>
      <c r="C191" s="87" t="s">
        <v>300</v>
      </c>
      <c r="D191" s="87" t="s">
        <v>301</v>
      </c>
      <c r="E191" s="87" t="s">
        <v>41</v>
      </c>
      <c r="F191" s="87" t="s">
        <v>178</v>
      </c>
      <c r="G191" s="87" t="s">
        <v>820</v>
      </c>
      <c r="H191" s="88">
        <v>9108</v>
      </c>
      <c r="I191" s="86">
        <v>5</v>
      </c>
      <c r="J191" s="89">
        <f>อุดรธานี!F19</f>
        <v>2278859.29</v>
      </c>
      <c r="K191" s="90">
        <f>อุดรธานี!AK19</f>
        <v>2679059.79</v>
      </c>
      <c r="L191" s="91">
        <f>อุดรธานี!AL19</f>
        <v>1657863.15</v>
      </c>
      <c r="M191" s="91">
        <f>อุดรธานี!AM19</f>
        <v>1511756.57</v>
      </c>
      <c r="N191" s="87"/>
      <c r="O191" s="87"/>
      <c r="P191" s="87"/>
      <c r="Q191" s="79">
        <f t="shared" si="5"/>
        <v>146106.57999999984</v>
      </c>
      <c r="R191" s="80">
        <f t="shared" si="6"/>
        <v>182.02274374176548</v>
      </c>
    </row>
    <row r="192" spans="1:18" x14ac:dyDescent="0.55000000000000004">
      <c r="A192" s="86">
        <v>12</v>
      </c>
      <c r="B192" s="87" t="s">
        <v>62</v>
      </c>
      <c r="C192" s="87" t="s">
        <v>300</v>
      </c>
      <c r="D192" s="87" t="s">
        <v>301</v>
      </c>
      <c r="E192" s="87" t="s">
        <v>41</v>
      </c>
      <c r="F192" s="87" t="s">
        <v>178</v>
      </c>
      <c r="G192" s="87" t="s">
        <v>821</v>
      </c>
      <c r="H192" s="88">
        <v>6368</v>
      </c>
      <c r="I192" s="86">
        <v>5</v>
      </c>
      <c r="J192" s="89">
        <f>อุดรธานี!F20</f>
        <v>1831142.03</v>
      </c>
      <c r="K192" s="90">
        <f>อุดรธานี!AK20</f>
        <v>2203189.89</v>
      </c>
      <c r="L192" s="91">
        <f>อุดรธานี!AL20</f>
        <v>1322584.8</v>
      </c>
      <c r="M192" s="91">
        <f>อุดรธานี!AM20</f>
        <v>1431183.3</v>
      </c>
      <c r="N192" s="87"/>
      <c r="O192" s="87"/>
      <c r="P192" s="87"/>
      <c r="Q192" s="79">
        <f t="shared" si="5"/>
        <v>-108598.5</v>
      </c>
      <c r="R192" s="80">
        <f t="shared" si="6"/>
        <v>207.6923366834171</v>
      </c>
    </row>
    <row r="193" spans="1:18" x14ac:dyDescent="0.55000000000000004">
      <c r="A193" s="86">
        <v>13</v>
      </c>
      <c r="B193" s="87" t="s">
        <v>62</v>
      </c>
      <c r="C193" s="87" t="s">
        <v>300</v>
      </c>
      <c r="D193" s="87" t="s">
        <v>301</v>
      </c>
      <c r="E193" s="87" t="s">
        <v>41</v>
      </c>
      <c r="F193" s="87" t="s">
        <v>178</v>
      </c>
      <c r="G193" s="87" t="s">
        <v>822</v>
      </c>
      <c r="H193" s="88">
        <v>5228</v>
      </c>
      <c r="I193" s="86">
        <v>4</v>
      </c>
      <c r="J193" s="89">
        <f>อุดรธานี!F21</f>
        <v>483982.95</v>
      </c>
      <c r="K193" s="90">
        <f>อุดรธานี!AK21</f>
        <v>662433.14000000013</v>
      </c>
      <c r="L193" s="91">
        <f>อุดรธานี!AL21</f>
        <v>665951.41</v>
      </c>
      <c r="M193" s="91">
        <f>อุดรธานี!AM21</f>
        <v>625669.79</v>
      </c>
      <c r="N193" s="87"/>
      <c r="O193" s="87"/>
      <c r="P193" s="87"/>
      <c r="Q193" s="79">
        <f t="shared" si="5"/>
        <v>40281.619999999995</v>
      </c>
      <c r="R193" s="80">
        <f t="shared" si="6"/>
        <v>127.38167750573834</v>
      </c>
    </row>
    <row r="194" spans="1:18" x14ac:dyDescent="0.55000000000000004">
      <c r="A194" s="86">
        <v>14</v>
      </c>
      <c r="B194" s="87" t="s">
        <v>62</v>
      </c>
      <c r="C194" s="87" t="s">
        <v>300</v>
      </c>
      <c r="D194" s="87" t="s">
        <v>301</v>
      </c>
      <c r="E194" s="87" t="s">
        <v>41</v>
      </c>
      <c r="F194" s="87" t="s">
        <v>178</v>
      </c>
      <c r="G194" s="87" t="s">
        <v>823</v>
      </c>
      <c r="H194" s="88">
        <v>10722</v>
      </c>
      <c r="I194" s="86">
        <v>5</v>
      </c>
      <c r="J194" s="89">
        <f>อุดรธานี!F22</f>
        <v>2946509.44</v>
      </c>
      <c r="K194" s="90">
        <f>อุดรธานี!AK22</f>
        <v>3544233.94</v>
      </c>
      <c r="L194" s="91">
        <f>อุดรธานี!AL22</f>
        <v>2182775.04</v>
      </c>
      <c r="M194" s="91">
        <f>อุดรธานี!AM22</f>
        <v>2053887.52</v>
      </c>
      <c r="N194" s="87"/>
      <c r="O194" s="87"/>
      <c r="P194" s="87"/>
      <c r="Q194" s="79">
        <f t="shared" si="5"/>
        <v>128887.52000000002</v>
      </c>
      <c r="R194" s="80">
        <f t="shared" si="6"/>
        <v>203.57909345271406</v>
      </c>
    </row>
    <row r="195" spans="1:18" x14ac:dyDescent="0.55000000000000004">
      <c r="A195" s="86">
        <v>15</v>
      </c>
      <c r="B195" s="87" t="s">
        <v>62</v>
      </c>
      <c r="C195" s="87" t="s">
        <v>300</v>
      </c>
      <c r="D195" s="87" t="s">
        <v>301</v>
      </c>
      <c r="E195" s="87" t="s">
        <v>41</v>
      </c>
      <c r="F195" s="87" t="s">
        <v>178</v>
      </c>
      <c r="G195" s="87" t="s">
        <v>824</v>
      </c>
      <c r="H195" s="88">
        <v>9139</v>
      </c>
      <c r="I195" s="86">
        <v>5</v>
      </c>
      <c r="J195" s="89">
        <f>อุดรธานี!F23</f>
        <v>1089991.75</v>
      </c>
      <c r="K195" s="90">
        <f>อุดรธานี!AK23</f>
        <v>1517246.15</v>
      </c>
      <c r="L195" s="91">
        <f>อุดรธานี!AL23</f>
        <v>2023424.53</v>
      </c>
      <c r="M195" s="91">
        <f>อุดรธานี!AM23</f>
        <v>1746483.4000000001</v>
      </c>
      <c r="N195" s="87"/>
      <c r="O195" s="87"/>
      <c r="P195" s="87"/>
      <c r="Q195" s="79">
        <f t="shared" si="5"/>
        <v>276941.12999999989</v>
      </c>
      <c r="R195" s="80">
        <f t="shared" si="6"/>
        <v>221.40546339862129</v>
      </c>
    </row>
    <row r="196" spans="1:18" x14ac:dyDescent="0.55000000000000004">
      <c r="A196" s="86">
        <v>16</v>
      </c>
      <c r="B196" s="87" t="s">
        <v>62</v>
      </c>
      <c r="C196" s="87" t="s">
        <v>300</v>
      </c>
      <c r="D196" s="87" t="s">
        <v>301</v>
      </c>
      <c r="E196" s="87" t="s">
        <v>41</v>
      </c>
      <c r="F196" s="87" t="s">
        <v>178</v>
      </c>
      <c r="G196" s="87" t="s">
        <v>825</v>
      </c>
      <c r="H196" s="88">
        <v>13991</v>
      </c>
      <c r="I196" s="86">
        <v>5</v>
      </c>
      <c r="J196" s="89">
        <f>อุดรธานี!F24</f>
        <v>1834595.01</v>
      </c>
      <c r="K196" s="90">
        <f>อุดรธานี!AK24</f>
        <v>2384016.8299999996</v>
      </c>
      <c r="L196" s="91">
        <f>อุดรธานี!AL24</f>
        <v>1688131.03</v>
      </c>
      <c r="M196" s="91">
        <f>อุดรธานี!AM24</f>
        <v>1850792.25</v>
      </c>
      <c r="N196" s="87"/>
      <c r="O196" s="87"/>
      <c r="P196" s="87"/>
      <c r="Q196" s="79">
        <f t="shared" si="5"/>
        <v>-162661.21999999997</v>
      </c>
      <c r="R196" s="80">
        <f t="shared" si="6"/>
        <v>120.65835394181974</v>
      </c>
    </row>
    <row r="197" spans="1:18" x14ac:dyDescent="0.55000000000000004">
      <c r="A197" s="86">
        <v>17</v>
      </c>
      <c r="B197" s="87" t="s">
        <v>62</v>
      </c>
      <c r="C197" s="87" t="s">
        <v>300</v>
      </c>
      <c r="D197" s="87" t="s">
        <v>301</v>
      </c>
      <c r="E197" s="87" t="s">
        <v>41</v>
      </c>
      <c r="F197" s="87" t="s">
        <v>178</v>
      </c>
      <c r="G197" s="87" t="s">
        <v>826</v>
      </c>
      <c r="H197" s="88">
        <v>6392</v>
      </c>
      <c r="I197" s="86">
        <v>5</v>
      </c>
      <c r="J197" s="89">
        <f>อุดรธานี!F25</f>
        <v>985268.66</v>
      </c>
      <c r="K197" s="90">
        <f>อุดรธานี!AK25</f>
        <v>1367691.08</v>
      </c>
      <c r="L197" s="91">
        <f>อุดรธานี!AL25</f>
        <v>1238912.71</v>
      </c>
      <c r="M197" s="91">
        <f>อุดรธานี!AM25</f>
        <v>1383431.4200000002</v>
      </c>
      <c r="N197" s="87"/>
      <c r="O197" s="87"/>
      <c r="P197" s="87"/>
      <c r="Q197" s="79">
        <f t="shared" si="5"/>
        <v>-144518.7100000002</v>
      </c>
      <c r="R197" s="80">
        <f t="shared" si="6"/>
        <v>193.82238892365456</v>
      </c>
    </row>
    <row r="198" spans="1:18" x14ac:dyDescent="0.55000000000000004">
      <c r="A198" s="86">
        <v>18</v>
      </c>
      <c r="B198" s="87" t="s">
        <v>62</v>
      </c>
      <c r="C198" s="87" t="s">
        <v>300</v>
      </c>
      <c r="D198" s="87" t="s">
        <v>301</v>
      </c>
      <c r="E198" s="87" t="s">
        <v>41</v>
      </c>
      <c r="F198" s="87" t="s">
        <v>178</v>
      </c>
      <c r="G198" s="87" t="s">
        <v>827</v>
      </c>
      <c r="H198" s="88">
        <v>4858</v>
      </c>
      <c r="I198" s="86">
        <v>4</v>
      </c>
      <c r="J198" s="89">
        <f>อุดรธานี!F26</f>
        <v>1110720.81</v>
      </c>
      <c r="K198" s="90">
        <f>อุดรธานี!AK26</f>
        <v>1408057.77</v>
      </c>
      <c r="L198" s="91">
        <f>อุดรธานี!AL26</f>
        <v>1028828.36</v>
      </c>
      <c r="M198" s="91">
        <f>อุดรธานี!AM26</f>
        <v>875864.64</v>
      </c>
      <c r="N198" s="87"/>
      <c r="O198" s="87"/>
      <c r="P198" s="87"/>
      <c r="Q198" s="79">
        <f t="shared" si="5"/>
        <v>152963.71999999997</v>
      </c>
      <c r="R198" s="80">
        <f t="shared" si="6"/>
        <v>211.78023054755042</v>
      </c>
    </row>
    <row r="199" spans="1:18" x14ac:dyDescent="0.55000000000000004">
      <c r="A199" s="86">
        <v>19</v>
      </c>
      <c r="B199" s="87" t="s">
        <v>62</v>
      </c>
      <c r="C199" s="87" t="s">
        <v>300</v>
      </c>
      <c r="D199" s="87" t="s">
        <v>301</v>
      </c>
      <c r="E199" s="87" t="s">
        <v>41</v>
      </c>
      <c r="F199" s="87" t="s">
        <v>178</v>
      </c>
      <c r="G199" s="87" t="s">
        <v>828</v>
      </c>
      <c r="H199" s="88">
        <v>5038</v>
      </c>
      <c r="I199" s="86">
        <v>4</v>
      </c>
      <c r="J199" s="89">
        <f>อุดรธานี!F27</f>
        <v>568320.16</v>
      </c>
      <c r="K199" s="90">
        <f>อุดรธานี!AK27</f>
        <v>962682.18000000017</v>
      </c>
      <c r="L199" s="91">
        <f>อุดรธานี!AL27</f>
        <v>861199.03</v>
      </c>
      <c r="M199" s="91">
        <f>อุดรธานี!AM27</f>
        <v>742281.41999999993</v>
      </c>
      <c r="N199" s="87"/>
      <c r="O199" s="87"/>
      <c r="P199" s="87"/>
      <c r="Q199" s="79">
        <f t="shared" ref="Q199:Q261" si="8">L199-M199</f>
        <v>118917.6100000001</v>
      </c>
      <c r="R199" s="80">
        <f t="shared" ref="R199:R261" si="9">L199/H199</f>
        <v>170.94065700674872</v>
      </c>
    </row>
    <row r="200" spans="1:18" x14ac:dyDescent="0.55000000000000004">
      <c r="A200" s="86">
        <v>20</v>
      </c>
      <c r="B200" s="87" t="s">
        <v>62</v>
      </c>
      <c r="C200" s="87" t="s">
        <v>300</v>
      </c>
      <c r="D200" s="87" t="s">
        <v>301</v>
      </c>
      <c r="E200" s="87" t="s">
        <v>41</v>
      </c>
      <c r="F200" s="87" t="s">
        <v>178</v>
      </c>
      <c r="G200" s="87" t="s">
        <v>829</v>
      </c>
      <c r="H200" s="88">
        <v>5026</v>
      </c>
      <c r="I200" s="86">
        <v>4</v>
      </c>
      <c r="J200" s="89">
        <f>อุดรธานี!F28</f>
        <v>1217341.19</v>
      </c>
      <c r="K200" s="90">
        <f>อุดรธานี!AK28</f>
        <v>1469646.42</v>
      </c>
      <c r="L200" s="91">
        <f>อุดรธานี!AL28</f>
        <v>1213483.19</v>
      </c>
      <c r="M200" s="91">
        <f>อุดรธานี!AM28</f>
        <v>942449.15</v>
      </c>
      <c r="N200" s="87"/>
      <c r="O200" s="87"/>
      <c r="P200" s="87"/>
      <c r="Q200" s="79">
        <f t="shared" si="8"/>
        <v>271034.03999999992</v>
      </c>
      <c r="R200" s="80">
        <f t="shared" si="9"/>
        <v>241.44114405093512</v>
      </c>
    </row>
    <row r="201" spans="1:18" x14ac:dyDescent="0.55000000000000004">
      <c r="A201" s="86">
        <v>21</v>
      </c>
      <c r="B201" s="87" t="s">
        <v>62</v>
      </c>
      <c r="C201" s="87" t="s">
        <v>300</v>
      </c>
      <c r="D201" s="87" t="s">
        <v>301</v>
      </c>
      <c r="E201" s="87" t="s">
        <v>41</v>
      </c>
      <c r="F201" s="87" t="s">
        <v>178</v>
      </c>
      <c r="G201" s="87" t="s">
        <v>830</v>
      </c>
      <c r="H201" s="88">
        <v>4590</v>
      </c>
      <c r="I201" s="86">
        <v>4</v>
      </c>
      <c r="J201" s="89">
        <f>อุดรธานี!F29</f>
        <v>428563.5</v>
      </c>
      <c r="K201" s="90">
        <f>อุดรธานี!AK29</f>
        <v>417435</v>
      </c>
      <c r="L201" s="91">
        <f>อุดรธานี!AL29</f>
        <v>934660.44</v>
      </c>
      <c r="M201" s="91">
        <f>อุดรธานี!AM29</f>
        <v>845043.78</v>
      </c>
      <c r="N201" s="87"/>
      <c r="O201" s="87"/>
      <c r="P201" s="87"/>
      <c r="Q201" s="79">
        <f t="shared" si="8"/>
        <v>89616.659999999916</v>
      </c>
      <c r="R201" s="80">
        <f t="shared" si="9"/>
        <v>203.62972549019608</v>
      </c>
    </row>
    <row r="202" spans="1:18" x14ac:dyDescent="0.55000000000000004">
      <c r="A202" s="86">
        <v>22</v>
      </c>
      <c r="B202" s="87" t="s">
        <v>62</v>
      </c>
      <c r="C202" s="87" t="s">
        <v>300</v>
      </c>
      <c r="D202" s="87" t="s">
        <v>301</v>
      </c>
      <c r="E202" s="87" t="s">
        <v>41</v>
      </c>
      <c r="F202" s="87" t="s">
        <v>178</v>
      </c>
      <c r="G202" s="87" t="s">
        <v>831</v>
      </c>
      <c r="H202" s="88">
        <v>7725</v>
      </c>
      <c r="I202" s="86">
        <v>5</v>
      </c>
      <c r="J202" s="89">
        <f>อุดรธานี!F30</f>
        <v>827664.76</v>
      </c>
      <c r="K202" s="90">
        <f>อุดรธานี!AK30</f>
        <v>1057204.4900000002</v>
      </c>
      <c r="L202" s="91">
        <f>อุดรธานี!AL30</f>
        <v>1139629.72</v>
      </c>
      <c r="M202" s="91">
        <f>อุดรธานี!AM30</f>
        <v>1047767.85</v>
      </c>
      <c r="N202" s="87"/>
      <c r="O202" s="87"/>
      <c r="P202" s="87"/>
      <c r="Q202" s="79">
        <f t="shared" si="8"/>
        <v>91861.87</v>
      </c>
      <c r="R202" s="80">
        <f t="shared" si="9"/>
        <v>147.52488284789644</v>
      </c>
    </row>
    <row r="203" spans="1:18" x14ac:dyDescent="0.55000000000000004">
      <c r="A203" s="86">
        <v>23</v>
      </c>
      <c r="B203" s="87" t="s">
        <v>62</v>
      </c>
      <c r="C203" s="87" t="s">
        <v>300</v>
      </c>
      <c r="D203" s="87" t="s">
        <v>301</v>
      </c>
      <c r="E203" s="87" t="s">
        <v>41</v>
      </c>
      <c r="F203" s="87" t="s">
        <v>178</v>
      </c>
      <c r="G203" s="87" t="s">
        <v>832</v>
      </c>
      <c r="H203" s="88">
        <v>5622</v>
      </c>
      <c r="I203" s="86">
        <v>4</v>
      </c>
      <c r="J203" s="89">
        <f>อุดรธานี!F31</f>
        <v>1926128.12</v>
      </c>
      <c r="K203" s="90">
        <f>อุดรธานี!AK31</f>
        <v>2193481.9</v>
      </c>
      <c r="L203" s="91">
        <f>อุดรธานี!AL31</f>
        <v>877742.88</v>
      </c>
      <c r="M203" s="91">
        <f>อุดรธานี!AM31</f>
        <v>727759.39999999991</v>
      </c>
      <c r="N203" s="87"/>
      <c r="O203" s="87"/>
      <c r="P203" s="87"/>
      <c r="Q203" s="79">
        <f t="shared" si="8"/>
        <v>149983.4800000001</v>
      </c>
      <c r="R203" s="80">
        <f t="shared" si="9"/>
        <v>156.12644610458912</v>
      </c>
    </row>
    <row r="204" spans="1:18" x14ac:dyDescent="0.55000000000000004">
      <c r="A204" s="86">
        <v>24</v>
      </c>
      <c r="B204" s="87" t="s">
        <v>62</v>
      </c>
      <c r="C204" s="87" t="s">
        <v>300</v>
      </c>
      <c r="D204" s="87" t="s">
        <v>301</v>
      </c>
      <c r="E204" s="87" t="s">
        <v>41</v>
      </c>
      <c r="F204" s="87" t="s">
        <v>178</v>
      </c>
      <c r="G204" s="87" t="s">
        <v>833</v>
      </c>
      <c r="H204" s="88">
        <v>5752</v>
      </c>
      <c r="I204" s="86">
        <v>4</v>
      </c>
      <c r="J204" s="89">
        <f>อุดรธานี!F32</f>
        <v>1020197.09</v>
      </c>
      <c r="K204" s="90">
        <f>อุดรธานี!AK32</f>
        <v>1321181.4200000002</v>
      </c>
      <c r="L204" s="91">
        <f>อุดรธานี!AL32</f>
        <v>1344464.24</v>
      </c>
      <c r="M204" s="91">
        <f>อุดรธานี!AM32</f>
        <v>1082949.1900000002</v>
      </c>
      <c r="N204" s="87"/>
      <c r="O204" s="87"/>
      <c r="P204" s="87"/>
      <c r="Q204" s="79">
        <f t="shared" si="8"/>
        <v>261515.04999999981</v>
      </c>
      <c r="R204" s="80">
        <f t="shared" si="9"/>
        <v>233.73856745479833</v>
      </c>
    </row>
    <row r="205" spans="1:18" x14ac:dyDescent="0.55000000000000004">
      <c r="A205" s="86">
        <v>25</v>
      </c>
      <c r="B205" s="87" t="s">
        <v>62</v>
      </c>
      <c r="C205" s="87" t="s">
        <v>300</v>
      </c>
      <c r="D205" s="87" t="s">
        <v>301</v>
      </c>
      <c r="E205" s="87" t="s">
        <v>41</v>
      </c>
      <c r="F205" s="87" t="s">
        <v>178</v>
      </c>
      <c r="G205" s="87" t="s">
        <v>834</v>
      </c>
      <c r="H205" s="88">
        <v>3706</v>
      </c>
      <c r="I205" s="86">
        <v>3</v>
      </c>
      <c r="J205" s="89">
        <f>อุดรธานี!F33</f>
        <v>1099441.06</v>
      </c>
      <c r="K205" s="90">
        <f>อุดรธานี!AK33</f>
        <v>1282434.8700000001</v>
      </c>
      <c r="L205" s="91">
        <f>อุดรธานี!AL33</f>
        <v>980570.25</v>
      </c>
      <c r="M205" s="91">
        <f>อุดรธานี!AM33</f>
        <v>806895.1399999999</v>
      </c>
      <c r="N205" s="87"/>
      <c r="O205" s="87"/>
      <c r="P205" s="87"/>
      <c r="Q205" s="79">
        <f t="shared" si="8"/>
        <v>173675.1100000001</v>
      </c>
      <c r="R205" s="80">
        <f t="shared" si="9"/>
        <v>264.58992174851591</v>
      </c>
    </row>
    <row r="206" spans="1:18" x14ac:dyDescent="0.55000000000000004">
      <c r="A206" s="86">
        <v>26</v>
      </c>
      <c r="B206" s="87" t="s">
        <v>62</v>
      </c>
      <c r="C206" s="87" t="s">
        <v>300</v>
      </c>
      <c r="D206" s="87" t="s">
        <v>301</v>
      </c>
      <c r="E206" s="87" t="s">
        <v>41</v>
      </c>
      <c r="F206" s="87" t="s">
        <v>178</v>
      </c>
      <c r="G206" s="87" t="s">
        <v>835</v>
      </c>
      <c r="H206" s="88">
        <v>6469</v>
      </c>
      <c r="I206" s="86">
        <v>5</v>
      </c>
      <c r="J206" s="89">
        <f>อุดรธานี!F34</f>
        <v>956484.67</v>
      </c>
      <c r="K206" s="90">
        <f>อุดรธานี!AK34</f>
        <v>1402097.14</v>
      </c>
      <c r="L206" s="91">
        <f>อุดรธานี!AL34</f>
        <v>1085856.23</v>
      </c>
      <c r="M206" s="91">
        <f>อุดรธานี!AM34</f>
        <v>931213.58000000007</v>
      </c>
      <c r="N206" s="87"/>
      <c r="O206" s="87"/>
      <c r="P206" s="87"/>
      <c r="Q206" s="79">
        <f t="shared" si="8"/>
        <v>154642.64999999991</v>
      </c>
      <c r="R206" s="80">
        <f t="shared" si="9"/>
        <v>167.85534549389396</v>
      </c>
    </row>
    <row r="207" spans="1:18" x14ac:dyDescent="0.55000000000000004">
      <c r="A207" s="86">
        <v>27</v>
      </c>
      <c r="B207" s="87" t="s">
        <v>62</v>
      </c>
      <c r="C207" s="87" t="s">
        <v>300</v>
      </c>
      <c r="D207" s="87" t="s">
        <v>301</v>
      </c>
      <c r="E207" s="87" t="s">
        <v>41</v>
      </c>
      <c r="F207" s="87" t="s">
        <v>178</v>
      </c>
      <c r="G207" s="87" t="s">
        <v>836</v>
      </c>
      <c r="H207" s="88">
        <v>8575</v>
      </c>
      <c r="I207" s="86">
        <v>5</v>
      </c>
      <c r="J207" s="89">
        <f>อุดรธานี!F35</f>
        <v>1412069</v>
      </c>
      <c r="K207" s="90">
        <f>อุดรธานี!AK35</f>
        <v>1691435.7999999998</v>
      </c>
      <c r="L207" s="91">
        <f>อุดรธานี!AL35</f>
        <v>1125577.49</v>
      </c>
      <c r="M207" s="91">
        <f>อุดรธานี!AM35</f>
        <v>994051.29</v>
      </c>
      <c r="N207" s="87"/>
      <c r="O207" s="87"/>
      <c r="P207" s="87"/>
      <c r="Q207" s="79">
        <f t="shared" si="8"/>
        <v>131526.19999999995</v>
      </c>
      <c r="R207" s="80">
        <f t="shared" si="9"/>
        <v>131.26268104956267</v>
      </c>
    </row>
    <row r="208" spans="1:18" x14ac:dyDescent="0.55000000000000004">
      <c r="A208" s="86">
        <v>28</v>
      </c>
      <c r="B208" s="87" t="s">
        <v>62</v>
      </c>
      <c r="C208" s="87" t="s">
        <v>300</v>
      </c>
      <c r="D208" s="87" t="s">
        <v>301</v>
      </c>
      <c r="E208" s="87" t="s">
        <v>41</v>
      </c>
      <c r="F208" s="87" t="s">
        <v>178</v>
      </c>
      <c r="G208" s="87" t="s">
        <v>837</v>
      </c>
      <c r="H208" s="88">
        <v>2704</v>
      </c>
      <c r="I208" s="86">
        <v>2</v>
      </c>
      <c r="J208" s="89">
        <f>อุดรธานี!F36</f>
        <v>689312.82</v>
      </c>
      <c r="K208" s="90">
        <f>อุดรธานี!AK36</f>
        <v>742067.5199999999</v>
      </c>
      <c r="L208" s="91">
        <f>อุดรธานี!AL36</f>
        <v>751129.28</v>
      </c>
      <c r="M208" s="91">
        <f>อุดรธานี!AM36</f>
        <v>648620.83000000007</v>
      </c>
      <c r="N208" s="87"/>
      <c r="O208" s="87"/>
      <c r="P208" s="87"/>
      <c r="Q208" s="79">
        <f t="shared" si="8"/>
        <v>102508.44999999995</v>
      </c>
      <c r="R208" s="80">
        <f t="shared" si="9"/>
        <v>277.78449704142014</v>
      </c>
    </row>
    <row r="209" spans="1:18" x14ac:dyDescent="0.55000000000000004">
      <c r="A209" s="86">
        <v>29</v>
      </c>
      <c r="B209" s="87" t="s">
        <v>62</v>
      </c>
      <c r="C209" s="87" t="s">
        <v>300</v>
      </c>
      <c r="D209" s="87" t="s">
        <v>301</v>
      </c>
      <c r="E209" s="87" t="s">
        <v>41</v>
      </c>
      <c r="F209" s="87" t="s">
        <v>178</v>
      </c>
      <c r="G209" s="87" t="s">
        <v>838</v>
      </c>
      <c r="H209" s="88">
        <v>5541</v>
      </c>
      <c r="I209" s="86">
        <v>4</v>
      </c>
      <c r="J209" s="89">
        <f>อุดรธานี!F37</f>
        <v>927932.17</v>
      </c>
      <c r="K209" s="90">
        <f>อุดรธานี!AK37</f>
        <v>1175442.4900000002</v>
      </c>
      <c r="L209" s="91">
        <f>อุดรธานี!AL37</f>
        <v>789188.27</v>
      </c>
      <c r="M209" s="91">
        <f>อุดรธานี!AM37</f>
        <v>463581.70999999996</v>
      </c>
      <c r="N209" s="87"/>
      <c r="O209" s="87"/>
      <c r="P209" s="87"/>
      <c r="Q209" s="79">
        <f t="shared" si="8"/>
        <v>325606.56000000006</v>
      </c>
      <c r="R209" s="80">
        <f t="shared" si="9"/>
        <v>142.4270474643566</v>
      </c>
    </row>
    <row r="210" spans="1:18" s="98" customFormat="1" x14ac:dyDescent="0.55000000000000004">
      <c r="A210" s="92">
        <v>1</v>
      </c>
      <c r="B210" s="93" t="s">
        <v>62</v>
      </c>
      <c r="C210" s="93"/>
      <c r="D210" s="93"/>
      <c r="E210" s="93" t="s">
        <v>75</v>
      </c>
      <c r="F210" s="93"/>
      <c r="G210" s="93" t="s">
        <v>303</v>
      </c>
      <c r="H210" s="99">
        <f>SUM(H181:H209)</f>
        <v>193162</v>
      </c>
      <c r="I210" s="92"/>
      <c r="J210" s="95">
        <f>SUM(J181:J209)</f>
        <v>32262476.560000006</v>
      </c>
      <c r="K210" s="130">
        <f>SUM(K181:K209)</f>
        <v>40832262.420000002</v>
      </c>
      <c r="L210" s="95">
        <f>SUM(L181:L209)</f>
        <v>35648484.31000001</v>
      </c>
      <c r="M210" s="95">
        <f>SUM(M181:M209)</f>
        <v>30970513.460000001</v>
      </c>
      <c r="N210" s="93">
        <v>28</v>
      </c>
      <c r="O210" s="93">
        <v>28</v>
      </c>
      <c r="P210" s="93">
        <f>N210-O210</f>
        <v>0</v>
      </c>
      <c r="Q210" s="96">
        <f t="shared" si="8"/>
        <v>4677970.8500000089</v>
      </c>
      <c r="R210" s="97">
        <f>L210/H210</f>
        <v>184.55226343690794</v>
      </c>
    </row>
    <row r="211" spans="1:18" x14ac:dyDescent="0.55000000000000004">
      <c r="A211" s="86">
        <v>1</v>
      </c>
      <c r="B211" s="87" t="s">
        <v>62</v>
      </c>
      <c r="C211" s="87" t="s">
        <v>304</v>
      </c>
      <c r="D211" s="87" t="s">
        <v>83</v>
      </c>
      <c r="E211" s="87" t="s">
        <v>42</v>
      </c>
      <c r="F211" s="87" t="s">
        <v>208</v>
      </c>
      <c r="G211" s="87" t="s">
        <v>305</v>
      </c>
      <c r="H211" s="88"/>
      <c r="I211" s="86"/>
      <c r="J211" s="89"/>
      <c r="K211" s="90"/>
      <c r="L211" s="91"/>
      <c r="M211" s="91"/>
      <c r="N211" s="87"/>
      <c r="O211" s="87"/>
      <c r="P211" s="87"/>
    </row>
    <row r="212" spans="1:18" x14ac:dyDescent="0.55000000000000004">
      <c r="A212" s="86">
        <v>2</v>
      </c>
      <c r="B212" s="87" t="s">
        <v>62</v>
      </c>
      <c r="C212" s="87" t="s">
        <v>304</v>
      </c>
      <c r="D212" s="87" t="s">
        <v>83</v>
      </c>
      <c r="E212" s="87" t="s">
        <v>42</v>
      </c>
      <c r="F212" s="87" t="s">
        <v>178</v>
      </c>
      <c r="G212" s="87" t="s">
        <v>839</v>
      </c>
      <c r="H212" s="88">
        <v>3427</v>
      </c>
      <c r="I212" s="86">
        <v>3</v>
      </c>
      <c r="J212" s="89">
        <f>อุดรธานี!F38</f>
        <v>1073605.3799999999</v>
      </c>
      <c r="K212" s="90">
        <f>อุดรธานี!AK38</f>
        <v>1094555.5199999998</v>
      </c>
      <c r="L212" s="91">
        <f>อุดรธานี!AL38</f>
        <v>868947.39000000013</v>
      </c>
      <c r="M212" s="91">
        <f>อุดรธานี!AM38</f>
        <v>734744.78</v>
      </c>
      <c r="N212" s="87"/>
      <c r="O212" s="87"/>
      <c r="P212" s="87"/>
      <c r="Q212" s="79">
        <f t="shared" si="8"/>
        <v>134202.6100000001</v>
      </c>
      <c r="R212" s="80">
        <f t="shared" si="9"/>
        <v>253.55920338488477</v>
      </c>
    </row>
    <row r="213" spans="1:18" x14ac:dyDescent="0.55000000000000004">
      <c r="A213" s="86">
        <v>3</v>
      </c>
      <c r="B213" s="87" t="s">
        <v>62</v>
      </c>
      <c r="C213" s="87" t="s">
        <v>304</v>
      </c>
      <c r="D213" s="87" t="s">
        <v>83</v>
      </c>
      <c r="E213" s="87" t="s">
        <v>42</v>
      </c>
      <c r="F213" s="87" t="s">
        <v>178</v>
      </c>
      <c r="G213" s="87" t="s">
        <v>840</v>
      </c>
      <c r="H213" s="88">
        <v>4040</v>
      </c>
      <c r="I213" s="86">
        <v>3</v>
      </c>
      <c r="J213" s="89">
        <f>อุดรธานี!F39</f>
        <v>1471191.54</v>
      </c>
      <c r="K213" s="90">
        <f>อุดรธานี!AK39</f>
        <v>1414271.53</v>
      </c>
      <c r="L213" s="91">
        <f>อุดรธานี!AL39</f>
        <v>825907.78</v>
      </c>
      <c r="M213" s="91">
        <f>อุดรธานี!AM39</f>
        <v>756257</v>
      </c>
      <c r="N213" s="87"/>
      <c r="O213" s="87"/>
      <c r="P213" s="87"/>
      <c r="Q213" s="79">
        <f t="shared" si="8"/>
        <v>69650.780000000028</v>
      </c>
      <c r="R213" s="80">
        <f t="shared" si="9"/>
        <v>204.43261881188118</v>
      </c>
    </row>
    <row r="214" spans="1:18" x14ac:dyDescent="0.55000000000000004">
      <c r="A214" s="86">
        <v>4</v>
      </c>
      <c r="B214" s="87" t="s">
        <v>62</v>
      </c>
      <c r="C214" s="87" t="s">
        <v>304</v>
      </c>
      <c r="D214" s="87" t="s">
        <v>83</v>
      </c>
      <c r="E214" s="87" t="s">
        <v>42</v>
      </c>
      <c r="F214" s="87" t="s">
        <v>178</v>
      </c>
      <c r="G214" s="87" t="s">
        <v>841</v>
      </c>
      <c r="H214" s="88">
        <v>3777</v>
      </c>
      <c r="I214" s="86">
        <v>3</v>
      </c>
      <c r="J214" s="89">
        <f>อุดรธานี!F40</f>
        <v>726075.86</v>
      </c>
      <c r="K214" s="90">
        <f>อุดรธานี!AK40</f>
        <v>796951.6</v>
      </c>
      <c r="L214" s="91">
        <f>อุดรธานี!AL40</f>
        <v>1250425.19</v>
      </c>
      <c r="M214" s="91">
        <f>อุดรธานี!AM40</f>
        <v>1247273.4000000001</v>
      </c>
      <c r="N214" s="87"/>
      <c r="O214" s="87"/>
      <c r="P214" s="87"/>
      <c r="Q214" s="79">
        <f t="shared" si="8"/>
        <v>3151.7899999998044</v>
      </c>
      <c r="R214" s="80">
        <f t="shared" si="9"/>
        <v>331.06306327773365</v>
      </c>
    </row>
    <row r="215" spans="1:18" x14ac:dyDescent="0.55000000000000004">
      <c r="A215" s="86">
        <v>5</v>
      </c>
      <c r="B215" s="87" t="s">
        <v>62</v>
      </c>
      <c r="C215" s="87" t="s">
        <v>304</v>
      </c>
      <c r="D215" s="87" t="s">
        <v>83</v>
      </c>
      <c r="E215" s="87" t="s">
        <v>42</v>
      </c>
      <c r="F215" s="87" t="s">
        <v>178</v>
      </c>
      <c r="G215" s="87" t="s">
        <v>842</v>
      </c>
      <c r="H215" s="88">
        <v>3629</v>
      </c>
      <c r="I215" s="86">
        <v>3</v>
      </c>
      <c r="J215" s="89">
        <f>อุดรธานี!F41</f>
        <v>621726.01</v>
      </c>
      <c r="K215" s="90">
        <f>อุดรธานี!AK41</f>
        <v>668288.66</v>
      </c>
      <c r="L215" s="91">
        <f>อุดรธานี!AL41</f>
        <v>1101727.54</v>
      </c>
      <c r="M215" s="91">
        <f>อุดรธานี!AM41</f>
        <v>951526.17</v>
      </c>
      <c r="N215" s="87"/>
      <c r="O215" s="87"/>
      <c r="P215" s="87"/>
      <c r="Q215" s="79">
        <f t="shared" si="8"/>
        <v>150201.37</v>
      </c>
      <c r="R215" s="80">
        <f t="shared" si="9"/>
        <v>303.5898429319372</v>
      </c>
    </row>
    <row r="216" spans="1:18" x14ac:dyDescent="0.55000000000000004">
      <c r="A216" s="86">
        <v>6</v>
      </c>
      <c r="B216" s="87" t="s">
        <v>62</v>
      </c>
      <c r="C216" s="87" t="s">
        <v>304</v>
      </c>
      <c r="D216" s="87" t="s">
        <v>83</v>
      </c>
      <c r="E216" s="87" t="s">
        <v>42</v>
      </c>
      <c r="F216" s="87" t="s">
        <v>178</v>
      </c>
      <c r="G216" s="87" t="s">
        <v>843</v>
      </c>
      <c r="H216" s="88">
        <v>7375</v>
      </c>
      <c r="I216" s="86">
        <v>5</v>
      </c>
      <c r="J216" s="89">
        <f>อุดรธานี!F42</f>
        <v>1555216.02</v>
      </c>
      <c r="K216" s="90">
        <f>อุดรธานี!AK42</f>
        <v>1583694.05</v>
      </c>
      <c r="L216" s="91">
        <f>อุดรธานี!AL42</f>
        <v>1742399.49</v>
      </c>
      <c r="M216" s="91">
        <f>อุดรธานี!AM42</f>
        <v>1454745.38</v>
      </c>
      <c r="N216" s="87"/>
      <c r="O216" s="87"/>
      <c r="P216" s="87"/>
      <c r="Q216" s="79">
        <f t="shared" si="8"/>
        <v>287654.1100000001</v>
      </c>
      <c r="R216" s="80">
        <f t="shared" si="9"/>
        <v>236.2575579661017</v>
      </c>
    </row>
    <row r="217" spans="1:18" x14ac:dyDescent="0.55000000000000004">
      <c r="A217" s="86">
        <v>7</v>
      </c>
      <c r="B217" s="87" t="s">
        <v>62</v>
      </c>
      <c r="C217" s="87" t="s">
        <v>304</v>
      </c>
      <c r="D217" s="87" t="s">
        <v>83</v>
      </c>
      <c r="E217" s="87" t="s">
        <v>42</v>
      </c>
      <c r="F217" s="87" t="s">
        <v>178</v>
      </c>
      <c r="G217" s="87" t="s">
        <v>844</v>
      </c>
      <c r="H217" s="88">
        <v>7220</v>
      </c>
      <c r="I217" s="86">
        <v>5</v>
      </c>
      <c r="J217" s="89">
        <f>อุดรธานี!F43</f>
        <v>1328001.5</v>
      </c>
      <c r="K217" s="90">
        <f>อุดรธานี!AK43</f>
        <v>1404475.76</v>
      </c>
      <c r="L217" s="91">
        <f>อุดรธานี!AL43</f>
        <v>1939262.98</v>
      </c>
      <c r="M217" s="91">
        <f>อุดรธานี!AM43</f>
        <v>1742335.29</v>
      </c>
      <c r="N217" s="87"/>
      <c r="O217" s="87"/>
      <c r="P217" s="87"/>
      <c r="Q217" s="79">
        <f t="shared" si="8"/>
        <v>196927.68999999994</v>
      </c>
      <c r="R217" s="80">
        <f t="shared" si="9"/>
        <v>268.59598060941829</v>
      </c>
    </row>
    <row r="218" spans="1:18" x14ac:dyDescent="0.55000000000000004">
      <c r="A218" s="86">
        <v>8</v>
      </c>
      <c r="B218" s="87" t="s">
        <v>62</v>
      </c>
      <c r="C218" s="87" t="s">
        <v>304</v>
      </c>
      <c r="D218" s="87" t="s">
        <v>83</v>
      </c>
      <c r="E218" s="87" t="s">
        <v>42</v>
      </c>
      <c r="F218" s="87" t="s">
        <v>178</v>
      </c>
      <c r="G218" s="87" t="s">
        <v>845</v>
      </c>
      <c r="H218" s="88">
        <v>2933</v>
      </c>
      <c r="I218" s="86">
        <v>2</v>
      </c>
      <c r="J218" s="89">
        <f>อุดรธานี!F44</f>
        <v>791896.37</v>
      </c>
      <c r="K218" s="90">
        <f>อุดรธานี!AK44</f>
        <v>739106.73</v>
      </c>
      <c r="L218" s="91">
        <f>อุดรธานี!AL44</f>
        <v>882713.71000000008</v>
      </c>
      <c r="M218" s="91">
        <f>อุดรธานี!AM44</f>
        <v>834457.15</v>
      </c>
      <c r="N218" s="87"/>
      <c r="O218" s="87"/>
      <c r="P218" s="87"/>
      <c r="Q218" s="79">
        <f t="shared" si="8"/>
        <v>48256.560000000056</v>
      </c>
      <c r="R218" s="80">
        <f t="shared" si="9"/>
        <v>300.9593283327651</v>
      </c>
    </row>
    <row r="219" spans="1:18" x14ac:dyDescent="0.55000000000000004">
      <c r="A219" s="86">
        <v>9</v>
      </c>
      <c r="B219" s="87" t="s">
        <v>62</v>
      </c>
      <c r="C219" s="87" t="s">
        <v>304</v>
      </c>
      <c r="D219" s="87" t="s">
        <v>83</v>
      </c>
      <c r="E219" s="87" t="s">
        <v>42</v>
      </c>
      <c r="F219" s="87" t="s">
        <v>178</v>
      </c>
      <c r="G219" s="87" t="s">
        <v>846</v>
      </c>
      <c r="H219" s="88">
        <v>3400</v>
      </c>
      <c r="I219" s="86">
        <v>3</v>
      </c>
      <c r="J219" s="89">
        <f>อุดรธานี!F45</f>
        <v>572920.61</v>
      </c>
      <c r="K219" s="90">
        <f>อุดรธานี!AK45</f>
        <v>589459.41999999993</v>
      </c>
      <c r="L219" s="91">
        <f>อุดรธานี!AL45</f>
        <v>736402.51</v>
      </c>
      <c r="M219" s="91">
        <f>อุดรธานี!AM45</f>
        <v>743238.98</v>
      </c>
      <c r="N219" s="87"/>
      <c r="O219" s="87"/>
      <c r="P219" s="87"/>
      <c r="Q219" s="79">
        <f t="shared" si="8"/>
        <v>-6836.4699999999721</v>
      </c>
      <c r="R219" s="80">
        <f t="shared" si="9"/>
        <v>216.58897352941176</v>
      </c>
    </row>
    <row r="220" spans="1:18" x14ac:dyDescent="0.55000000000000004">
      <c r="A220" s="86">
        <v>10</v>
      </c>
      <c r="B220" s="87" t="s">
        <v>62</v>
      </c>
      <c r="C220" s="87" t="s">
        <v>304</v>
      </c>
      <c r="D220" s="87" t="s">
        <v>83</v>
      </c>
      <c r="E220" s="87" t="s">
        <v>42</v>
      </c>
      <c r="F220" s="87" t="s">
        <v>178</v>
      </c>
      <c r="G220" s="87" t="s">
        <v>847</v>
      </c>
      <c r="H220" s="88">
        <v>2041</v>
      </c>
      <c r="I220" s="86">
        <v>2</v>
      </c>
      <c r="J220" s="89">
        <f>อุดรธานี!F46</f>
        <v>533720.35</v>
      </c>
      <c r="K220" s="90">
        <f>อุดรธานี!AK46</f>
        <v>564122.03</v>
      </c>
      <c r="L220" s="91">
        <f>อุดรธานี!AL46</f>
        <v>796551.94</v>
      </c>
      <c r="M220" s="91">
        <f>อุดรธานี!AM46</f>
        <v>768863.97</v>
      </c>
      <c r="N220" s="87"/>
      <c r="O220" s="87"/>
      <c r="P220" s="87"/>
      <c r="Q220" s="79">
        <f t="shared" si="8"/>
        <v>27687.969999999972</v>
      </c>
      <c r="R220" s="80">
        <f t="shared" si="9"/>
        <v>390.27532582067613</v>
      </c>
    </row>
    <row r="221" spans="1:18" x14ac:dyDescent="0.55000000000000004">
      <c r="A221" s="86">
        <v>11</v>
      </c>
      <c r="B221" s="87" t="s">
        <v>62</v>
      </c>
      <c r="C221" s="87" t="s">
        <v>304</v>
      </c>
      <c r="D221" s="87" t="s">
        <v>83</v>
      </c>
      <c r="E221" s="87" t="s">
        <v>42</v>
      </c>
      <c r="F221" s="87" t="s">
        <v>178</v>
      </c>
      <c r="G221" s="87" t="s">
        <v>848</v>
      </c>
      <c r="H221" s="88">
        <v>3738</v>
      </c>
      <c r="I221" s="86">
        <v>3</v>
      </c>
      <c r="J221" s="89">
        <f>อุดรธานี!F47</f>
        <v>647527.56999999995</v>
      </c>
      <c r="K221" s="90">
        <f>อุดรธานี!AK47</f>
        <v>688446.35</v>
      </c>
      <c r="L221" s="91">
        <f>อุดรธานี!AL47</f>
        <v>768776.2699999999</v>
      </c>
      <c r="M221" s="91">
        <f>อุดรธานี!AM47</f>
        <v>753994.76</v>
      </c>
      <c r="N221" s="87"/>
      <c r="O221" s="87"/>
      <c r="P221" s="87"/>
      <c r="Q221" s="79">
        <f t="shared" si="8"/>
        <v>14781.509999999893</v>
      </c>
      <c r="R221" s="80">
        <f t="shared" si="9"/>
        <v>205.6651337613697</v>
      </c>
    </row>
    <row r="222" spans="1:18" x14ac:dyDescent="0.55000000000000004">
      <c r="A222" s="86">
        <v>12</v>
      </c>
      <c r="B222" s="87" t="s">
        <v>62</v>
      </c>
      <c r="C222" s="87" t="s">
        <v>304</v>
      </c>
      <c r="D222" s="87" t="s">
        <v>83</v>
      </c>
      <c r="E222" s="87" t="s">
        <v>42</v>
      </c>
      <c r="F222" s="87" t="s">
        <v>178</v>
      </c>
      <c r="G222" s="87" t="s">
        <v>849</v>
      </c>
      <c r="H222" s="88">
        <v>3574</v>
      </c>
      <c r="I222" s="86">
        <v>3</v>
      </c>
      <c r="J222" s="89">
        <f>อุดรธานี!F48</f>
        <v>1018519.61</v>
      </c>
      <c r="K222" s="90">
        <f>อุดรธานี!AK48</f>
        <v>1083128.1099999999</v>
      </c>
      <c r="L222" s="91">
        <f>อุดรธานี!AL48</f>
        <v>812487.07000000007</v>
      </c>
      <c r="M222" s="91">
        <f>อุดรธานี!AM48</f>
        <v>745798.5</v>
      </c>
      <c r="N222" s="87"/>
      <c r="O222" s="87"/>
      <c r="P222" s="87"/>
      <c r="Q222" s="79">
        <f t="shared" si="8"/>
        <v>66688.570000000065</v>
      </c>
      <c r="R222" s="80">
        <f t="shared" si="9"/>
        <v>227.33270005595972</v>
      </c>
    </row>
    <row r="223" spans="1:18" s="98" customFormat="1" x14ac:dyDescent="0.55000000000000004">
      <c r="A223" s="92">
        <v>2</v>
      </c>
      <c r="B223" s="93" t="s">
        <v>62</v>
      </c>
      <c r="C223" s="93"/>
      <c r="D223" s="93"/>
      <c r="E223" s="93" t="s">
        <v>75</v>
      </c>
      <c r="F223" s="93"/>
      <c r="G223" s="93" t="s">
        <v>306</v>
      </c>
      <c r="H223" s="99">
        <f>SUM(H211:H222)</f>
        <v>45154</v>
      </c>
      <c r="I223" s="92"/>
      <c r="J223" s="95">
        <f>SUM(J211:J222)</f>
        <v>10340400.82</v>
      </c>
      <c r="K223" s="95">
        <f>SUM(K211:K222)</f>
        <v>10626499.759999998</v>
      </c>
      <c r="L223" s="95">
        <f>SUM(L211:L222)</f>
        <v>11725601.870000001</v>
      </c>
      <c r="M223" s="95">
        <f>SUM(M211:M222)</f>
        <v>10733235.380000001</v>
      </c>
      <c r="N223" s="93">
        <v>11</v>
      </c>
      <c r="O223" s="93">
        <v>11</v>
      </c>
      <c r="P223" s="93">
        <f>N223-O223</f>
        <v>0</v>
      </c>
      <c r="Q223" s="96">
        <f t="shared" si="8"/>
        <v>992366.49000000022</v>
      </c>
      <c r="R223" s="97">
        <f>L223/H223</f>
        <v>259.68024693271917</v>
      </c>
    </row>
    <row r="224" spans="1:18" x14ac:dyDescent="0.55000000000000004">
      <c r="A224" s="86">
        <v>1</v>
      </c>
      <c r="B224" s="87" t="s">
        <v>62</v>
      </c>
      <c r="C224" s="87" t="s">
        <v>29</v>
      </c>
      <c r="D224" s="87" t="s">
        <v>90</v>
      </c>
      <c r="E224" s="87" t="s">
        <v>30</v>
      </c>
      <c r="F224" s="87" t="s">
        <v>208</v>
      </c>
      <c r="G224" s="87" t="s">
        <v>307</v>
      </c>
      <c r="H224" s="88"/>
      <c r="I224" s="86"/>
      <c r="J224" s="89"/>
      <c r="K224" s="90"/>
      <c r="L224" s="91"/>
      <c r="M224" s="91"/>
      <c r="N224" s="87"/>
      <c r="O224" s="87"/>
      <c r="P224" s="87"/>
    </row>
    <row r="225" spans="1:18" x14ac:dyDescent="0.55000000000000004">
      <c r="A225" s="86">
        <v>2</v>
      </c>
      <c r="B225" s="87" t="s">
        <v>62</v>
      </c>
      <c r="C225" s="87" t="s">
        <v>29</v>
      </c>
      <c r="D225" s="87" t="s">
        <v>90</v>
      </c>
      <c r="E225" s="87" t="s">
        <v>30</v>
      </c>
      <c r="F225" s="87" t="s">
        <v>178</v>
      </c>
      <c r="G225" s="87" t="s">
        <v>850</v>
      </c>
      <c r="H225" s="88">
        <v>3277</v>
      </c>
      <c r="I225" s="86">
        <v>3</v>
      </c>
      <c r="J225" s="89">
        <f>อุดรธานี!F49</f>
        <v>330383.39</v>
      </c>
      <c r="K225" s="90">
        <f>อุดรธานี!AK49</f>
        <v>405687.48</v>
      </c>
      <c r="L225" s="91">
        <f>อุดรธานี!AL49</f>
        <v>866037.49</v>
      </c>
      <c r="M225" s="91">
        <f>อุดรธานี!AM49</f>
        <v>682873.93</v>
      </c>
      <c r="N225" s="87"/>
      <c r="O225" s="87"/>
      <c r="P225" s="87"/>
      <c r="Q225" s="79">
        <f t="shared" si="8"/>
        <v>183163.55999999994</v>
      </c>
      <c r="R225" s="80">
        <f t="shared" si="9"/>
        <v>264.27753738175159</v>
      </c>
    </row>
    <row r="226" spans="1:18" x14ac:dyDescent="0.55000000000000004">
      <c r="A226" s="86">
        <v>3</v>
      </c>
      <c r="B226" s="87" t="s">
        <v>62</v>
      </c>
      <c r="C226" s="87" t="s">
        <v>29</v>
      </c>
      <c r="D226" s="87" t="s">
        <v>90</v>
      </c>
      <c r="E226" s="87" t="s">
        <v>30</v>
      </c>
      <c r="F226" s="87" t="s">
        <v>178</v>
      </c>
      <c r="G226" s="87" t="s">
        <v>851</v>
      </c>
      <c r="H226" s="88">
        <v>3411</v>
      </c>
      <c r="I226" s="86">
        <v>3</v>
      </c>
      <c r="J226" s="89">
        <f>อุดรธานี!F50</f>
        <v>243646.6</v>
      </c>
      <c r="K226" s="89">
        <f>อุดรธานี!AK50</f>
        <v>146283.4</v>
      </c>
      <c r="L226" s="91">
        <f>อุดรธานี!AL50</f>
        <v>1067849.6099999999</v>
      </c>
      <c r="M226" s="91">
        <f>อุดรธานี!AM50</f>
        <v>941913.12</v>
      </c>
      <c r="N226" s="87"/>
      <c r="O226" s="87"/>
      <c r="P226" s="87"/>
      <c r="Q226" s="79">
        <f t="shared" si="8"/>
        <v>125936.48999999987</v>
      </c>
      <c r="R226" s="80">
        <f t="shared" si="9"/>
        <v>313.06057167985927</v>
      </c>
    </row>
    <row r="227" spans="1:18" s="137" customFormat="1" x14ac:dyDescent="0.55000000000000004">
      <c r="A227" s="131">
        <v>4</v>
      </c>
      <c r="B227" s="132" t="s">
        <v>62</v>
      </c>
      <c r="C227" s="132" t="s">
        <v>29</v>
      </c>
      <c r="D227" s="132" t="s">
        <v>90</v>
      </c>
      <c r="E227" s="132" t="s">
        <v>30</v>
      </c>
      <c r="F227" s="132" t="s">
        <v>178</v>
      </c>
      <c r="G227" s="132" t="s">
        <v>852</v>
      </c>
      <c r="H227" s="133">
        <v>2894</v>
      </c>
      <c r="I227" s="134">
        <v>2</v>
      </c>
      <c r="J227" s="140">
        <f>อุดรธานี!F51</f>
        <v>306907.88</v>
      </c>
      <c r="K227" s="140">
        <f>อุดรธานี!AK51</f>
        <v>293323.71000000002</v>
      </c>
      <c r="L227" s="140">
        <f>อุดรธานี!AL51</f>
        <v>875134.45</v>
      </c>
      <c r="M227" s="140">
        <f>อุดรธานี!AM51</f>
        <v>658689.75</v>
      </c>
      <c r="N227" s="132"/>
      <c r="O227" s="132"/>
      <c r="P227" s="132"/>
      <c r="Q227" s="136">
        <f t="shared" si="8"/>
        <v>216444.69999999995</v>
      </c>
      <c r="R227" s="136">
        <f t="shared" si="9"/>
        <v>302.39614720110575</v>
      </c>
    </row>
    <row r="228" spans="1:18" s="137" customFormat="1" x14ac:dyDescent="0.55000000000000004">
      <c r="A228" s="131">
        <v>5</v>
      </c>
      <c r="B228" s="132" t="s">
        <v>62</v>
      </c>
      <c r="C228" s="132" t="s">
        <v>29</v>
      </c>
      <c r="D228" s="132" t="s">
        <v>90</v>
      </c>
      <c r="E228" s="132" t="s">
        <v>30</v>
      </c>
      <c r="F228" s="132" t="s">
        <v>178</v>
      </c>
      <c r="G228" s="132" t="s">
        <v>853</v>
      </c>
      <c r="H228" s="133">
        <v>2458</v>
      </c>
      <c r="I228" s="134">
        <v>2</v>
      </c>
      <c r="J228" s="140">
        <f>อุดรธานี!F52</f>
        <v>226915.78</v>
      </c>
      <c r="K228" s="140">
        <f>อุดรธานี!AK52</f>
        <v>296539.41000000003</v>
      </c>
      <c r="L228" s="140">
        <f>อุดรธานี!AL52</f>
        <v>1108221.03</v>
      </c>
      <c r="M228" s="140">
        <f>อุดรธานี!AM52</f>
        <v>938877.27</v>
      </c>
      <c r="N228" s="132"/>
      <c r="O228" s="132"/>
      <c r="P228" s="132"/>
      <c r="Q228" s="136">
        <f t="shared" si="8"/>
        <v>169343.76</v>
      </c>
      <c r="R228" s="136">
        <f t="shared" si="9"/>
        <v>450.86290886899917</v>
      </c>
    </row>
    <row r="229" spans="1:18" s="137" customFormat="1" x14ac:dyDescent="0.55000000000000004">
      <c r="A229" s="131">
        <v>6</v>
      </c>
      <c r="B229" s="132" t="s">
        <v>62</v>
      </c>
      <c r="C229" s="132" t="s">
        <v>29</v>
      </c>
      <c r="D229" s="132" t="s">
        <v>90</v>
      </c>
      <c r="E229" s="132" t="s">
        <v>30</v>
      </c>
      <c r="F229" s="132" t="s">
        <v>178</v>
      </c>
      <c r="G229" s="132" t="s">
        <v>854</v>
      </c>
      <c r="H229" s="133">
        <v>5253</v>
      </c>
      <c r="I229" s="134">
        <v>4</v>
      </c>
      <c r="J229" s="140">
        <f>อุดรธานี!F53</f>
        <v>578163.5</v>
      </c>
      <c r="K229" s="140">
        <f>อุดรธานี!AK53</f>
        <v>647384.67999999993</v>
      </c>
      <c r="L229" s="140">
        <f>อุดรธานี!AL53</f>
        <v>1262301.71</v>
      </c>
      <c r="M229" s="140">
        <f>อุดรธานี!AM53</f>
        <v>1103492.02</v>
      </c>
      <c r="N229" s="132"/>
      <c r="O229" s="132"/>
      <c r="P229" s="132"/>
      <c r="Q229" s="136">
        <f t="shared" si="8"/>
        <v>158809.68999999994</v>
      </c>
      <c r="R229" s="136">
        <f t="shared" si="9"/>
        <v>240.30110603464686</v>
      </c>
    </row>
    <row r="230" spans="1:18" s="144" customFormat="1" x14ac:dyDescent="0.55000000000000004">
      <c r="A230" s="138">
        <v>7</v>
      </c>
      <c r="B230" s="139" t="s">
        <v>62</v>
      </c>
      <c r="C230" s="139" t="s">
        <v>29</v>
      </c>
      <c r="D230" s="139" t="s">
        <v>90</v>
      </c>
      <c r="E230" s="139" t="s">
        <v>30</v>
      </c>
      <c r="F230" s="139" t="s">
        <v>178</v>
      </c>
      <c r="G230" s="139" t="s">
        <v>855</v>
      </c>
      <c r="H230" s="133">
        <v>2165</v>
      </c>
      <c r="I230" s="138">
        <v>2</v>
      </c>
      <c r="J230" s="140">
        <f>อุดรธานี!F54</f>
        <v>307467.59999999998</v>
      </c>
      <c r="K230" s="140">
        <f>อุดรธานี!AK54</f>
        <v>366869.41</v>
      </c>
      <c r="L230" s="140">
        <f>อุดรธานี!AL54</f>
        <v>668372.09000000008</v>
      </c>
      <c r="M230" s="140">
        <f>อุดรธานี!AM54</f>
        <v>607330.02</v>
      </c>
      <c r="N230" s="139"/>
      <c r="O230" s="139"/>
      <c r="P230" s="139"/>
      <c r="Q230" s="142">
        <f t="shared" si="8"/>
        <v>61042.070000000065</v>
      </c>
      <c r="R230" s="143">
        <f t="shared" si="9"/>
        <v>308.71690069284068</v>
      </c>
    </row>
    <row r="231" spans="1:18" s="144" customFormat="1" x14ac:dyDescent="0.55000000000000004">
      <c r="A231" s="138">
        <v>8</v>
      </c>
      <c r="B231" s="139" t="s">
        <v>62</v>
      </c>
      <c r="C231" s="139" t="s">
        <v>29</v>
      </c>
      <c r="D231" s="139" t="s">
        <v>90</v>
      </c>
      <c r="E231" s="139" t="s">
        <v>30</v>
      </c>
      <c r="F231" s="139" t="s">
        <v>178</v>
      </c>
      <c r="G231" s="139" t="s">
        <v>856</v>
      </c>
      <c r="H231" s="133">
        <v>2520</v>
      </c>
      <c r="I231" s="138">
        <v>2</v>
      </c>
      <c r="J231" s="140">
        <f>อุดรธานี!F55</f>
        <v>306132.63</v>
      </c>
      <c r="K231" s="140">
        <f>อุดรธานี!AK55</f>
        <v>370073.1</v>
      </c>
      <c r="L231" s="140">
        <f>อุดรธานี!AL55</f>
        <v>721938.99</v>
      </c>
      <c r="M231" s="140">
        <f>อุดรธานี!AM55</f>
        <v>604715.71</v>
      </c>
      <c r="N231" s="139"/>
      <c r="O231" s="139"/>
      <c r="P231" s="139"/>
      <c r="Q231" s="142">
        <f t="shared" si="8"/>
        <v>117223.28000000003</v>
      </c>
      <c r="R231" s="143">
        <f t="shared" si="9"/>
        <v>286.4837261904762</v>
      </c>
    </row>
    <row r="232" spans="1:18" s="137" customFormat="1" x14ac:dyDescent="0.55000000000000004">
      <c r="A232" s="131">
        <v>9</v>
      </c>
      <c r="B232" s="132" t="s">
        <v>62</v>
      </c>
      <c r="C232" s="132" t="s">
        <v>29</v>
      </c>
      <c r="D232" s="132" t="s">
        <v>90</v>
      </c>
      <c r="E232" s="132" t="s">
        <v>30</v>
      </c>
      <c r="F232" s="132" t="s">
        <v>178</v>
      </c>
      <c r="G232" s="132" t="s">
        <v>857</v>
      </c>
      <c r="H232" s="133">
        <v>7151</v>
      </c>
      <c r="I232" s="134">
        <v>5</v>
      </c>
      <c r="J232" s="140">
        <f>อุดรธานี!F56</f>
        <v>781151.8</v>
      </c>
      <c r="K232" s="140">
        <f>อุดรธานี!AK56</f>
        <v>924714.38000000012</v>
      </c>
      <c r="L232" s="140">
        <f>อุดรธานี!AL56</f>
        <v>1356458.58</v>
      </c>
      <c r="M232" s="140">
        <f>อุดรธานี!AM56</f>
        <v>1055501.0900000001</v>
      </c>
      <c r="N232" s="132"/>
      <c r="O232" s="132"/>
      <c r="P232" s="132"/>
      <c r="Q232" s="136">
        <f t="shared" si="8"/>
        <v>300957.49</v>
      </c>
      <c r="R232" s="136">
        <f t="shared" si="9"/>
        <v>189.68795692910084</v>
      </c>
    </row>
    <row r="233" spans="1:18" s="144" customFormat="1" x14ac:dyDescent="0.55000000000000004">
      <c r="A233" s="138">
        <v>10</v>
      </c>
      <c r="B233" s="139" t="s">
        <v>62</v>
      </c>
      <c r="C233" s="139" t="s">
        <v>29</v>
      </c>
      <c r="D233" s="139" t="s">
        <v>90</v>
      </c>
      <c r="E233" s="139" t="s">
        <v>30</v>
      </c>
      <c r="F233" s="139" t="s">
        <v>178</v>
      </c>
      <c r="G233" s="139" t="s">
        <v>858</v>
      </c>
      <c r="H233" s="133">
        <v>6762</v>
      </c>
      <c r="I233" s="138">
        <v>5</v>
      </c>
      <c r="J233" s="140">
        <f>อุดรธานี!F57</f>
        <v>246643.9</v>
      </c>
      <c r="K233" s="141">
        <f>อุดรธานี!AK57</f>
        <v>246358.22000000003</v>
      </c>
      <c r="L233" s="140">
        <f>อุดรธานี!AL57</f>
        <v>1171826.01</v>
      </c>
      <c r="M233" s="140">
        <f>อุดรธานี!AM57</f>
        <v>1008978.36</v>
      </c>
      <c r="N233" s="139"/>
      <c r="O233" s="139"/>
      <c r="P233" s="139"/>
      <c r="Q233" s="142">
        <f t="shared" si="8"/>
        <v>162847.65000000002</v>
      </c>
      <c r="R233" s="143">
        <f t="shared" si="9"/>
        <v>173.29577196095829</v>
      </c>
    </row>
    <row r="234" spans="1:18" s="137" customFormat="1" x14ac:dyDescent="0.55000000000000004">
      <c r="A234" s="131">
        <v>11</v>
      </c>
      <c r="B234" s="132" t="s">
        <v>62</v>
      </c>
      <c r="C234" s="132" t="s">
        <v>29</v>
      </c>
      <c r="D234" s="132" t="s">
        <v>90</v>
      </c>
      <c r="E234" s="132" t="s">
        <v>30</v>
      </c>
      <c r="F234" s="132" t="s">
        <v>178</v>
      </c>
      <c r="G234" s="132" t="s">
        <v>859</v>
      </c>
      <c r="H234" s="133">
        <v>3820</v>
      </c>
      <c r="I234" s="134">
        <v>3</v>
      </c>
      <c r="J234" s="140">
        <f>อุดรธานี!F58</f>
        <v>610509.49</v>
      </c>
      <c r="K234" s="140">
        <f>อุดรธานี!AK58</f>
        <v>1004810.1100000001</v>
      </c>
      <c r="L234" s="140">
        <f>อุดรธานี!AL58</f>
        <v>1381409.55</v>
      </c>
      <c r="M234" s="140">
        <f>อุดรธานี!AM58</f>
        <v>813919.87</v>
      </c>
      <c r="N234" s="132"/>
      <c r="O234" s="132"/>
      <c r="P234" s="132"/>
      <c r="Q234" s="136">
        <f t="shared" si="8"/>
        <v>567489.68000000005</v>
      </c>
      <c r="R234" s="136">
        <f t="shared" si="9"/>
        <v>361.62553664921467</v>
      </c>
    </row>
    <row r="235" spans="1:18" s="137" customFormat="1" x14ac:dyDescent="0.55000000000000004">
      <c r="A235" s="131">
        <v>12</v>
      </c>
      <c r="B235" s="132" t="s">
        <v>62</v>
      </c>
      <c r="C235" s="132" t="s">
        <v>29</v>
      </c>
      <c r="D235" s="132" t="s">
        <v>90</v>
      </c>
      <c r="E235" s="132" t="s">
        <v>30</v>
      </c>
      <c r="F235" s="132" t="s">
        <v>178</v>
      </c>
      <c r="G235" s="132" t="s">
        <v>860</v>
      </c>
      <c r="H235" s="133">
        <v>2779</v>
      </c>
      <c r="I235" s="134">
        <v>2</v>
      </c>
      <c r="J235" s="140">
        <f>อุดรธานี!F59</f>
        <v>147206.51</v>
      </c>
      <c r="K235" s="140">
        <f>อุดรธานี!AK59</f>
        <v>426395.53</v>
      </c>
      <c r="L235" s="140">
        <f>อุดรธานี!AL59</f>
        <v>628174.12</v>
      </c>
      <c r="M235" s="140">
        <f>อุดรธานี!AM59</f>
        <v>549455.61</v>
      </c>
      <c r="N235" s="132"/>
      <c r="O235" s="132"/>
      <c r="P235" s="132"/>
      <c r="Q235" s="136">
        <f t="shared" si="8"/>
        <v>78718.510000000009</v>
      </c>
      <c r="R235" s="136">
        <f t="shared" si="9"/>
        <v>226.04322418136019</v>
      </c>
    </row>
    <row r="236" spans="1:18" s="98" customFormat="1" x14ac:dyDescent="0.55000000000000004">
      <c r="A236" s="92">
        <v>3</v>
      </c>
      <c r="B236" s="93" t="s">
        <v>62</v>
      </c>
      <c r="C236" s="93"/>
      <c r="D236" s="93"/>
      <c r="E236" s="93" t="s">
        <v>75</v>
      </c>
      <c r="F236" s="93"/>
      <c r="G236" s="93" t="s">
        <v>308</v>
      </c>
      <c r="H236" s="99">
        <f>SUM(H224:H235)</f>
        <v>42490</v>
      </c>
      <c r="I236" s="92"/>
      <c r="J236" s="95">
        <f>SUM(J224:J235)</f>
        <v>4085129.0799999991</v>
      </c>
      <c r="K236" s="95">
        <f>SUM(K224:K235)</f>
        <v>5128439.4300000006</v>
      </c>
      <c r="L236" s="95">
        <f>SUM(L224:L235)</f>
        <v>11107723.630000001</v>
      </c>
      <c r="M236" s="95">
        <f>SUM(M224:M235)</f>
        <v>8965746.7499999981</v>
      </c>
      <c r="N236" s="93">
        <v>11</v>
      </c>
      <c r="O236" s="93">
        <v>11</v>
      </c>
      <c r="P236" s="93">
        <f>N236-O236</f>
        <v>0</v>
      </c>
      <c r="Q236" s="145">
        <f t="shared" si="8"/>
        <v>2141976.8800000027</v>
      </c>
      <c r="R236" s="97">
        <f>L236/H236</f>
        <v>261.41971357966582</v>
      </c>
    </row>
    <row r="237" spans="1:18" x14ac:dyDescent="0.55000000000000004">
      <c r="A237" s="86">
        <v>1</v>
      </c>
      <c r="B237" s="87" t="s">
        <v>62</v>
      </c>
      <c r="C237" s="87" t="s">
        <v>31</v>
      </c>
      <c r="D237" s="87" t="s">
        <v>97</v>
      </c>
      <c r="E237" s="87" t="s">
        <v>32</v>
      </c>
      <c r="F237" s="87" t="s">
        <v>175</v>
      </c>
      <c r="G237" s="87" t="s">
        <v>309</v>
      </c>
      <c r="H237" s="88"/>
      <c r="I237" s="86"/>
      <c r="J237" s="89"/>
      <c r="K237" s="90"/>
      <c r="L237" s="91"/>
      <c r="M237" s="91"/>
      <c r="N237" s="87"/>
      <c r="O237" s="87"/>
      <c r="P237" s="87"/>
    </row>
    <row r="238" spans="1:18" s="106" customFormat="1" x14ac:dyDescent="0.55000000000000004">
      <c r="A238" s="100">
        <v>2</v>
      </c>
      <c r="B238" s="101" t="s">
        <v>62</v>
      </c>
      <c r="C238" s="101" t="s">
        <v>31</v>
      </c>
      <c r="D238" s="101" t="s">
        <v>97</v>
      </c>
      <c r="E238" s="101" t="s">
        <v>32</v>
      </c>
      <c r="F238" s="101" t="s">
        <v>178</v>
      </c>
      <c r="G238" s="101" t="s">
        <v>861</v>
      </c>
      <c r="H238" s="102">
        <v>4680</v>
      </c>
      <c r="I238" s="100">
        <v>4</v>
      </c>
      <c r="J238" s="91">
        <f>อุดรธานี!F60</f>
        <v>1743657.98</v>
      </c>
      <c r="K238" s="91">
        <f>อุดรธานี!AK60</f>
        <v>1721704.28</v>
      </c>
      <c r="L238" s="91">
        <f>อุดรธานี!AL60</f>
        <v>1262273.83</v>
      </c>
      <c r="M238" s="91">
        <f>อุดรธานี!AM60</f>
        <v>751263.76</v>
      </c>
      <c r="N238" s="146"/>
      <c r="O238" s="146"/>
      <c r="P238" s="146"/>
      <c r="Q238" s="104">
        <f t="shared" si="8"/>
        <v>511010.07000000007</v>
      </c>
      <c r="R238" s="105">
        <f t="shared" si="9"/>
        <v>269.71663034188037</v>
      </c>
    </row>
    <row r="239" spans="1:18" x14ac:dyDescent="0.55000000000000004">
      <c r="A239" s="86">
        <v>3</v>
      </c>
      <c r="B239" s="87" t="s">
        <v>62</v>
      </c>
      <c r="C239" s="87" t="s">
        <v>31</v>
      </c>
      <c r="D239" s="87" t="s">
        <v>97</v>
      </c>
      <c r="E239" s="87" t="s">
        <v>32</v>
      </c>
      <c r="F239" s="87" t="s">
        <v>178</v>
      </c>
      <c r="G239" s="87" t="s">
        <v>862</v>
      </c>
      <c r="H239" s="88">
        <v>8548</v>
      </c>
      <c r="I239" s="86">
        <v>5</v>
      </c>
      <c r="J239" s="140">
        <f>อุดรธานี!F61</f>
        <v>4004633.96</v>
      </c>
      <c r="K239" s="140">
        <f>อุดรธานี!AK61</f>
        <v>3965358.4000000004</v>
      </c>
      <c r="L239" s="140">
        <f>อุดรธานี!AL61</f>
        <v>2611234.52</v>
      </c>
      <c r="M239" s="140">
        <f>อุดรธานี!AM61</f>
        <v>2169701.0199999996</v>
      </c>
      <c r="N239" s="87"/>
      <c r="O239" s="87"/>
      <c r="P239" s="87"/>
      <c r="Q239" s="79">
        <f t="shared" si="8"/>
        <v>441533.50000000047</v>
      </c>
      <c r="R239" s="80">
        <f t="shared" si="9"/>
        <v>305.47900327562002</v>
      </c>
    </row>
    <row r="240" spans="1:18" x14ac:dyDescent="0.55000000000000004">
      <c r="A240" s="100">
        <v>4</v>
      </c>
      <c r="B240" s="87" t="s">
        <v>62</v>
      </c>
      <c r="C240" s="87" t="s">
        <v>31</v>
      </c>
      <c r="D240" s="87" t="s">
        <v>97</v>
      </c>
      <c r="E240" s="87" t="s">
        <v>32</v>
      </c>
      <c r="F240" s="87" t="s">
        <v>178</v>
      </c>
      <c r="G240" s="87" t="s">
        <v>863</v>
      </c>
      <c r="H240" s="88">
        <v>4511</v>
      </c>
      <c r="I240" s="86">
        <v>4</v>
      </c>
      <c r="J240" s="140">
        <f>อุดรธานี!F62</f>
        <v>421426.92</v>
      </c>
      <c r="K240" s="140">
        <f>อุดรธานี!AK62</f>
        <v>702616.55999999994</v>
      </c>
      <c r="L240" s="140">
        <f>อุดรธานี!AL62</f>
        <v>1049639.29</v>
      </c>
      <c r="M240" s="140">
        <f>อุดรธานี!AM62</f>
        <v>711767.01</v>
      </c>
      <c r="N240" s="87"/>
      <c r="O240" s="87"/>
      <c r="P240" s="87"/>
      <c r="Q240" s="79">
        <f t="shared" si="8"/>
        <v>337872.28</v>
      </c>
      <c r="R240" s="80">
        <f t="shared" si="9"/>
        <v>232.68439148747507</v>
      </c>
    </row>
    <row r="241" spans="1:18" x14ac:dyDescent="0.55000000000000004">
      <c r="A241" s="86">
        <v>5</v>
      </c>
      <c r="B241" s="87" t="s">
        <v>62</v>
      </c>
      <c r="C241" s="87" t="s">
        <v>31</v>
      </c>
      <c r="D241" s="87" t="s">
        <v>97</v>
      </c>
      <c r="E241" s="87" t="s">
        <v>32</v>
      </c>
      <c r="F241" s="87" t="s">
        <v>178</v>
      </c>
      <c r="G241" s="87" t="s">
        <v>864</v>
      </c>
      <c r="H241" s="88">
        <v>3134</v>
      </c>
      <c r="I241" s="86">
        <v>3</v>
      </c>
      <c r="J241" s="140">
        <f>อุดรธานี!F63</f>
        <v>690574.64</v>
      </c>
      <c r="K241" s="140">
        <f>อุดรธานี!AK63</f>
        <v>712586.25</v>
      </c>
      <c r="L241" s="140">
        <f>อุดรธานี!AL63</f>
        <v>851068.14</v>
      </c>
      <c r="M241" s="140">
        <f>อุดรธานี!AM63</f>
        <v>571975.49</v>
      </c>
      <c r="N241" s="87"/>
      <c r="O241" s="87"/>
      <c r="P241" s="87"/>
      <c r="Q241" s="79">
        <f t="shared" si="8"/>
        <v>279092.65000000002</v>
      </c>
      <c r="R241" s="80">
        <f t="shared" si="9"/>
        <v>271.55971282705809</v>
      </c>
    </row>
    <row r="242" spans="1:18" x14ac:dyDescent="0.55000000000000004">
      <c r="A242" s="100">
        <v>6</v>
      </c>
      <c r="B242" s="87" t="s">
        <v>62</v>
      </c>
      <c r="C242" s="87" t="s">
        <v>31</v>
      </c>
      <c r="D242" s="87" t="s">
        <v>97</v>
      </c>
      <c r="E242" s="87" t="s">
        <v>32</v>
      </c>
      <c r="F242" s="87" t="s">
        <v>178</v>
      </c>
      <c r="G242" s="87" t="s">
        <v>865</v>
      </c>
      <c r="H242" s="88">
        <v>7157</v>
      </c>
      <c r="I242" s="86">
        <v>5</v>
      </c>
      <c r="J242" s="140">
        <f>อุดรธานี!F64</f>
        <v>1126487.01</v>
      </c>
      <c r="K242" s="140">
        <f>อุดรธานี!AK64</f>
        <v>1181547.07</v>
      </c>
      <c r="L242" s="140">
        <f>อุดรธานี!AL64</f>
        <v>1499317.54</v>
      </c>
      <c r="M242" s="140">
        <f>อุดรธานี!AM64</f>
        <v>721679.48</v>
      </c>
      <c r="N242" s="87"/>
      <c r="O242" s="87"/>
      <c r="P242" s="87"/>
      <c r="Q242" s="79">
        <f t="shared" si="8"/>
        <v>777638.06</v>
      </c>
      <c r="R242" s="80">
        <f t="shared" si="9"/>
        <v>209.48966606119882</v>
      </c>
    </row>
    <row r="243" spans="1:18" x14ac:dyDescent="0.55000000000000004">
      <c r="A243" s="86">
        <v>7</v>
      </c>
      <c r="B243" s="87" t="s">
        <v>62</v>
      </c>
      <c r="C243" s="87" t="s">
        <v>31</v>
      </c>
      <c r="D243" s="87" t="s">
        <v>97</v>
      </c>
      <c r="E243" s="87" t="s">
        <v>32</v>
      </c>
      <c r="F243" s="87" t="s">
        <v>178</v>
      </c>
      <c r="G243" s="87" t="s">
        <v>866</v>
      </c>
      <c r="H243" s="88">
        <v>5769</v>
      </c>
      <c r="I243" s="86">
        <v>4</v>
      </c>
      <c r="J243" s="140">
        <f>อุดรธานี!F65</f>
        <v>849052.35</v>
      </c>
      <c r="K243" s="140">
        <f>อุดรธานี!AK65</f>
        <v>1151717.4100000001</v>
      </c>
      <c r="L243" s="140">
        <f>อุดรธานี!AL65</f>
        <v>1734172.47</v>
      </c>
      <c r="M243" s="140">
        <f>อุดรธานี!AM65</f>
        <v>1293863.1600000001</v>
      </c>
      <c r="N243" s="87"/>
      <c r="O243" s="87"/>
      <c r="P243" s="87"/>
      <c r="Q243" s="79">
        <f t="shared" si="8"/>
        <v>440309.30999999982</v>
      </c>
      <c r="R243" s="80">
        <f t="shared" si="9"/>
        <v>300.60191887675506</v>
      </c>
    </row>
    <row r="244" spans="1:18" x14ac:dyDescent="0.55000000000000004">
      <c r="A244" s="100">
        <v>8</v>
      </c>
      <c r="B244" s="87" t="s">
        <v>62</v>
      </c>
      <c r="C244" s="87" t="s">
        <v>31</v>
      </c>
      <c r="D244" s="87" t="s">
        <v>97</v>
      </c>
      <c r="E244" s="87" t="s">
        <v>32</v>
      </c>
      <c r="F244" s="87" t="s">
        <v>178</v>
      </c>
      <c r="G244" s="87" t="s">
        <v>868</v>
      </c>
      <c r="H244" s="88">
        <v>3401</v>
      </c>
      <c r="I244" s="86">
        <v>3</v>
      </c>
      <c r="J244" s="140">
        <f>อุดรธานี!F67</f>
        <v>980113.95</v>
      </c>
      <c r="K244" s="140">
        <f>อุดรธานี!AK67</f>
        <v>1021929.51</v>
      </c>
      <c r="L244" s="140">
        <f>อุดรธานี!AL67</f>
        <v>750268.82000000007</v>
      </c>
      <c r="M244" s="140">
        <f>อุดรธานี!AM67</f>
        <v>741555.63</v>
      </c>
      <c r="N244" s="87"/>
      <c r="O244" s="87"/>
      <c r="P244" s="87"/>
      <c r="Q244" s="79">
        <f t="shared" si="8"/>
        <v>8713.1900000000605</v>
      </c>
      <c r="R244" s="80">
        <f t="shared" si="9"/>
        <v>220.60241693619525</v>
      </c>
    </row>
    <row r="245" spans="1:18" x14ac:dyDescent="0.55000000000000004">
      <c r="A245" s="86">
        <v>9</v>
      </c>
      <c r="B245" s="87" t="s">
        <v>62</v>
      </c>
      <c r="C245" s="87" t="s">
        <v>31</v>
      </c>
      <c r="D245" s="87" t="s">
        <v>97</v>
      </c>
      <c r="E245" s="87" t="s">
        <v>32</v>
      </c>
      <c r="F245" s="87" t="s">
        <v>178</v>
      </c>
      <c r="G245" s="87" t="s">
        <v>869</v>
      </c>
      <c r="H245" s="88">
        <v>4701</v>
      </c>
      <c r="I245" s="86">
        <v>4</v>
      </c>
      <c r="J245" s="140">
        <f>อุดรธานี!F68</f>
        <v>972675.54</v>
      </c>
      <c r="K245" s="140">
        <f>อุดรธานี!AK68</f>
        <v>1137294.04</v>
      </c>
      <c r="L245" s="140">
        <f>อุดรธานี!AL68</f>
        <v>860233.44</v>
      </c>
      <c r="M245" s="140">
        <f>อุดรธานี!AM68</f>
        <v>687532.54</v>
      </c>
      <c r="N245" s="87"/>
      <c r="O245" s="87"/>
      <c r="P245" s="87"/>
      <c r="Q245" s="79">
        <f t="shared" si="8"/>
        <v>172700.89999999991</v>
      </c>
      <c r="R245" s="80">
        <f t="shared" si="9"/>
        <v>182.98945756222079</v>
      </c>
    </row>
    <row r="246" spans="1:18" x14ac:dyDescent="0.55000000000000004">
      <c r="A246" s="100">
        <v>10</v>
      </c>
      <c r="B246" s="87" t="s">
        <v>62</v>
      </c>
      <c r="C246" s="87" t="s">
        <v>31</v>
      </c>
      <c r="D246" s="87" t="s">
        <v>97</v>
      </c>
      <c r="E246" s="87" t="s">
        <v>32</v>
      </c>
      <c r="F246" s="87" t="s">
        <v>178</v>
      </c>
      <c r="G246" s="87" t="s">
        <v>870</v>
      </c>
      <c r="H246" s="88">
        <v>2949</v>
      </c>
      <c r="I246" s="86">
        <v>2</v>
      </c>
      <c r="J246" s="140">
        <f>อุดรธานี!F69</f>
        <v>375859.53</v>
      </c>
      <c r="K246" s="140">
        <f>อุดรธานี!AK69</f>
        <v>341802.08</v>
      </c>
      <c r="L246" s="140">
        <f>อุดรธานี!AL69</f>
        <v>966691.75</v>
      </c>
      <c r="M246" s="140">
        <f>อุดรธานี!AM69</f>
        <v>707918.21</v>
      </c>
      <c r="N246" s="87"/>
      <c r="O246" s="87"/>
      <c r="P246" s="87"/>
      <c r="Q246" s="79">
        <f t="shared" si="8"/>
        <v>258773.54000000004</v>
      </c>
      <c r="R246" s="80">
        <f t="shared" si="9"/>
        <v>327.80323838589351</v>
      </c>
    </row>
    <row r="247" spans="1:18" x14ac:dyDescent="0.55000000000000004">
      <c r="A247" s="86">
        <v>11</v>
      </c>
      <c r="B247" s="87" t="s">
        <v>62</v>
      </c>
      <c r="C247" s="87" t="s">
        <v>31</v>
      </c>
      <c r="D247" s="87" t="s">
        <v>97</v>
      </c>
      <c r="E247" s="87" t="s">
        <v>32</v>
      </c>
      <c r="F247" s="87" t="s">
        <v>178</v>
      </c>
      <c r="G247" s="87" t="s">
        <v>871</v>
      </c>
      <c r="H247" s="88">
        <v>4403</v>
      </c>
      <c r="I247" s="86">
        <v>3</v>
      </c>
      <c r="J247" s="140">
        <f>อุดรธานี!F70</f>
        <v>365922.16</v>
      </c>
      <c r="K247" s="140">
        <f>อุดรธานี!AK70</f>
        <v>473584.7099999999</v>
      </c>
      <c r="L247" s="140">
        <f>อุดรธานี!AL70</f>
        <v>1249372.3500000001</v>
      </c>
      <c r="M247" s="140">
        <f>อุดรธานี!AM70</f>
        <v>1012795.2999999999</v>
      </c>
      <c r="N247" s="87"/>
      <c r="O247" s="87"/>
      <c r="P247" s="87"/>
      <c r="Q247" s="79">
        <f t="shared" si="8"/>
        <v>236577.05000000016</v>
      </c>
      <c r="R247" s="80">
        <f t="shared" si="9"/>
        <v>283.75479218714514</v>
      </c>
    </row>
    <row r="248" spans="1:18" x14ac:dyDescent="0.55000000000000004">
      <c r="A248" s="100">
        <v>12</v>
      </c>
      <c r="B248" s="87" t="s">
        <v>62</v>
      </c>
      <c r="C248" s="87" t="s">
        <v>31</v>
      </c>
      <c r="D248" s="87" t="s">
        <v>97</v>
      </c>
      <c r="E248" s="87" t="s">
        <v>32</v>
      </c>
      <c r="F248" s="87" t="s">
        <v>178</v>
      </c>
      <c r="G248" s="87" t="s">
        <v>872</v>
      </c>
      <c r="H248" s="88">
        <v>2617</v>
      </c>
      <c r="I248" s="86">
        <v>2</v>
      </c>
      <c r="J248" s="140">
        <f>อุดรธานี!F71</f>
        <v>530404.28</v>
      </c>
      <c r="K248" s="140">
        <f>อุดรธานี!AK71</f>
        <v>583857.1</v>
      </c>
      <c r="L248" s="140">
        <f>อุดรธานี!AL71</f>
        <v>1237761.17</v>
      </c>
      <c r="M248" s="140">
        <f>อุดรธานี!AM71</f>
        <v>767127.29999999993</v>
      </c>
      <c r="N248" s="87"/>
      <c r="O248" s="87"/>
      <c r="P248" s="87"/>
      <c r="Q248" s="79">
        <f t="shared" si="8"/>
        <v>470633.87</v>
      </c>
      <c r="R248" s="80">
        <f t="shared" si="9"/>
        <v>472.96949560565531</v>
      </c>
    </row>
    <row r="249" spans="1:18" x14ac:dyDescent="0.55000000000000004">
      <c r="A249" s="86">
        <v>13</v>
      </c>
      <c r="B249" s="87" t="s">
        <v>62</v>
      </c>
      <c r="C249" s="87" t="s">
        <v>31</v>
      </c>
      <c r="D249" s="87" t="s">
        <v>97</v>
      </c>
      <c r="E249" s="87" t="s">
        <v>32</v>
      </c>
      <c r="F249" s="87" t="s">
        <v>178</v>
      </c>
      <c r="G249" s="87" t="s">
        <v>873</v>
      </c>
      <c r="H249" s="88">
        <v>4428</v>
      </c>
      <c r="I249" s="86">
        <v>3</v>
      </c>
      <c r="J249" s="140">
        <f>อุดรธานี!F72</f>
        <v>590469.31000000006</v>
      </c>
      <c r="K249" s="140">
        <f>อุดรธานี!AK72</f>
        <v>584174.89000000013</v>
      </c>
      <c r="L249" s="140">
        <f>อุดรธานี!AL72</f>
        <v>836686.55</v>
      </c>
      <c r="M249" s="140">
        <f>อุดรธานี!AM72</f>
        <v>548124.13</v>
      </c>
      <c r="N249" s="87"/>
      <c r="O249" s="87"/>
      <c r="P249" s="87"/>
      <c r="Q249" s="79">
        <f t="shared" si="8"/>
        <v>288562.42000000004</v>
      </c>
      <c r="R249" s="80">
        <f t="shared" si="9"/>
        <v>188.95360207768746</v>
      </c>
    </row>
    <row r="250" spans="1:18" x14ac:dyDescent="0.55000000000000004">
      <c r="A250" s="100">
        <v>14</v>
      </c>
      <c r="B250" s="87" t="s">
        <v>62</v>
      </c>
      <c r="C250" s="87" t="s">
        <v>31</v>
      </c>
      <c r="D250" s="87" t="s">
        <v>97</v>
      </c>
      <c r="E250" s="87" t="s">
        <v>32</v>
      </c>
      <c r="F250" s="87" t="s">
        <v>178</v>
      </c>
      <c r="G250" s="87" t="s">
        <v>874</v>
      </c>
      <c r="H250" s="88">
        <v>2607</v>
      </c>
      <c r="I250" s="86">
        <v>2</v>
      </c>
      <c r="J250" s="140">
        <f>อุดรธานี!F73</f>
        <v>227105.56</v>
      </c>
      <c r="K250" s="140">
        <f>อุดรธานี!AK73</f>
        <v>243054.06</v>
      </c>
      <c r="L250" s="140">
        <f>อุดรธานี!AL73</f>
        <v>868705.34000000008</v>
      </c>
      <c r="M250" s="140">
        <f>อุดรธานี!AM73</f>
        <v>678083.18</v>
      </c>
      <c r="N250" s="87"/>
      <c r="O250" s="87"/>
      <c r="P250" s="87"/>
      <c r="Q250" s="79">
        <f t="shared" si="8"/>
        <v>190622.16000000003</v>
      </c>
      <c r="R250" s="80">
        <f t="shared" si="9"/>
        <v>333.2203068661297</v>
      </c>
    </row>
    <row r="251" spans="1:18" x14ac:dyDescent="0.55000000000000004">
      <c r="A251" s="86">
        <v>15</v>
      </c>
      <c r="B251" s="87" t="s">
        <v>62</v>
      </c>
      <c r="C251" s="87" t="s">
        <v>31</v>
      </c>
      <c r="D251" s="87" t="s">
        <v>97</v>
      </c>
      <c r="E251" s="87" t="s">
        <v>32</v>
      </c>
      <c r="F251" s="87" t="s">
        <v>178</v>
      </c>
      <c r="G251" s="87" t="s">
        <v>875</v>
      </c>
      <c r="H251" s="88">
        <v>5116</v>
      </c>
      <c r="I251" s="86">
        <v>4</v>
      </c>
      <c r="J251" s="140">
        <f>อุดรธานี!F74</f>
        <v>575566.59</v>
      </c>
      <c r="K251" s="140">
        <f>อุดรธานี!AK74</f>
        <v>618514.01</v>
      </c>
      <c r="L251" s="140">
        <f>อุดรธานี!AL74</f>
        <v>1253593.23</v>
      </c>
      <c r="M251" s="140">
        <f>อุดรธานี!AM74</f>
        <v>904708.0199999999</v>
      </c>
      <c r="N251" s="87"/>
      <c r="O251" s="87"/>
      <c r="P251" s="87"/>
      <c r="Q251" s="79">
        <f t="shared" si="8"/>
        <v>348885.21000000008</v>
      </c>
      <c r="R251" s="80">
        <f t="shared" si="9"/>
        <v>245.03386043784207</v>
      </c>
    </row>
    <row r="252" spans="1:18" s="147" customFormat="1" x14ac:dyDescent="0.55000000000000004">
      <c r="A252" s="100">
        <v>16</v>
      </c>
      <c r="B252" s="101" t="s">
        <v>62</v>
      </c>
      <c r="C252" s="101" t="s">
        <v>31</v>
      </c>
      <c r="D252" s="101" t="s">
        <v>97</v>
      </c>
      <c r="E252" s="101" t="s">
        <v>32</v>
      </c>
      <c r="F252" s="101" t="s">
        <v>178</v>
      </c>
      <c r="G252" s="101" t="s">
        <v>876</v>
      </c>
      <c r="H252" s="102">
        <v>5558</v>
      </c>
      <c r="I252" s="100">
        <v>4</v>
      </c>
      <c r="J252" s="140">
        <f>อุดรธานี!F75</f>
        <v>1122704.98</v>
      </c>
      <c r="K252" s="140">
        <f>อุดรธานี!AK75</f>
        <v>1318368.5899999999</v>
      </c>
      <c r="L252" s="140">
        <f>อุดรธานี!AL75</f>
        <v>1813505.04</v>
      </c>
      <c r="M252" s="140">
        <f>อุดรธานี!AM75</f>
        <v>965772.70000000007</v>
      </c>
      <c r="N252" s="101"/>
      <c r="O252" s="101"/>
      <c r="P252" s="101"/>
      <c r="Q252" s="79">
        <f t="shared" si="8"/>
        <v>847732.34</v>
      </c>
      <c r="R252" s="80">
        <f t="shared" si="9"/>
        <v>326.28734077006118</v>
      </c>
    </row>
    <row r="253" spans="1:18" x14ac:dyDescent="0.55000000000000004">
      <c r="A253" s="86">
        <v>17</v>
      </c>
      <c r="B253" s="87" t="s">
        <v>62</v>
      </c>
      <c r="C253" s="87" t="s">
        <v>31</v>
      </c>
      <c r="D253" s="87" t="s">
        <v>97</v>
      </c>
      <c r="E253" s="87" t="s">
        <v>32</v>
      </c>
      <c r="F253" s="87" t="s">
        <v>178</v>
      </c>
      <c r="G253" s="87" t="s">
        <v>877</v>
      </c>
      <c r="H253" s="88">
        <v>2827</v>
      </c>
      <c r="I253" s="86">
        <v>2</v>
      </c>
      <c r="J253" s="140">
        <f>อุดรธานี!F76</f>
        <v>1284812.7</v>
      </c>
      <c r="K253" s="140">
        <f>อุดรธานี!AK76</f>
        <v>1314857.17</v>
      </c>
      <c r="L253" s="140">
        <f>อุดรธานี!AL76</f>
        <v>916522.19</v>
      </c>
      <c r="M253" s="140">
        <f>อุดรธานี!AM76</f>
        <v>1097004.54</v>
      </c>
      <c r="N253" s="87"/>
      <c r="O253" s="87"/>
      <c r="P253" s="87"/>
      <c r="Q253" s="79">
        <f t="shared" si="8"/>
        <v>-180482.35000000009</v>
      </c>
      <c r="R253" s="80">
        <f t="shared" si="9"/>
        <v>324.20310930314821</v>
      </c>
    </row>
    <row r="254" spans="1:18" s="98" customFormat="1" x14ac:dyDescent="0.55000000000000004">
      <c r="A254" s="92">
        <v>4</v>
      </c>
      <c r="B254" s="93" t="s">
        <v>62</v>
      </c>
      <c r="C254" s="93"/>
      <c r="D254" s="93"/>
      <c r="E254" s="93" t="s">
        <v>75</v>
      </c>
      <c r="F254" s="93"/>
      <c r="G254" s="93" t="s">
        <v>310</v>
      </c>
      <c r="H254" s="99">
        <f>SUM(H237:H252)</f>
        <v>69579</v>
      </c>
      <c r="I254" s="92"/>
      <c r="J254" s="95">
        <f>SUM(J237:J252)</f>
        <v>14576654.759999998</v>
      </c>
      <c r="K254" s="95">
        <f>SUM(K237:K252)</f>
        <v>15758108.959999999</v>
      </c>
      <c r="L254" s="95">
        <f>SUM(L237:L252)</f>
        <v>18844523.48</v>
      </c>
      <c r="M254" s="95">
        <f>SUM(M237:M252)</f>
        <v>13233866.93</v>
      </c>
      <c r="N254" s="93">
        <v>16</v>
      </c>
      <c r="O254" s="93">
        <v>16</v>
      </c>
      <c r="P254" s="93">
        <f>N254-O254</f>
        <v>0</v>
      </c>
      <c r="Q254" s="96">
        <f t="shared" si="8"/>
        <v>5610656.5500000007</v>
      </c>
      <c r="R254" s="97">
        <f>L254/H254</f>
        <v>270.83636557007145</v>
      </c>
    </row>
    <row r="255" spans="1:18" x14ac:dyDescent="0.55000000000000004">
      <c r="A255" s="86">
        <v>1</v>
      </c>
      <c r="B255" s="87" t="s">
        <v>62</v>
      </c>
      <c r="C255" s="87" t="s">
        <v>33</v>
      </c>
      <c r="D255" s="87" t="s">
        <v>111</v>
      </c>
      <c r="E255" s="87" t="s">
        <v>34</v>
      </c>
      <c r="F255" s="87" t="s">
        <v>208</v>
      </c>
      <c r="G255" s="87" t="s">
        <v>311</v>
      </c>
      <c r="H255" s="88"/>
      <c r="I255" s="86"/>
      <c r="J255" s="89"/>
      <c r="K255" s="90"/>
      <c r="L255" s="91"/>
      <c r="M255" s="91"/>
      <c r="N255" s="87"/>
      <c r="O255" s="87"/>
      <c r="P255" s="87"/>
    </row>
    <row r="256" spans="1:18" x14ac:dyDescent="0.55000000000000004">
      <c r="A256" s="86">
        <v>2</v>
      </c>
      <c r="B256" s="87" t="s">
        <v>62</v>
      </c>
      <c r="C256" s="87" t="s">
        <v>33</v>
      </c>
      <c r="D256" s="87" t="s">
        <v>111</v>
      </c>
      <c r="E256" s="87" t="s">
        <v>34</v>
      </c>
      <c r="F256" s="87" t="s">
        <v>178</v>
      </c>
      <c r="G256" s="87" t="s">
        <v>878</v>
      </c>
      <c r="H256" s="88">
        <v>3712</v>
      </c>
      <c r="I256" s="86">
        <v>3</v>
      </c>
      <c r="J256" s="89">
        <f>อุดรธานี!F77</f>
        <v>295041.7</v>
      </c>
      <c r="K256" s="90">
        <f>อุดรธานี!AK77</f>
        <v>587408.42999999993</v>
      </c>
      <c r="L256" s="91">
        <f>อุดรธานี!AL77</f>
        <v>808050.22</v>
      </c>
      <c r="M256" s="91">
        <f>อุดรธานี!AM77</f>
        <v>678614.15</v>
      </c>
      <c r="N256" s="87"/>
      <c r="O256" s="87"/>
      <c r="P256" s="87"/>
      <c r="Q256" s="79">
        <f t="shared" si="8"/>
        <v>129436.06999999995</v>
      </c>
      <c r="R256" s="80">
        <f t="shared" si="9"/>
        <v>217.68594288793102</v>
      </c>
    </row>
    <row r="257" spans="1:18" x14ac:dyDescent="0.55000000000000004">
      <c r="A257" s="86">
        <v>3</v>
      </c>
      <c r="B257" s="87" t="s">
        <v>62</v>
      </c>
      <c r="C257" s="87" t="s">
        <v>33</v>
      </c>
      <c r="D257" s="87" t="s">
        <v>111</v>
      </c>
      <c r="E257" s="87" t="s">
        <v>34</v>
      </c>
      <c r="F257" s="87" t="s">
        <v>178</v>
      </c>
      <c r="G257" s="87" t="s">
        <v>879</v>
      </c>
      <c r="H257" s="88">
        <v>4941</v>
      </c>
      <c r="I257" s="86">
        <v>4</v>
      </c>
      <c r="J257" s="89">
        <f>อุดรธานี!F78</f>
        <v>810012.85</v>
      </c>
      <c r="K257" s="90">
        <f>อุดรธานี!AK78</f>
        <v>744635.01</v>
      </c>
      <c r="L257" s="91">
        <f>อุดรธานี!AL78</f>
        <v>1549552</v>
      </c>
      <c r="M257" s="91">
        <f>อุดรธานี!AM78</f>
        <v>1517384.23</v>
      </c>
      <c r="N257" s="87"/>
      <c r="O257" s="87"/>
      <c r="P257" s="87"/>
      <c r="Q257" s="79">
        <f t="shared" si="8"/>
        <v>32167.770000000019</v>
      </c>
      <c r="R257" s="80">
        <f t="shared" si="9"/>
        <v>313.61100991702085</v>
      </c>
    </row>
    <row r="258" spans="1:18" x14ac:dyDescent="0.55000000000000004">
      <c r="A258" s="86">
        <v>4</v>
      </c>
      <c r="B258" s="87" t="s">
        <v>62</v>
      </c>
      <c r="C258" s="87" t="s">
        <v>33</v>
      </c>
      <c r="D258" s="87" t="s">
        <v>111</v>
      </c>
      <c r="E258" s="87" t="s">
        <v>34</v>
      </c>
      <c r="F258" s="87" t="s">
        <v>178</v>
      </c>
      <c r="G258" s="87" t="s">
        <v>880</v>
      </c>
      <c r="H258" s="88">
        <v>3161</v>
      </c>
      <c r="I258" s="86">
        <v>3</v>
      </c>
      <c r="J258" s="89">
        <f>อุดรธานี!F79</f>
        <v>684081.02</v>
      </c>
      <c r="K258" s="90">
        <f>อุดรธานี!AK79</f>
        <v>664891.41</v>
      </c>
      <c r="L258" s="91">
        <f>อุดรธานี!AL79</f>
        <v>993245.51</v>
      </c>
      <c r="M258" s="91">
        <f>อุดรธานี!AM79</f>
        <v>608629.73</v>
      </c>
      <c r="N258" s="87"/>
      <c r="O258" s="87"/>
      <c r="P258" s="87"/>
      <c r="Q258" s="79">
        <f t="shared" si="8"/>
        <v>384615.78</v>
      </c>
      <c r="R258" s="80">
        <f t="shared" si="9"/>
        <v>314.21876304966781</v>
      </c>
    </row>
    <row r="259" spans="1:18" x14ac:dyDescent="0.55000000000000004">
      <c r="A259" s="86">
        <v>5</v>
      </c>
      <c r="B259" s="87" t="s">
        <v>62</v>
      </c>
      <c r="C259" s="87" t="s">
        <v>33</v>
      </c>
      <c r="D259" s="87" t="s">
        <v>111</v>
      </c>
      <c r="E259" s="87" t="s">
        <v>34</v>
      </c>
      <c r="F259" s="87" t="s">
        <v>178</v>
      </c>
      <c r="G259" s="87" t="s">
        <v>881</v>
      </c>
      <c r="H259" s="88">
        <v>6087</v>
      </c>
      <c r="I259" s="86">
        <v>5</v>
      </c>
      <c r="J259" s="89">
        <f>อุดรธานี!F80</f>
        <v>1307989.69</v>
      </c>
      <c r="K259" s="90">
        <f>อุดรธานี!AK80</f>
        <v>1497699.8</v>
      </c>
      <c r="L259" s="91">
        <f>อุดรธานี!AL80</f>
        <v>1278393.6499999999</v>
      </c>
      <c r="M259" s="91">
        <f>อุดรธานี!AM80</f>
        <v>664220.98</v>
      </c>
      <c r="N259" s="87"/>
      <c r="O259" s="87"/>
      <c r="P259" s="87"/>
      <c r="Q259" s="79">
        <f t="shared" si="8"/>
        <v>614172.66999999993</v>
      </c>
      <c r="R259" s="80">
        <f t="shared" si="9"/>
        <v>210.02031378347297</v>
      </c>
    </row>
    <row r="260" spans="1:18" x14ac:dyDescent="0.55000000000000004">
      <c r="A260" s="86">
        <v>6</v>
      </c>
      <c r="B260" s="87" t="s">
        <v>62</v>
      </c>
      <c r="C260" s="87" t="s">
        <v>33</v>
      </c>
      <c r="D260" s="87" t="s">
        <v>111</v>
      </c>
      <c r="E260" s="87" t="s">
        <v>34</v>
      </c>
      <c r="F260" s="87" t="s">
        <v>178</v>
      </c>
      <c r="G260" s="87" t="s">
        <v>882</v>
      </c>
      <c r="H260" s="88">
        <v>3252</v>
      </c>
      <c r="I260" s="86">
        <v>3</v>
      </c>
      <c r="J260" s="89">
        <f>อุดรธานี!F81</f>
        <v>297956.06</v>
      </c>
      <c r="K260" s="90">
        <f>อุดรธานี!AK81</f>
        <v>235347.00999999998</v>
      </c>
      <c r="L260" s="91">
        <f>อุดรธานี!AL81</f>
        <v>421326.1</v>
      </c>
      <c r="M260" s="148">
        <f>อุดรธานี!AM81</f>
        <v>282979.37</v>
      </c>
      <c r="N260" s="87"/>
      <c r="O260" s="87"/>
      <c r="P260" s="87"/>
      <c r="Q260" s="79">
        <f t="shared" si="8"/>
        <v>138346.72999999998</v>
      </c>
      <c r="R260" s="80">
        <f t="shared" si="9"/>
        <v>129.55907134071339</v>
      </c>
    </row>
    <row r="261" spans="1:18" x14ac:dyDescent="0.55000000000000004">
      <c r="A261" s="86">
        <v>7</v>
      </c>
      <c r="B261" s="87" t="s">
        <v>62</v>
      </c>
      <c r="C261" s="87" t="s">
        <v>33</v>
      </c>
      <c r="D261" s="87" t="s">
        <v>111</v>
      </c>
      <c r="E261" s="87" t="s">
        <v>34</v>
      </c>
      <c r="F261" s="87" t="s">
        <v>178</v>
      </c>
      <c r="G261" s="87" t="s">
        <v>883</v>
      </c>
      <c r="H261" s="88">
        <v>2430</v>
      </c>
      <c r="I261" s="86">
        <v>2</v>
      </c>
      <c r="J261" s="89">
        <f>อุดรธานี!F82</f>
        <v>681104.59</v>
      </c>
      <c r="K261" s="90">
        <f>อุดรธานี!AK82</f>
        <v>825977.52</v>
      </c>
      <c r="L261" s="91">
        <f>อุดรธานี!AL82</f>
        <v>816068.14</v>
      </c>
      <c r="M261" s="91">
        <f>อุดรธานี!AM82</f>
        <v>576185.22</v>
      </c>
      <c r="N261" s="87"/>
      <c r="O261" s="87"/>
      <c r="P261" s="87"/>
      <c r="Q261" s="79">
        <f t="shared" si="8"/>
        <v>239882.92000000004</v>
      </c>
      <c r="R261" s="80">
        <f t="shared" si="9"/>
        <v>335.83051028806585</v>
      </c>
    </row>
    <row r="262" spans="1:18" x14ac:dyDescent="0.55000000000000004">
      <c r="A262" s="86">
        <v>8</v>
      </c>
      <c r="B262" s="87" t="s">
        <v>62</v>
      </c>
      <c r="C262" s="87" t="s">
        <v>33</v>
      </c>
      <c r="D262" s="87" t="s">
        <v>111</v>
      </c>
      <c r="E262" s="87" t="s">
        <v>34</v>
      </c>
      <c r="F262" s="87" t="s">
        <v>178</v>
      </c>
      <c r="G262" s="87" t="s">
        <v>884</v>
      </c>
      <c r="H262" s="88">
        <v>2703</v>
      </c>
      <c r="I262" s="86">
        <v>2</v>
      </c>
      <c r="J262" s="89">
        <f>อุดรธานี!F83</f>
        <v>449488.61</v>
      </c>
      <c r="K262" s="90">
        <f>อุดรธานี!AK83</f>
        <v>273720.08999999997</v>
      </c>
      <c r="L262" s="91">
        <f>อุดรธานี!AL83</f>
        <v>777794.9</v>
      </c>
      <c r="M262" s="91">
        <f>อุดรธานี!AM83</f>
        <v>785646.67</v>
      </c>
      <c r="N262" s="87"/>
      <c r="O262" s="87"/>
      <c r="P262" s="87"/>
      <c r="Q262" s="79">
        <f t="shared" ref="Q262:Q325" si="10">L262-M262</f>
        <v>-7851.7700000000186</v>
      </c>
      <c r="R262" s="80">
        <f t="shared" ref="R262:R325" si="11">L262/H262</f>
        <v>287.75246022937478</v>
      </c>
    </row>
    <row r="263" spans="1:18" x14ac:dyDescent="0.55000000000000004">
      <c r="A263" s="86">
        <v>9</v>
      </c>
      <c r="B263" s="87" t="s">
        <v>62</v>
      </c>
      <c r="C263" s="87" t="s">
        <v>33</v>
      </c>
      <c r="D263" s="87" t="s">
        <v>111</v>
      </c>
      <c r="E263" s="87" t="s">
        <v>34</v>
      </c>
      <c r="F263" s="87" t="s">
        <v>178</v>
      </c>
      <c r="G263" s="87" t="s">
        <v>885</v>
      </c>
      <c r="H263" s="88">
        <v>1657</v>
      </c>
      <c r="I263" s="86">
        <v>2</v>
      </c>
      <c r="J263" s="89">
        <f>อุดรธานี!F84</f>
        <v>479142.58</v>
      </c>
      <c r="K263" s="90">
        <f>อุดรธานี!AK84</f>
        <v>415047.75</v>
      </c>
      <c r="L263" s="91">
        <f>อุดรธานี!AL84</f>
        <v>762874.41999999993</v>
      </c>
      <c r="M263" s="148">
        <f>อุดรธานี!AM84</f>
        <v>389768.16</v>
      </c>
      <c r="N263" s="87"/>
      <c r="O263" s="87"/>
      <c r="P263" s="87"/>
      <c r="Q263" s="79">
        <f t="shared" si="10"/>
        <v>373106.25999999995</v>
      </c>
      <c r="R263" s="80">
        <f t="shared" si="11"/>
        <v>460.3949426674713</v>
      </c>
    </row>
    <row r="264" spans="1:18" x14ac:dyDescent="0.55000000000000004">
      <c r="A264" s="86">
        <v>10</v>
      </c>
      <c r="B264" s="87" t="s">
        <v>62</v>
      </c>
      <c r="C264" s="87" t="s">
        <v>33</v>
      </c>
      <c r="D264" s="87" t="s">
        <v>111</v>
      </c>
      <c r="E264" s="87" t="s">
        <v>34</v>
      </c>
      <c r="F264" s="87" t="s">
        <v>178</v>
      </c>
      <c r="G264" s="87" t="s">
        <v>886</v>
      </c>
      <c r="H264" s="88">
        <v>2487</v>
      </c>
      <c r="I264" s="86">
        <v>2</v>
      </c>
      <c r="J264" s="89">
        <f>อุดรธานี!F85</f>
        <v>355349.01</v>
      </c>
      <c r="K264" s="90">
        <f>อุดรธานี!AK85</f>
        <v>345221.19000000006</v>
      </c>
      <c r="L264" s="91">
        <f>อุดรธานี!AL85</f>
        <v>602916.47</v>
      </c>
      <c r="M264" s="91">
        <f>อุดรธานี!AM85</f>
        <v>518732.97</v>
      </c>
      <c r="N264" s="87"/>
      <c r="O264" s="87"/>
      <c r="P264" s="87"/>
      <c r="Q264" s="79">
        <f t="shared" si="10"/>
        <v>84183.5</v>
      </c>
      <c r="R264" s="80">
        <f t="shared" si="11"/>
        <v>242.42720948934459</v>
      </c>
    </row>
    <row r="265" spans="1:18" s="98" customFormat="1" x14ac:dyDescent="0.55000000000000004">
      <c r="A265" s="92">
        <v>5</v>
      </c>
      <c r="B265" s="93" t="s">
        <v>62</v>
      </c>
      <c r="C265" s="93"/>
      <c r="D265" s="93"/>
      <c r="E265" s="93" t="s">
        <v>75</v>
      </c>
      <c r="F265" s="93"/>
      <c r="G265" s="93" t="s">
        <v>312</v>
      </c>
      <c r="H265" s="99">
        <f>SUM(H247:H263)</f>
        <v>125078</v>
      </c>
      <c r="I265" s="92"/>
      <c r="J265" s="95">
        <f>SUM(J255:J264)</f>
        <v>5360166.1099999994</v>
      </c>
      <c r="K265" s="95">
        <f>SUM(K255:K264)</f>
        <v>5589948.21</v>
      </c>
      <c r="L265" s="95">
        <f>SUM(L255:L264)</f>
        <v>8010221.4099999983</v>
      </c>
      <c r="M265" s="95">
        <f>SUM(M255:M264)</f>
        <v>6022161.4799999995</v>
      </c>
      <c r="N265" s="93">
        <v>9</v>
      </c>
      <c r="O265" s="93">
        <v>9</v>
      </c>
      <c r="P265" s="93">
        <f>N265-O265</f>
        <v>0</v>
      </c>
      <c r="Q265" s="96">
        <f t="shared" si="10"/>
        <v>1988059.9299999988</v>
      </c>
      <c r="R265" s="97">
        <f>L265/H265</f>
        <v>64.041809191064758</v>
      </c>
    </row>
    <row r="266" spans="1:18" x14ac:dyDescent="0.55000000000000004">
      <c r="A266" s="86">
        <v>1</v>
      </c>
      <c r="B266" s="87" t="s">
        <v>62</v>
      </c>
      <c r="C266" s="87" t="s">
        <v>313</v>
      </c>
      <c r="D266" s="87" t="s">
        <v>118</v>
      </c>
      <c r="E266" s="87" t="s">
        <v>44</v>
      </c>
      <c r="F266" s="87" t="s">
        <v>208</v>
      </c>
      <c r="G266" s="87" t="s">
        <v>314</v>
      </c>
      <c r="H266" s="88"/>
      <c r="I266" s="86"/>
      <c r="J266" s="89"/>
      <c r="K266" s="90"/>
      <c r="L266" s="91"/>
      <c r="M266" s="91"/>
      <c r="N266" s="87"/>
      <c r="O266" s="87"/>
      <c r="P266" s="87"/>
    </row>
    <row r="267" spans="1:18" x14ac:dyDescent="0.55000000000000004">
      <c r="A267" s="86">
        <v>2</v>
      </c>
      <c r="B267" s="87" t="s">
        <v>62</v>
      </c>
      <c r="C267" s="87" t="s">
        <v>313</v>
      </c>
      <c r="D267" s="87" t="s">
        <v>118</v>
      </c>
      <c r="E267" s="87" t="s">
        <v>44</v>
      </c>
      <c r="F267" s="87" t="s">
        <v>178</v>
      </c>
      <c r="G267" s="87" t="s">
        <v>887</v>
      </c>
      <c r="H267" s="88">
        <v>3840</v>
      </c>
      <c r="I267" s="86">
        <v>3</v>
      </c>
      <c r="J267" s="89">
        <f>อุดรธานี!F86</f>
        <v>777049.95</v>
      </c>
      <c r="K267" s="90">
        <f>อุดรธานี!AK86</f>
        <v>774960.56</v>
      </c>
      <c r="L267" s="91">
        <f>อุดรธานี!AL86</f>
        <v>312993.27</v>
      </c>
      <c r="M267" s="91">
        <f>อุดรธานี!AM86</f>
        <v>418274.17000000004</v>
      </c>
      <c r="N267" s="87"/>
      <c r="O267" s="87"/>
      <c r="P267" s="87"/>
      <c r="Q267" s="79">
        <f t="shared" si="10"/>
        <v>-105280.90000000002</v>
      </c>
      <c r="R267" s="80">
        <f t="shared" si="11"/>
        <v>81.508664062500003</v>
      </c>
    </row>
    <row r="268" spans="1:18" x14ac:dyDescent="0.55000000000000004">
      <c r="A268" s="86">
        <v>3</v>
      </c>
      <c r="B268" s="87" t="s">
        <v>62</v>
      </c>
      <c r="C268" s="87" t="s">
        <v>313</v>
      </c>
      <c r="D268" s="87" t="s">
        <v>118</v>
      </c>
      <c r="E268" s="87" t="s">
        <v>44</v>
      </c>
      <c r="F268" s="87" t="s">
        <v>178</v>
      </c>
      <c r="G268" s="87" t="s">
        <v>888</v>
      </c>
      <c r="H268" s="88">
        <v>7884</v>
      </c>
      <c r="I268" s="86">
        <v>5</v>
      </c>
      <c r="J268" s="89">
        <f>อุดรธานี!F87</f>
        <v>2822289.46</v>
      </c>
      <c r="K268" s="90">
        <f>อุดรธานี!AK87</f>
        <v>2389889.92</v>
      </c>
      <c r="L268" s="91">
        <f>อุดรธานี!AL87</f>
        <v>959928.29</v>
      </c>
      <c r="M268" s="91">
        <f>อุดรธานี!AM87</f>
        <v>1091973.8700000001</v>
      </c>
      <c r="N268" s="87"/>
      <c r="O268" s="87"/>
      <c r="P268" s="87"/>
      <c r="Q268" s="79">
        <f t="shared" si="10"/>
        <v>-132045.58000000007</v>
      </c>
      <c r="R268" s="80">
        <f t="shared" si="11"/>
        <v>121.75650558092339</v>
      </c>
    </row>
    <row r="269" spans="1:18" x14ac:dyDescent="0.55000000000000004">
      <c r="A269" s="86">
        <v>4</v>
      </c>
      <c r="B269" s="87" t="s">
        <v>62</v>
      </c>
      <c r="C269" s="87" t="s">
        <v>313</v>
      </c>
      <c r="D269" s="87" t="s">
        <v>118</v>
      </c>
      <c r="E269" s="87" t="s">
        <v>44</v>
      </c>
      <c r="F269" s="87" t="s">
        <v>178</v>
      </c>
      <c r="G269" s="87" t="s">
        <v>889</v>
      </c>
      <c r="H269" s="88">
        <v>7845</v>
      </c>
      <c r="I269" s="86">
        <v>5</v>
      </c>
      <c r="J269" s="89">
        <f>อุดรธานี!F88</f>
        <v>1828007.1</v>
      </c>
      <c r="K269" s="90">
        <f>อุดรธานี!AK88</f>
        <v>1712072.87</v>
      </c>
      <c r="L269" s="91">
        <f>อุดรธานี!AL88</f>
        <v>771752.29</v>
      </c>
      <c r="M269" s="91">
        <f>อุดรธานี!AM88</f>
        <v>901614.74</v>
      </c>
      <c r="N269" s="87"/>
      <c r="O269" s="87"/>
      <c r="P269" s="87"/>
      <c r="Q269" s="79">
        <f t="shared" si="10"/>
        <v>-129862.44999999995</v>
      </c>
      <c r="R269" s="80">
        <f t="shared" si="11"/>
        <v>98.375052899936264</v>
      </c>
    </row>
    <row r="270" spans="1:18" x14ac:dyDescent="0.55000000000000004">
      <c r="A270" s="86">
        <v>5</v>
      </c>
      <c r="B270" s="87" t="s">
        <v>62</v>
      </c>
      <c r="C270" s="87" t="s">
        <v>313</v>
      </c>
      <c r="D270" s="87" t="s">
        <v>118</v>
      </c>
      <c r="E270" s="87" t="s">
        <v>44</v>
      </c>
      <c r="F270" s="87" t="s">
        <v>178</v>
      </c>
      <c r="G270" s="87" t="s">
        <v>890</v>
      </c>
      <c r="H270" s="88">
        <v>6347</v>
      </c>
      <c r="I270" s="86">
        <v>5</v>
      </c>
      <c r="J270" s="89">
        <f>อุดรธานี!F89</f>
        <v>1901933.73</v>
      </c>
      <c r="K270" s="90">
        <f>อุดรธานี!AK89</f>
        <v>1897230.52</v>
      </c>
      <c r="L270" s="91">
        <f>อุดรธานี!AL89</f>
        <v>1114473.3499999999</v>
      </c>
      <c r="M270" s="91">
        <f>อุดรธานี!AM89</f>
        <v>1227948.5699999998</v>
      </c>
      <c r="N270" s="87"/>
      <c r="O270" s="87"/>
      <c r="P270" s="87"/>
      <c r="Q270" s="79">
        <f t="shared" si="10"/>
        <v>-113475.21999999997</v>
      </c>
      <c r="R270" s="80">
        <f t="shared" si="11"/>
        <v>175.59057034819597</v>
      </c>
    </row>
    <row r="271" spans="1:18" x14ac:dyDescent="0.55000000000000004">
      <c r="A271" s="86">
        <v>6</v>
      </c>
      <c r="B271" s="87" t="s">
        <v>62</v>
      </c>
      <c r="C271" s="87" t="s">
        <v>313</v>
      </c>
      <c r="D271" s="87" t="s">
        <v>118</v>
      </c>
      <c r="E271" s="87" t="s">
        <v>44</v>
      </c>
      <c r="F271" s="87" t="s">
        <v>178</v>
      </c>
      <c r="G271" s="87" t="s">
        <v>891</v>
      </c>
      <c r="H271" s="88">
        <v>4084</v>
      </c>
      <c r="I271" s="86">
        <v>3</v>
      </c>
      <c r="J271" s="89">
        <f>อุดรธานี!F90</f>
        <v>1189098.17</v>
      </c>
      <c r="K271" s="90">
        <f>อุดรธานี!AK90</f>
        <v>1361010.82</v>
      </c>
      <c r="L271" s="91">
        <f>อุดรธานี!AL90</f>
        <v>353641.31</v>
      </c>
      <c r="M271" s="91">
        <f>อุดรธานี!AM90</f>
        <v>471960.56</v>
      </c>
      <c r="N271" s="87"/>
      <c r="O271" s="87"/>
      <c r="P271" s="87"/>
      <c r="Q271" s="79">
        <f t="shared" si="10"/>
        <v>-118319.25</v>
      </c>
      <c r="R271" s="80">
        <f t="shared" si="11"/>
        <v>86.591897649363375</v>
      </c>
    </row>
    <row r="272" spans="1:18" x14ac:dyDescent="0.55000000000000004">
      <c r="A272" s="86">
        <v>7</v>
      </c>
      <c r="B272" s="87" t="s">
        <v>62</v>
      </c>
      <c r="C272" s="87" t="s">
        <v>313</v>
      </c>
      <c r="D272" s="87" t="s">
        <v>118</v>
      </c>
      <c r="E272" s="87" t="s">
        <v>44</v>
      </c>
      <c r="F272" s="87" t="s">
        <v>178</v>
      </c>
      <c r="G272" s="87" t="s">
        <v>892</v>
      </c>
      <c r="H272" s="88">
        <v>8111</v>
      </c>
      <c r="I272" s="86">
        <v>5</v>
      </c>
      <c r="J272" s="89">
        <f>อุดรธานี!F91</f>
        <v>1950934.79</v>
      </c>
      <c r="K272" s="90">
        <f>อุดรธานี!AK91</f>
        <v>1693088.81</v>
      </c>
      <c r="L272" s="91">
        <f>อุดรธานี!AL91</f>
        <v>1042875.47</v>
      </c>
      <c r="M272" s="91">
        <f>อุดรธานี!AM91</f>
        <v>1052171</v>
      </c>
      <c r="N272" s="87"/>
      <c r="O272" s="87"/>
      <c r="P272" s="87"/>
      <c r="Q272" s="79">
        <f t="shared" si="10"/>
        <v>-9295.5300000000279</v>
      </c>
      <c r="R272" s="80">
        <f t="shared" si="11"/>
        <v>128.57544938971768</v>
      </c>
    </row>
    <row r="273" spans="1:18" x14ac:dyDescent="0.55000000000000004">
      <c r="A273" s="86">
        <v>8</v>
      </c>
      <c r="B273" s="87" t="s">
        <v>62</v>
      </c>
      <c r="C273" s="87" t="s">
        <v>313</v>
      </c>
      <c r="D273" s="87" t="s">
        <v>118</v>
      </c>
      <c r="E273" s="87" t="s">
        <v>44</v>
      </c>
      <c r="F273" s="87" t="s">
        <v>178</v>
      </c>
      <c r="G273" s="87" t="s">
        <v>893</v>
      </c>
      <c r="H273" s="88">
        <v>4084</v>
      </c>
      <c r="I273" s="86">
        <v>3</v>
      </c>
      <c r="J273" s="89">
        <f>อุดรธานี!F92</f>
        <v>1079942.3899999999</v>
      </c>
      <c r="K273" s="90">
        <f>อุดรธานี!AK92</f>
        <v>944981.19</v>
      </c>
      <c r="L273" s="91">
        <f>อุดรธานี!AL92</f>
        <v>515367.54</v>
      </c>
      <c r="M273" s="91">
        <f>อุดรธานี!AM92</f>
        <v>618706.98</v>
      </c>
      <c r="N273" s="87"/>
      <c r="O273" s="87"/>
      <c r="P273" s="87"/>
      <c r="Q273" s="79">
        <f t="shared" si="10"/>
        <v>-103339.44</v>
      </c>
      <c r="R273" s="80">
        <f t="shared" si="11"/>
        <v>126.19185602350636</v>
      </c>
    </row>
    <row r="274" spans="1:18" x14ac:dyDescent="0.55000000000000004">
      <c r="A274" s="86">
        <v>9</v>
      </c>
      <c r="B274" s="87" t="s">
        <v>62</v>
      </c>
      <c r="C274" s="87" t="s">
        <v>313</v>
      </c>
      <c r="D274" s="87" t="s">
        <v>118</v>
      </c>
      <c r="E274" s="87" t="s">
        <v>44</v>
      </c>
      <c r="F274" s="87" t="s">
        <v>178</v>
      </c>
      <c r="G274" s="87" t="s">
        <v>894</v>
      </c>
      <c r="H274" s="88">
        <v>6194</v>
      </c>
      <c r="I274" s="86">
        <v>5</v>
      </c>
      <c r="J274" s="89">
        <f>อุดรธานี!F93</f>
        <v>1232024.8999999999</v>
      </c>
      <c r="K274" s="90">
        <f>อุดรธานี!AK93</f>
        <v>1205543.25</v>
      </c>
      <c r="L274" s="91">
        <f>อุดรธานี!AL93</f>
        <v>1014916.88</v>
      </c>
      <c r="M274" s="91">
        <f>อุดรธานี!AM93</f>
        <v>1172642.08</v>
      </c>
      <c r="N274" s="87"/>
      <c r="O274" s="87"/>
      <c r="P274" s="87"/>
      <c r="Q274" s="79">
        <f t="shared" si="10"/>
        <v>-157725.20000000007</v>
      </c>
      <c r="R274" s="80">
        <f t="shared" si="11"/>
        <v>163.85484016790443</v>
      </c>
    </row>
    <row r="275" spans="1:18" x14ac:dyDescent="0.55000000000000004">
      <c r="A275" s="86">
        <v>10</v>
      </c>
      <c r="B275" s="87" t="s">
        <v>62</v>
      </c>
      <c r="C275" s="87" t="s">
        <v>313</v>
      </c>
      <c r="D275" s="87" t="s">
        <v>118</v>
      </c>
      <c r="E275" s="87" t="s">
        <v>44</v>
      </c>
      <c r="F275" s="87" t="s">
        <v>178</v>
      </c>
      <c r="G275" s="87" t="s">
        <v>895</v>
      </c>
      <c r="H275" s="88">
        <v>4841</v>
      </c>
      <c r="I275" s="86">
        <v>4</v>
      </c>
      <c r="J275" s="89">
        <f>อุดรธานี!F94</f>
        <v>876168.07</v>
      </c>
      <c r="K275" s="90">
        <f>อุดรธานี!AK94</f>
        <v>580917.18999999994</v>
      </c>
      <c r="L275" s="91">
        <f>อุดรธานี!AL94</f>
        <v>1022703.65</v>
      </c>
      <c r="M275" s="91">
        <f>อุดรธานี!AM94</f>
        <v>1117906.33</v>
      </c>
      <c r="N275" s="87"/>
      <c r="O275" s="87"/>
      <c r="P275" s="87"/>
      <c r="Q275" s="79">
        <f t="shared" si="10"/>
        <v>-95202.680000000051</v>
      </c>
      <c r="R275" s="80">
        <f t="shared" si="11"/>
        <v>211.25875852096675</v>
      </c>
    </row>
    <row r="276" spans="1:18" x14ac:dyDescent="0.55000000000000004">
      <c r="A276" s="86">
        <v>11</v>
      </c>
      <c r="B276" s="87" t="s">
        <v>62</v>
      </c>
      <c r="C276" s="87" t="s">
        <v>313</v>
      </c>
      <c r="D276" s="87" t="s">
        <v>118</v>
      </c>
      <c r="E276" s="87" t="s">
        <v>44</v>
      </c>
      <c r="F276" s="87" t="s">
        <v>178</v>
      </c>
      <c r="G276" s="87" t="s">
        <v>896</v>
      </c>
      <c r="H276" s="88">
        <v>6531</v>
      </c>
      <c r="I276" s="86">
        <v>5</v>
      </c>
      <c r="J276" s="89">
        <f>อุดรธานี!F95</f>
        <v>783623.17</v>
      </c>
      <c r="K276" s="90">
        <f>อุดรธานี!AK95</f>
        <v>726640.09000000008</v>
      </c>
      <c r="L276" s="91">
        <f>อุดรธานี!AL95</f>
        <v>876285.42999999993</v>
      </c>
      <c r="M276" s="91">
        <f>อุดรธานี!AM95</f>
        <v>986008.51</v>
      </c>
      <c r="N276" s="87"/>
      <c r="O276" s="87"/>
      <c r="P276" s="87"/>
      <c r="Q276" s="79">
        <f t="shared" si="10"/>
        <v>-109723.08000000007</v>
      </c>
      <c r="R276" s="80">
        <f t="shared" si="11"/>
        <v>134.173239932629</v>
      </c>
    </row>
    <row r="277" spans="1:18" x14ac:dyDescent="0.55000000000000004">
      <c r="A277" s="86">
        <v>12</v>
      </c>
      <c r="B277" s="87" t="s">
        <v>62</v>
      </c>
      <c r="C277" s="87" t="s">
        <v>313</v>
      </c>
      <c r="D277" s="87" t="s">
        <v>118</v>
      </c>
      <c r="E277" s="87" t="s">
        <v>44</v>
      </c>
      <c r="F277" s="87" t="s">
        <v>178</v>
      </c>
      <c r="G277" s="87" t="s">
        <v>897</v>
      </c>
      <c r="H277" s="88">
        <v>4091</v>
      </c>
      <c r="I277" s="86">
        <v>3</v>
      </c>
      <c r="J277" s="89">
        <f>อุดรธานี!F96</f>
        <v>876953.72</v>
      </c>
      <c r="K277" s="90">
        <f>อุดรธานี!AK96</f>
        <v>849414.36999999988</v>
      </c>
      <c r="L277" s="91">
        <f>อุดรธานี!AL96</f>
        <v>612736.55000000005</v>
      </c>
      <c r="M277" s="91">
        <f>อุดรธานี!AM96</f>
        <v>675651.78</v>
      </c>
      <c r="N277" s="87"/>
      <c r="O277" s="87"/>
      <c r="P277" s="87"/>
      <c r="Q277" s="79">
        <f t="shared" si="10"/>
        <v>-62915.229999999981</v>
      </c>
      <c r="R277" s="80">
        <f t="shared" si="11"/>
        <v>149.77671718406259</v>
      </c>
    </row>
    <row r="278" spans="1:18" x14ac:dyDescent="0.55000000000000004">
      <c r="A278" s="86">
        <v>13</v>
      </c>
      <c r="B278" s="87" t="s">
        <v>62</v>
      </c>
      <c r="C278" s="87" t="s">
        <v>313</v>
      </c>
      <c r="D278" s="87" t="s">
        <v>118</v>
      </c>
      <c r="E278" s="87" t="s">
        <v>44</v>
      </c>
      <c r="F278" s="87" t="s">
        <v>178</v>
      </c>
      <c r="G278" s="87" t="s">
        <v>898</v>
      </c>
      <c r="H278" s="88">
        <v>5373</v>
      </c>
      <c r="I278" s="86">
        <v>4</v>
      </c>
      <c r="J278" s="89">
        <f>อุดรธานี!F97</f>
        <v>734256.22</v>
      </c>
      <c r="K278" s="90">
        <f>อุดรธานี!AK97</f>
        <v>615457.92999999993</v>
      </c>
      <c r="L278" s="91">
        <f>อุดรธานี!AL97</f>
        <v>984340.67999999993</v>
      </c>
      <c r="M278" s="91">
        <f>อุดรธานี!AM97</f>
        <v>902591.03</v>
      </c>
      <c r="N278" s="87"/>
      <c r="O278" s="87"/>
      <c r="P278" s="87"/>
      <c r="Q278" s="79">
        <f t="shared" si="10"/>
        <v>81749.649999999907</v>
      </c>
      <c r="R278" s="80">
        <f t="shared" si="11"/>
        <v>183.20131769960915</v>
      </c>
    </row>
    <row r="279" spans="1:18" x14ac:dyDescent="0.55000000000000004">
      <c r="A279" s="86">
        <v>14</v>
      </c>
      <c r="B279" s="87" t="s">
        <v>62</v>
      </c>
      <c r="C279" s="87" t="s">
        <v>313</v>
      </c>
      <c r="D279" s="87" t="s">
        <v>118</v>
      </c>
      <c r="E279" s="87" t="s">
        <v>44</v>
      </c>
      <c r="F279" s="87" t="s">
        <v>178</v>
      </c>
      <c r="G279" s="87" t="s">
        <v>899</v>
      </c>
      <c r="H279" s="88">
        <v>4225</v>
      </c>
      <c r="I279" s="86">
        <v>3</v>
      </c>
      <c r="J279" s="89">
        <f>อุดรธานี!F98</f>
        <v>835186.14</v>
      </c>
      <c r="K279" s="90">
        <f>อุดรธานี!AK98</f>
        <v>849834.59</v>
      </c>
      <c r="L279" s="91">
        <f>อุดรธานี!AL98</f>
        <v>686241.22</v>
      </c>
      <c r="M279" s="91">
        <f>อุดรธานี!AM98</f>
        <v>845851.3600000001</v>
      </c>
      <c r="N279" s="87"/>
      <c r="O279" s="87"/>
      <c r="P279" s="87"/>
      <c r="Q279" s="79">
        <f t="shared" si="10"/>
        <v>-159610.14000000013</v>
      </c>
      <c r="R279" s="80">
        <f t="shared" si="11"/>
        <v>162.42395739644971</v>
      </c>
    </row>
    <row r="280" spans="1:18" x14ac:dyDescent="0.55000000000000004">
      <c r="A280" s="86">
        <v>15</v>
      </c>
      <c r="B280" s="87" t="s">
        <v>62</v>
      </c>
      <c r="C280" s="87" t="s">
        <v>313</v>
      </c>
      <c r="D280" s="87" t="s">
        <v>118</v>
      </c>
      <c r="E280" s="87" t="s">
        <v>44</v>
      </c>
      <c r="F280" s="87" t="s">
        <v>178</v>
      </c>
      <c r="G280" s="87" t="s">
        <v>900</v>
      </c>
      <c r="H280" s="88">
        <v>3361</v>
      </c>
      <c r="I280" s="86">
        <v>3</v>
      </c>
      <c r="J280" s="89">
        <f>อุดรธานี!F99</f>
        <v>777821.24</v>
      </c>
      <c r="K280" s="90">
        <f>อุดรธานี!AK99</f>
        <v>546518.81999999995</v>
      </c>
      <c r="L280" s="91">
        <f>อุดรธานี!AL99</f>
        <v>477804.09</v>
      </c>
      <c r="M280" s="91">
        <f>อุดรธานี!AM99</f>
        <v>594864.32999999996</v>
      </c>
      <c r="N280" s="87"/>
      <c r="O280" s="87"/>
      <c r="P280" s="87"/>
      <c r="Q280" s="79">
        <f t="shared" si="10"/>
        <v>-117060.23999999993</v>
      </c>
      <c r="R280" s="80">
        <f t="shared" si="11"/>
        <v>142.16128830705148</v>
      </c>
    </row>
    <row r="281" spans="1:18" s="98" customFormat="1" x14ac:dyDescent="0.55000000000000004">
      <c r="A281" s="92">
        <v>6</v>
      </c>
      <c r="B281" s="93" t="s">
        <v>62</v>
      </c>
      <c r="C281" s="93"/>
      <c r="D281" s="93"/>
      <c r="E281" s="93" t="s">
        <v>75</v>
      </c>
      <c r="F281" s="93"/>
      <c r="G281" s="93" t="s">
        <v>315</v>
      </c>
      <c r="H281" s="99">
        <f>SUM(H266:H280)</f>
        <v>76811</v>
      </c>
      <c r="I281" s="92"/>
      <c r="J281" s="95">
        <f>SUM(J266:J280)</f>
        <v>17665289.050000001</v>
      </c>
      <c r="K281" s="95">
        <f>SUM(K266:K280)</f>
        <v>16147560.929999998</v>
      </c>
      <c r="L281" s="95">
        <f>SUM(L266:L280)</f>
        <v>10746060.020000001</v>
      </c>
      <c r="M281" s="95">
        <f>SUM(M266:M280)</f>
        <v>12078165.309999999</v>
      </c>
      <c r="N281" s="93">
        <v>14</v>
      </c>
      <c r="O281" s="93">
        <v>14</v>
      </c>
      <c r="P281" s="93">
        <f>N281-O281</f>
        <v>0</v>
      </c>
      <c r="Q281" s="96">
        <f t="shared" si="10"/>
        <v>-1332105.2899999972</v>
      </c>
      <c r="R281" s="97">
        <f>L281/H281</f>
        <v>139.90261837497235</v>
      </c>
    </row>
    <row r="282" spans="1:18" x14ac:dyDescent="0.55000000000000004">
      <c r="A282" s="86">
        <v>1</v>
      </c>
      <c r="B282" s="87" t="s">
        <v>62</v>
      </c>
      <c r="C282" s="87" t="s">
        <v>316</v>
      </c>
      <c r="D282" s="87" t="s">
        <v>124</v>
      </c>
      <c r="E282" s="87" t="s">
        <v>45</v>
      </c>
      <c r="F282" s="87" t="s">
        <v>208</v>
      </c>
      <c r="G282" s="87" t="s">
        <v>317</v>
      </c>
      <c r="H282" s="88"/>
      <c r="I282" s="86"/>
      <c r="J282" s="89"/>
      <c r="K282" s="90"/>
      <c r="L282" s="91"/>
      <c r="M282" s="91"/>
      <c r="N282" s="87"/>
      <c r="O282" s="87"/>
      <c r="P282" s="87"/>
    </row>
    <row r="283" spans="1:18" x14ac:dyDescent="0.55000000000000004">
      <c r="A283" s="86">
        <v>2</v>
      </c>
      <c r="B283" s="87" t="s">
        <v>62</v>
      </c>
      <c r="C283" s="87" t="s">
        <v>316</v>
      </c>
      <c r="D283" s="87" t="s">
        <v>124</v>
      </c>
      <c r="E283" s="87" t="s">
        <v>45</v>
      </c>
      <c r="F283" s="87" t="s">
        <v>178</v>
      </c>
      <c r="G283" s="87" t="s">
        <v>901</v>
      </c>
      <c r="H283" s="88">
        <v>2519</v>
      </c>
      <c r="I283" s="86">
        <v>2</v>
      </c>
      <c r="J283" s="89">
        <f>อุดรธานี!F100</f>
        <v>480479.83</v>
      </c>
      <c r="K283" s="90">
        <f>อุดรธานี!AK100</f>
        <v>591018.33000000007</v>
      </c>
      <c r="L283" s="91">
        <f>อุดรธานี!AL100</f>
        <v>525931.55000000005</v>
      </c>
      <c r="M283" s="91">
        <f>อุดรธานี!AM100</f>
        <v>571911.96000000008</v>
      </c>
      <c r="N283" s="87"/>
      <c r="O283" s="87"/>
      <c r="P283" s="87"/>
      <c r="Q283" s="79">
        <f t="shared" si="10"/>
        <v>-45980.410000000033</v>
      </c>
      <c r="R283" s="80">
        <f t="shared" si="11"/>
        <v>208.78584755855499</v>
      </c>
    </row>
    <row r="284" spans="1:18" x14ac:dyDescent="0.55000000000000004">
      <c r="A284" s="86">
        <v>3</v>
      </c>
      <c r="B284" s="87" t="s">
        <v>62</v>
      </c>
      <c r="C284" s="87" t="s">
        <v>316</v>
      </c>
      <c r="D284" s="87" t="s">
        <v>124</v>
      </c>
      <c r="E284" s="87" t="s">
        <v>45</v>
      </c>
      <c r="F284" s="87" t="s">
        <v>178</v>
      </c>
      <c r="G284" s="87" t="s">
        <v>902</v>
      </c>
      <c r="H284" s="88">
        <v>5267</v>
      </c>
      <c r="I284" s="86">
        <v>4</v>
      </c>
      <c r="J284" s="89">
        <f>อุดรธานี!F101</f>
        <v>691012.87</v>
      </c>
      <c r="K284" s="90">
        <f>อุดรธานี!AK101</f>
        <v>713903.86</v>
      </c>
      <c r="L284" s="91">
        <f>อุดรธานี!AL101</f>
        <v>666911.65999999992</v>
      </c>
      <c r="M284" s="91">
        <f>อุดรธานี!AM101</f>
        <v>766722.73</v>
      </c>
      <c r="N284" s="87"/>
      <c r="O284" s="87"/>
      <c r="P284" s="87"/>
      <c r="Q284" s="79">
        <f t="shared" si="10"/>
        <v>-99811.070000000065</v>
      </c>
      <c r="R284" s="80">
        <f t="shared" si="11"/>
        <v>126.62078222897283</v>
      </c>
    </row>
    <row r="285" spans="1:18" x14ac:dyDescent="0.55000000000000004">
      <c r="A285" s="86">
        <v>4</v>
      </c>
      <c r="B285" s="87" t="s">
        <v>62</v>
      </c>
      <c r="C285" s="87" t="s">
        <v>316</v>
      </c>
      <c r="D285" s="87" t="s">
        <v>124</v>
      </c>
      <c r="E285" s="87" t="s">
        <v>45</v>
      </c>
      <c r="F285" s="87" t="s">
        <v>178</v>
      </c>
      <c r="G285" s="87" t="s">
        <v>903</v>
      </c>
      <c r="H285" s="88">
        <v>2857</v>
      </c>
      <c r="I285" s="86">
        <v>2</v>
      </c>
      <c r="J285" s="89">
        <f>อุดรธานี!F102</f>
        <v>431284.13</v>
      </c>
      <c r="K285" s="90">
        <f>อุดรธานี!AK102</f>
        <v>450636.46</v>
      </c>
      <c r="L285" s="91">
        <f>อุดรธานี!AL102</f>
        <v>575128.85</v>
      </c>
      <c r="M285" s="91">
        <f>อุดรธานี!AM102</f>
        <v>565074.23</v>
      </c>
      <c r="N285" s="87"/>
      <c r="O285" s="87"/>
      <c r="P285" s="87"/>
      <c r="Q285" s="79">
        <f t="shared" si="10"/>
        <v>10054.619999999995</v>
      </c>
      <c r="R285" s="80">
        <f t="shared" si="11"/>
        <v>201.3051627581379</v>
      </c>
    </row>
    <row r="286" spans="1:18" x14ac:dyDescent="0.55000000000000004">
      <c r="A286" s="86">
        <v>5</v>
      </c>
      <c r="B286" s="87" t="s">
        <v>62</v>
      </c>
      <c r="C286" s="87" t="s">
        <v>316</v>
      </c>
      <c r="D286" s="87" t="s">
        <v>124</v>
      </c>
      <c r="E286" s="87" t="s">
        <v>45</v>
      </c>
      <c r="F286" s="87" t="s">
        <v>178</v>
      </c>
      <c r="G286" s="87" t="s">
        <v>904</v>
      </c>
      <c r="H286" s="88">
        <v>3224</v>
      </c>
      <c r="I286" s="86">
        <v>3</v>
      </c>
      <c r="J286" s="89">
        <f>อุดรธานี!F103</f>
        <v>432439.83</v>
      </c>
      <c r="K286" s="90">
        <f>อุดรธานี!AK103</f>
        <v>412733.76</v>
      </c>
      <c r="L286" s="91">
        <f>อุดรธานี!AL103</f>
        <v>486630.26</v>
      </c>
      <c r="M286" s="91">
        <f>อุดรธานี!AM103</f>
        <v>564507.9</v>
      </c>
      <c r="N286" s="87"/>
      <c r="O286" s="87"/>
      <c r="P286" s="87"/>
      <c r="Q286" s="79">
        <f t="shared" si="10"/>
        <v>-77877.640000000014</v>
      </c>
      <c r="R286" s="80">
        <f t="shared" si="11"/>
        <v>150.93990694789082</v>
      </c>
    </row>
    <row r="287" spans="1:18" x14ac:dyDescent="0.55000000000000004">
      <c r="A287" s="86">
        <v>6</v>
      </c>
      <c r="B287" s="87" t="s">
        <v>62</v>
      </c>
      <c r="C287" s="87" t="s">
        <v>316</v>
      </c>
      <c r="D287" s="87" t="s">
        <v>124</v>
      </c>
      <c r="E287" s="87" t="s">
        <v>45</v>
      </c>
      <c r="F287" s="87" t="s">
        <v>178</v>
      </c>
      <c r="G287" s="87" t="s">
        <v>905</v>
      </c>
      <c r="H287" s="88">
        <v>1708</v>
      </c>
      <c r="I287" s="86">
        <v>2</v>
      </c>
      <c r="J287" s="89">
        <f>อุดรธานี!F104</f>
        <v>323053.21000000002</v>
      </c>
      <c r="K287" s="90">
        <f>อุดรธานี!AK104</f>
        <v>296967.92000000004</v>
      </c>
      <c r="L287" s="91">
        <f>อุดรธานี!AL104</f>
        <v>483995</v>
      </c>
      <c r="M287" s="91">
        <f>อุดรธานี!AM104</f>
        <v>430539.96</v>
      </c>
      <c r="N287" s="87"/>
      <c r="O287" s="87"/>
      <c r="P287" s="87"/>
      <c r="Q287" s="79">
        <f t="shared" si="10"/>
        <v>53455.039999999979</v>
      </c>
      <c r="R287" s="80">
        <f t="shared" si="11"/>
        <v>283.36943793911007</v>
      </c>
    </row>
    <row r="288" spans="1:18" x14ac:dyDescent="0.55000000000000004">
      <c r="A288" s="86">
        <v>7</v>
      </c>
      <c r="B288" s="87" t="s">
        <v>62</v>
      </c>
      <c r="C288" s="87" t="s">
        <v>316</v>
      </c>
      <c r="D288" s="87" t="s">
        <v>124</v>
      </c>
      <c r="E288" s="87" t="s">
        <v>45</v>
      </c>
      <c r="F288" s="87" t="s">
        <v>178</v>
      </c>
      <c r="G288" s="87" t="s">
        <v>906</v>
      </c>
      <c r="H288" s="88">
        <v>2127</v>
      </c>
      <c r="I288" s="86">
        <v>2</v>
      </c>
      <c r="J288" s="89">
        <f>อุดรธานี!F105</f>
        <v>337111.82</v>
      </c>
      <c r="K288" s="90">
        <f>อุดรธานี!AK105</f>
        <v>273347.45999999996</v>
      </c>
      <c r="L288" s="91">
        <f>อุดรธานี!AL105</f>
        <v>582309.25</v>
      </c>
      <c r="M288" s="91">
        <f>อุดรธานี!AM105</f>
        <v>602617.97</v>
      </c>
      <c r="N288" s="87"/>
      <c r="O288" s="87"/>
      <c r="P288" s="87"/>
      <c r="Q288" s="79">
        <f t="shared" si="10"/>
        <v>-20308.719999999972</v>
      </c>
      <c r="R288" s="80">
        <f t="shared" si="11"/>
        <v>273.77021626704277</v>
      </c>
    </row>
    <row r="289" spans="1:18" s="98" customFormat="1" x14ac:dyDescent="0.55000000000000004">
      <c r="A289" s="92">
        <v>7</v>
      </c>
      <c r="B289" s="93" t="s">
        <v>62</v>
      </c>
      <c r="C289" s="93"/>
      <c r="D289" s="93"/>
      <c r="E289" s="93" t="s">
        <v>75</v>
      </c>
      <c r="F289" s="93"/>
      <c r="G289" s="93" t="s">
        <v>318</v>
      </c>
      <c r="H289" s="99">
        <f>SUM(H282:H288)</f>
        <v>17702</v>
      </c>
      <c r="I289" s="92"/>
      <c r="J289" s="95">
        <f>SUM(J282:J288)</f>
        <v>2695381.69</v>
      </c>
      <c r="K289" s="95">
        <f>SUM(K282:K288)</f>
        <v>2738607.79</v>
      </c>
      <c r="L289" s="95">
        <f>SUM(L282:L288)</f>
        <v>3320906.5700000003</v>
      </c>
      <c r="M289" s="95">
        <f>SUM(M282:M288)</f>
        <v>3501374.75</v>
      </c>
      <c r="N289" s="93">
        <v>6</v>
      </c>
      <c r="O289" s="93">
        <v>6</v>
      </c>
      <c r="P289" s="93">
        <f>N289-O289</f>
        <v>0</v>
      </c>
      <c r="Q289" s="96">
        <f t="shared" si="10"/>
        <v>-180468.1799999997</v>
      </c>
      <c r="R289" s="97">
        <f>L289/H289</f>
        <v>187.60064230030505</v>
      </c>
    </row>
    <row r="290" spans="1:18" x14ac:dyDescent="0.55000000000000004">
      <c r="A290" s="86">
        <v>1</v>
      </c>
      <c r="B290" s="87" t="s">
        <v>62</v>
      </c>
      <c r="C290" s="87" t="s">
        <v>35</v>
      </c>
      <c r="D290" s="87" t="s">
        <v>129</v>
      </c>
      <c r="E290" s="87" t="s">
        <v>36</v>
      </c>
      <c r="F290" s="87" t="s">
        <v>208</v>
      </c>
      <c r="G290" s="87" t="s">
        <v>319</v>
      </c>
      <c r="H290" s="88"/>
      <c r="I290" s="86"/>
      <c r="J290" s="89"/>
      <c r="K290" s="90"/>
      <c r="L290" s="91"/>
      <c r="M290" s="91"/>
      <c r="N290" s="87"/>
      <c r="O290" s="87"/>
      <c r="P290" s="87"/>
    </row>
    <row r="291" spans="1:18" x14ac:dyDescent="0.55000000000000004">
      <c r="A291" s="86">
        <v>2</v>
      </c>
      <c r="B291" s="87" t="s">
        <v>62</v>
      </c>
      <c r="C291" s="87" t="s">
        <v>35</v>
      </c>
      <c r="D291" s="87" t="s">
        <v>129</v>
      </c>
      <c r="E291" s="87" t="s">
        <v>36</v>
      </c>
      <c r="F291" s="87" t="s">
        <v>178</v>
      </c>
      <c r="G291" s="87" t="s">
        <v>907</v>
      </c>
      <c r="H291" s="88">
        <v>2572</v>
      </c>
      <c r="I291" s="86">
        <v>2</v>
      </c>
      <c r="J291" s="89">
        <f>อุดรธานี!F106</f>
        <v>400628.6</v>
      </c>
      <c r="K291" s="90">
        <f>อุดรธานี!AK106</f>
        <v>378069.53999999992</v>
      </c>
      <c r="L291" s="91">
        <f>อุดรธานี!AL106</f>
        <v>712951.12</v>
      </c>
      <c r="M291" s="91">
        <f>อุดรธานี!AM106</f>
        <v>658305.78999999992</v>
      </c>
      <c r="N291" s="87"/>
      <c r="O291" s="87"/>
      <c r="P291" s="87"/>
      <c r="Q291" s="79">
        <f t="shared" si="10"/>
        <v>54645.330000000075</v>
      </c>
      <c r="R291" s="80">
        <f t="shared" si="11"/>
        <v>277.1971695178849</v>
      </c>
    </row>
    <row r="292" spans="1:18" x14ac:dyDescent="0.55000000000000004">
      <c r="A292" s="86">
        <v>3</v>
      </c>
      <c r="B292" s="87" t="s">
        <v>62</v>
      </c>
      <c r="C292" s="87" t="s">
        <v>35</v>
      </c>
      <c r="D292" s="87" t="s">
        <v>129</v>
      </c>
      <c r="E292" s="87" t="s">
        <v>36</v>
      </c>
      <c r="F292" s="87" t="s">
        <v>178</v>
      </c>
      <c r="G292" s="87" t="s">
        <v>908</v>
      </c>
      <c r="H292" s="88">
        <v>7137</v>
      </c>
      <c r="I292" s="86">
        <v>5</v>
      </c>
      <c r="J292" s="89">
        <f>อุดรธานี!F107</f>
        <v>724647.52</v>
      </c>
      <c r="K292" s="90">
        <f>อุดรธานี!AK107</f>
        <v>585833.82999999996</v>
      </c>
      <c r="L292" s="91">
        <f>อุดรธานี!AL107</f>
        <v>1493483.6600000001</v>
      </c>
      <c r="M292" s="91">
        <f>อุดรธานี!AM107</f>
        <v>1594422.7499999998</v>
      </c>
      <c r="N292" s="87"/>
      <c r="O292" s="87"/>
      <c r="P292" s="87"/>
      <c r="Q292" s="79">
        <f t="shared" si="10"/>
        <v>-100939.08999999962</v>
      </c>
      <c r="R292" s="80">
        <f t="shared" si="11"/>
        <v>209.25930503012472</v>
      </c>
    </row>
    <row r="293" spans="1:18" x14ac:dyDescent="0.55000000000000004">
      <c r="A293" s="86">
        <v>4</v>
      </c>
      <c r="B293" s="87" t="s">
        <v>62</v>
      </c>
      <c r="C293" s="87" t="s">
        <v>35</v>
      </c>
      <c r="D293" s="87" t="s">
        <v>129</v>
      </c>
      <c r="E293" s="87" t="s">
        <v>36</v>
      </c>
      <c r="F293" s="87" t="s">
        <v>178</v>
      </c>
      <c r="G293" s="87" t="s">
        <v>909</v>
      </c>
      <c r="H293" s="88">
        <v>6162</v>
      </c>
      <c r="I293" s="86">
        <v>5</v>
      </c>
      <c r="J293" s="89">
        <f>อุดรธานี!F108</f>
        <v>150974.88</v>
      </c>
      <c r="K293" s="90">
        <f>อุดรธานี!AK108</f>
        <v>200822.45999999996</v>
      </c>
      <c r="L293" s="91">
        <f>อุดรธานี!AL108</f>
        <v>1402489.31</v>
      </c>
      <c r="M293" s="91">
        <f>อุดรธานี!AM108</f>
        <v>1319983</v>
      </c>
      <c r="N293" s="87"/>
      <c r="O293" s="87"/>
      <c r="P293" s="87"/>
      <c r="Q293" s="79">
        <f t="shared" si="10"/>
        <v>82506.310000000056</v>
      </c>
      <c r="R293" s="80">
        <f t="shared" si="11"/>
        <v>227.60293898085038</v>
      </c>
    </row>
    <row r="294" spans="1:18" x14ac:dyDescent="0.55000000000000004">
      <c r="A294" s="86">
        <v>5</v>
      </c>
      <c r="B294" s="87" t="s">
        <v>62</v>
      </c>
      <c r="C294" s="87" t="s">
        <v>35</v>
      </c>
      <c r="D294" s="87" t="s">
        <v>129</v>
      </c>
      <c r="E294" s="87" t="s">
        <v>36</v>
      </c>
      <c r="F294" s="87" t="s">
        <v>178</v>
      </c>
      <c r="G294" s="87" t="s">
        <v>910</v>
      </c>
      <c r="H294" s="88">
        <v>5550</v>
      </c>
      <c r="I294" s="86">
        <v>4</v>
      </c>
      <c r="J294" s="89">
        <f>อุดรธานี!F109</f>
        <v>517280.57</v>
      </c>
      <c r="K294" s="90">
        <f>อุดรธานี!AK109</f>
        <v>535790.22000000009</v>
      </c>
      <c r="L294" s="91">
        <f>อุดรธานี!AL109</f>
        <v>1097129.3399999999</v>
      </c>
      <c r="M294" s="91">
        <f>อุดรธานี!AM109</f>
        <v>944295.22</v>
      </c>
      <c r="N294" s="87"/>
      <c r="O294" s="87"/>
      <c r="P294" s="87"/>
      <c r="Q294" s="79">
        <f t="shared" si="10"/>
        <v>152834.11999999988</v>
      </c>
      <c r="R294" s="80">
        <f t="shared" si="11"/>
        <v>197.68096216216213</v>
      </c>
    </row>
    <row r="295" spans="1:18" s="98" customFormat="1" x14ac:dyDescent="0.55000000000000004">
      <c r="A295" s="92">
        <v>8</v>
      </c>
      <c r="B295" s="93" t="s">
        <v>62</v>
      </c>
      <c r="C295" s="93"/>
      <c r="D295" s="93"/>
      <c r="E295" s="93" t="s">
        <v>75</v>
      </c>
      <c r="F295" s="93"/>
      <c r="G295" s="93" t="s">
        <v>320</v>
      </c>
      <c r="H295" s="99">
        <f>SUM(H290:H294)</f>
        <v>21421</v>
      </c>
      <c r="I295" s="92"/>
      <c r="J295" s="95">
        <f>SUM(J290:J294)</f>
        <v>1793531.57</v>
      </c>
      <c r="K295" s="95">
        <f>SUM(K290:K294)</f>
        <v>1700516.0499999998</v>
      </c>
      <c r="L295" s="95">
        <f>SUM(L290:L294)</f>
        <v>4706053.43</v>
      </c>
      <c r="M295" s="95">
        <f>SUM(M290:M294)</f>
        <v>4517006.76</v>
      </c>
      <c r="N295" s="93">
        <v>4</v>
      </c>
      <c r="O295" s="93">
        <v>4</v>
      </c>
      <c r="P295" s="93">
        <f>N295-O295</f>
        <v>0</v>
      </c>
      <c r="Q295" s="96">
        <f t="shared" si="10"/>
        <v>189046.66999999993</v>
      </c>
      <c r="R295" s="97">
        <f>L295/H295</f>
        <v>219.69345175295268</v>
      </c>
    </row>
    <row r="296" spans="1:18" x14ac:dyDescent="0.55000000000000004">
      <c r="A296" s="86">
        <v>1</v>
      </c>
      <c r="B296" s="87" t="s">
        <v>62</v>
      </c>
      <c r="C296" s="87" t="s">
        <v>321</v>
      </c>
      <c r="D296" s="87" t="s">
        <v>133</v>
      </c>
      <c r="E296" s="87" t="s">
        <v>46</v>
      </c>
      <c r="F296" s="87" t="s">
        <v>208</v>
      </c>
      <c r="G296" s="87" t="s">
        <v>322</v>
      </c>
      <c r="H296" s="88"/>
      <c r="I296" s="86"/>
      <c r="J296" s="89"/>
      <c r="K296" s="90"/>
      <c r="L296" s="91"/>
      <c r="M296" s="91"/>
      <c r="N296" s="87"/>
      <c r="O296" s="87"/>
      <c r="P296" s="87"/>
    </row>
    <row r="297" spans="1:18" x14ac:dyDescent="0.55000000000000004">
      <c r="A297" s="86">
        <v>2</v>
      </c>
      <c r="B297" s="87" t="s">
        <v>62</v>
      </c>
      <c r="C297" s="87" t="s">
        <v>321</v>
      </c>
      <c r="D297" s="87" t="s">
        <v>133</v>
      </c>
      <c r="E297" s="87" t="s">
        <v>46</v>
      </c>
      <c r="F297" s="87" t="s">
        <v>178</v>
      </c>
      <c r="G297" s="87" t="s">
        <v>911</v>
      </c>
      <c r="H297" s="88">
        <v>3386</v>
      </c>
      <c r="I297" s="86">
        <v>3</v>
      </c>
      <c r="J297" s="89">
        <f>อุดรธานี!F110</f>
        <v>505633.11</v>
      </c>
      <c r="K297" s="90">
        <f>อุดรธานี!AK110</f>
        <v>399477.64999999991</v>
      </c>
      <c r="L297" s="91">
        <f>อุดรธานี!AL110</f>
        <v>546078.93000000005</v>
      </c>
      <c r="M297" s="91">
        <f>อุดรธานี!AM110</f>
        <v>899176.96000000008</v>
      </c>
      <c r="N297" s="87"/>
      <c r="O297" s="87"/>
      <c r="P297" s="87"/>
      <c r="Q297" s="79">
        <f t="shared" si="10"/>
        <v>-353098.03</v>
      </c>
      <c r="R297" s="80">
        <f t="shared" si="11"/>
        <v>161.27552569403429</v>
      </c>
    </row>
    <row r="298" spans="1:18" x14ac:dyDescent="0.55000000000000004">
      <c r="A298" s="86">
        <v>3</v>
      </c>
      <c r="B298" s="87" t="s">
        <v>62</v>
      </c>
      <c r="C298" s="87" t="s">
        <v>321</v>
      </c>
      <c r="D298" s="87" t="s">
        <v>133</v>
      </c>
      <c r="E298" s="87" t="s">
        <v>46</v>
      </c>
      <c r="F298" s="87" t="s">
        <v>178</v>
      </c>
      <c r="G298" s="87" t="s">
        <v>912</v>
      </c>
      <c r="H298" s="88">
        <v>2993</v>
      </c>
      <c r="I298" s="86">
        <v>2</v>
      </c>
      <c r="J298" s="89">
        <f>อุดรธานี!F111</f>
        <v>607946.74</v>
      </c>
      <c r="K298" s="90">
        <f>อุดรธานี!AK111</f>
        <v>687521.08</v>
      </c>
      <c r="L298" s="91">
        <f>อุดรธานี!AL111</f>
        <v>919599.77000000014</v>
      </c>
      <c r="M298" s="91">
        <f>อุดรธานี!AM111</f>
        <v>627569.31999999995</v>
      </c>
      <c r="N298" s="87"/>
      <c r="O298" s="87"/>
      <c r="P298" s="87"/>
      <c r="Q298" s="79">
        <f t="shared" si="10"/>
        <v>292030.45000000019</v>
      </c>
      <c r="R298" s="80">
        <f t="shared" si="11"/>
        <v>307.25017373872373</v>
      </c>
    </row>
    <row r="299" spans="1:18" x14ac:dyDescent="0.55000000000000004">
      <c r="A299" s="86">
        <v>4</v>
      </c>
      <c r="B299" s="87" t="s">
        <v>62</v>
      </c>
      <c r="C299" s="87" t="s">
        <v>321</v>
      </c>
      <c r="D299" s="87" t="s">
        <v>133</v>
      </c>
      <c r="E299" s="87" t="s">
        <v>46</v>
      </c>
      <c r="F299" s="87" t="s">
        <v>178</v>
      </c>
      <c r="G299" s="87" t="s">
        <v>913</v>
      </c>
      <c r="H299" s="88">
        <v>1953</v>
      </c>
      <c r="I299" s="86">
        <v>2</v>
      </c>
      <c r="J299" s="89">
        <f>อุดรธานี!F112</f>
        <v>484138.62</v>
      </c>
      <c r="K299" s="90">
        <f>อุดรธานี!AK112</f>
        <v>653096.76</v>
      </c>
      <c r="L299" s="91">
        <f>อุดรธานี!AL112</f>
        <v>873457.63</v>
      </c>
      <c r="M299" s="91">
        <f>อุดรธานี!AM112</f>
        <v>646533.09</v>
      </c>
      <c r="N299" s="87"/>
      <c r="O299" s="87"/>
      <c r="P299" s="87"/>
      <c r="Q299" s="79">
        <f t="shared" si="10"/>
        <v>226924.54000000004</v>
      </c>
      <c r="R299" s="80">
        <f t="shared" si="11"/>
        <v>447.23892985151048</v>
      </c>
    </row>
    <row r="300" spans="1:18" x14ac:dyDescent="0.55000000000000004">
      <c r="A300" s="86">
        <v>5</v>
      </c>
      <c r="B300" s="87" t="s">
        <v>62</v>
      </c>
      <c r="C300" s="87" t="s">
        <v>321</v>
      </c>
      <c r="D300" s="87" t="s">
        <v>133</v>
      </c>
      <c r="E300" s="87" t="s">
        <v>46</v>
      </c>
      <c r="F300" s="87" t="s">
        <v>178</v>
      </c>
      <c r="G300" s="87" t="s">
        <v>914</v>
      </c>
      <c r="H300" s="88">
        <v>1859</v>
      </c>
      <c r="I300" s="86">
        <v>2</v>
      </c>
      <c r="J300" s="89">
        <f>อุดรธานี!F113</f>
        <v>708001.67</v>
      </c>
      <c r="K300" s="90">
        <f>อุดรธานี!AK113</f>
        <v>940561.96</v>
      </c>
      <c r="L300" s="91">
        <f>อุดรธานี!AL113</f>
        <v>735036.03</v>
      </c>
      <c r="M300" s="91">
        <f>อุดรธานี!AM113</f>
        <v>509311.72000000003</v>
      </c>
      <c r="N300" s="87"/>
      <c r="O300" s="87"/>
      <c r="P300" s="87"/>
      <c r="Q300" s="79">
        <f t="shared" si="10"/>
        <v>225724.31</v>
      </c>
      <c r="R300" s="80">
        <f t="shared" si="11"/>
        <v>395.39323830016139</v>
      </c>
    </row>
    <row r="301" spans="1:18" x14ac:dyDescent="0.55000000000000004">
      <c r="A301" s="86">
        <v>6</v>
      </c>
      <c r="B301" s="87" t="s">
        <v>62</v>
      </c>
      <c r="C301" s="87" t="s">
        <v>321</v>
      </c>
      <c r="D301" s="87" t="s">
        <v>133</v>
      </c>
      <c r="E301" s="87" t="s">
        <v>46</v>
      </c>
      <c r="F301" s="87" t="s">
        <v>178</v>
      </c>
      <c r="G301" s="87" t="s">
        <v>915</v>
      </c>
      <c r="H301" s="88">
        <v>3125</v>
      </c>
      <c r="I301" s="86">
        <v>3</v>
      </c>
      <c r="J301" s="89">
        <f>อุดรธานี!F114</f>
        <v>502007.55</v>
      </c>
      <c r="K301" s="90">
        <f>อุดรธานี!AK114</f>
        <v>760240.66</v>
      </c>
      <c r="L301" s="91">
        <f>อุดรธานี!AL114</f>
        <v>861421.69</v>
      </c>
      <c r="M301" s="91">
        <f>อุดรธานี!AM114</f>
        <v>697225.71</v>
      </c>
      <c r="N301" s="87"/>
      <c r="O301" s="87"/>
      <c r="P301" s="87"/>
      <c r="Q301" s="79">
        <f t="shared" si="10"/>
        <v>164195.97999999998</v>
      </c>
      <c r="R301" s="80">
        <f t="shared" si="11"/>
        <v>275.65494079999996</v>
      </c>
    </row>
    <row r="302" spans="1:18" x14ac:dyDescent="0.55000000000000004">
      <c r="A302" s="86">
        <v>7</v>
      </c>
      <c r="B302" s="87" t="s">
        <v>62</v>
      </c>
      <c r="C302" s="87" t="s">
        <v>321</v>
      </c>
      <c r="D302" s="87" t="s">
        <v>133</v>
      </c>
      <c r="E302" s="87" t="s">
        <v>46</v>
      </c>
      <c r="F302" s="87" t="s">
        <v>178</v>
      </c>
      <c r="G302" s="87" t="s">
        <v>916</v>
      </c>
      <c r="H302" s="88">
        <v>2823</v>
      </c>
      <c r="I302" s="86">
        <v>2</v>
      </c>
      <c r="J302" s="89">
        <f>อุดรธานี!F115</f>
        <v>1041627.71</v>
      </c>
      <c r="K302" s="90">
        <f>อุดรธานี!AK115</f>
        <v>1284600.98</v>
      </c>
      <c r="L302" s="91">
        <f>อุดรธานี!AL115</f>
        <v>710848.97</v>
      </c>
      <c r="M302" s="91">
        <f>อุดรธานี!AM115</f>
        <v>493634.24000000005</v>
      </c>
      <c r="N302" s="87"/>
      <c r="O302" s="87"/>
      <c r="P302" s="87"/>
      <c r="Q302" s="79">
        <f t="shared" si="10"/>
        <v>217214.72999999992</v>
      </c>
      <c r="R302" s="80">
        <f t="shared" si="11"/>
        <v>251.80622387530994</v>
      </c>
    </row>
    <row r="303" spans="1:18" x14ac:dyDescent="0.55000000000000004">
      <c r="A303" s="86">
        <v>8</v>
      </c>
      <c r="B303" s="87" t="s">
        <v>62</v>
      </c>
      <c r="C303" s="87" t="s">
        <v>321</v>
      </c>
      <c r="D303" s="87" t="s">
        <v>133</v>
      </c>
      <c r="E303" s="87" t="s">
        <v>46</v>
      </c>
      <c r="F303" s="87" t="s">
        <v>178</v>
      </c>
      <c r="G303" s="87" t="s">
        <v>917</v>
      </c>
      <c r="H303" s="88">
        <v>3239</v>
      </c>
      <c r="I303" s="86">
        <v>3</v>
      </c>
      <c r="J303" s="89">
        <f>อุดรธานี!F116</f>
        <v>813550.76</v>
      </c>
      <c r="K303" s="90">
        <f>อุดรธานี!AK116</f>
        <v>1196327.31</v>
      </c>
      <c r="L303" s="91">
        <f>อุดรธานี!AL116</f>
        <v>700164.88</v>
      </c>
      <c r="M303" s="91">
        <f>อุดรธานี!AM116</f>
        <v>684442.35</v>
      </c>
      <c r="N303" s="87"/>
      <c r="O303" s="87"/>
      <c r="P303" s="87"/>
      <c r="Q303" s="79">
        <f t="shared" si="10"/>
        <v>15722.530000000028</v>
      </c>
      <c r="R303" s="80">
        <f t="shared" si="11"/>
        <v>216.16698981167028</v>
      </c>
    </row>
    <row r="304" spans="1:18" x14ac:dyDescent="0.55000000000000004">
      <c r="A304" s="86">
        <v>9</v>
      </c>
      <c r="B304" s="87" t="s">
        <v>62</v>
      </c>
      <c r="C304" s="87" t="s">
        <v>321</v>
      </c>
      <c r="D304" s="87" t="s">
        <v>133</v>
      </c>
      <c r="E304" s="87" t="s">
        <v>46</v>
      </c>
      <c r="F304" s="87" t="s">
        <v>178</v>
      </c>
      <c r="G304" s="87" t="s">
        <v>918</v>
      </c>
      <c r="H304" s="88">
        <v>3478</v>
      </c>
      <c r="I304" s="86">
        <v>3</v>
      </c>
      <c r="J304" s="89">
        <f>อุดรธานี!F117</f>
        <v>1597655.25</v>
      </c>
      <c r="K304" s="90">
        <f>อุดรธานี!AK117</f>
        <v>1820542.63</v>
      </c>
      <c r="L304" s="91">
        <f>อุดรธานี!AL117</f>
        <v>866057.61</v>
      </c>
      <c r="M304" s="91">
        <f>อุดรธานี!AM117</f>
        <v>637565.27</v>
      </c>
      <c r="N304" s="87"/>
      <c r="O304" s="87"/>
      <c r="P304" s="87"/>
      <c r="Q304" s="79">
        <f t="shared" si="10"/>
        <v>228492.33999999997</v>
      </c>
      <c r="R304" s="80">
        <f t="shared" si="11"/>
        <v>249.0102386428982</v>
      </c>
    </row>
    <row r="305" spans="1:18" x14ac:dyDescent="0.55000000000000004">
      <c r="A305" s="86">
        <v>10</v>
      </c>
      <c r="B305" s="87" t="s">
        <v>62</v>
      </c>
      <c r="C305" s="87" t="s">
        <v>321</v>
      </c>
      <c r="D305" s="87" t="s">
        <v>133</v>
      </c>
      <c r="E305" s="87" t="s">
        <v>46</v>
      </c>
      <c r="F305" s="87" t="s">
        <v>178</v>
      </c>
      <c r="G305" s="87" t="s">
        <v>919</v>
      </c>
      <c r="H305" s="88">
        <v>1780</v>
      </c>
      <c r="I305" s="86">
        <v>2</v>
      </c>
      <c r="J305" s="89">
        <f>อุดรธานี!F118</f>
        <v>409209.13</v>
      </c>
      <c r="K305" s="90">
        <f>อุดรธานี!AK118</f>
        <v>22744.770000000019</v>
      </c>
      <c r="L305" s="91">
        <f>อุดรธานี!AL118</f>
        <v>804406.89</v>
      </c>
      <c r="M305" s="91">
        <f>อุดรธานี!AM118</f>
        <v>565332.53</v>
      </c>
      <c r="N305" s="87"/>
      <c r="O305" s="87"/>
      <c r="P305" s="87"/>
      <c r="Q305" s="79">
        <f t="shared" si="10"/>
        <v>239074.36</v>
      </c>
      <c r="R305" s="80">
        <f t="shared" si="11"/>
        <v>451.91398314606744</v>
      </c>
    </row>
    <row r="306" spans="1:18" x14ac:dyDescent="0.55000000000000004">
      <c r="A306" s="86">
        <v>11</v>
      </c>
      <c r="B306" s="87" t="s">
        <v>62</v>
      </c>
      <c r="C306" s="87" t="s">
        <v>321</v>
      </c>
      <c r="D306" s="87" t="s">
        <v>133</v>
      </c>
      <c r="E306" s="87" t="s">
        <v>46</v>
      </c>
      <c r="F306" s="87" t="s">
        <v>178</v>
      </c>
      <c r="G306" s="87" t="s">
        <v>920</v>
      </c>
      <c r="H306" s="88">
        <v>1995</v>
      </c>
      <c r="I306" s="86">
        <v>2</v>
      </c>
      <c r="J306" s="89">
        <f>อุดรธานี!F119</f>
        <v>278286.03999999998</v>
      </c>
      <c r="K306" s="90">
        <f>อุดรธานี!AK119</f>
        <v>268580.81999999995</v>
      </c>
      <c r="L306" s="91">
        <f>อุดรธานี!AL119</f>
        <v>484692.39999999997</v>
      </c>
      <c r="M306" s="91">
        <f>อุดรธานี!AM119</f>
        <v>402068.44</v>
      </c>
      <c r="N306" s="87"/>
      <c r="O306" s="87"/>
      <c r="P306" s="87"/>
      <c r="Q306" s="79">
        <f t="shared" si="10"/>
        <v>82623.959999999963</v>
      </c>
      <c r="R306" s="80">
        <f t="shared" si="11"/>
        <v>242.95358395989973</v>
      </c>
    </row>
    <row r="307" spans="1:18" x14ac:dyDescent="0.55000000000000004">
      <c r="A307" s="86">
        <v>12</v>
      </c>
      <c r="B307" s="87" t="s">
        <v>62</v>
      </c>
      <c r="C307" s="87" t="s">
        <v>321</v>
      </c>
      <c r="D307" s="87" t="s">
        <v>133</v>
      </c>
      <c r="E307" s="87" t="s">
        <v>46</v>
      </c>
      <c r="F307" s="87" t="s">
        <v>178</v>
      </c>
      <c r="G307" s="87" t="s">
        <v>921</v>
      </c>
      <c r="H307" s="88">
        <v>2686</v>
      </c>
      <c r="I307" s="86">
        <v>2</v>
      </c>
      <c r="J307" s="89">
        <f>อุดรธานี!F120</f>
        <v>828548.01</v>
      </c>
      <c r="K307" s="90">
        <f>อุดรธานี!AK120</f>
        <v>736965.29</v>
      </c>
      <c r="L307" s="91">
        <f>อุดรธานี!AL120</f>
        <v>835237.2</v>
      </c>
      <c r="M307" s="91">
        <f>อุดรธานี!AM120</f>
        <v>747981.87</v>
      </c>
      <c r="N307" s="87"/>
      <c r="O307" s="87"/>
      <c r="P307" s="87"/>
      <c r="Q307" s="79">
        <f t="shared" si="10"/>
        <v>87255.329999999958</v>
      </c>
      <c r="R307" s="80">
        <f t="shared" si="11"/>
        <v>310.95949367088605</v>
      </c>
    </row>
    <row r="308" spans="1:18" x14ac:dyDescent="0.55000000000000004">
      <c r="A308" s="86">
        <v>13</v>
      </c>
      <c r="B308" s="87" t="s">
        <v>62</v>
      </c>
      <c r="C308" s="87" t="s">
        <v>321</v>
      </c>
      <c r="D308" s="87" t="s">
        <v>133</v>
      </c>
      <c r="E308" s="87" t="s">
        <v>46</v>
      </c>
      <c r="F308" s="87" t="s">
        <v>178</v>
      </c>
      <c r="G308" s="87" t="s">
        <v>922</v>
      </c>
      <c r="H308" s="88">
        <v>2814</v>
      </c>
      <c r="I308" s="86">
        <v>2</v>
      </c>
      <c r="J308" s="89">
        <f>อุดรธานี!F121</f>
        <v>461870.39</v>
      </c>
      <c r="K308" s="90">
        <f>อุดรธานี!AK121</f>
        <v>384992.28000000009</v>
      </c>
      <c r="L308" s="91">
        <f>อุดรธานี!AL121</f>
        <v>472208.79000000004</v>
      </c>
      <c r="M308" s="91">
        <f>อุดรธานี!AM121</f>
        <v>479137.49000000005</v>
      </c>
      <c r="N308" s="87"/>
      <c r="O308" s="87"/>
      <c r="P308" s="87"/>
      <c r="Q308" s="79">
        <f t="shared" si="10"/>
        <v>-6928.7000000000116</v>
      </c>
      <c r="R308" s="80">
        <f t="shared" si="11"/>
        <v>167.80696162046911</v>
      </c>
    </row>
    <row r="309" spans="1:18" s="98" customFormat="1" x14ac:dyDescent="0.55000000000000004">
      <c r="A309" s="92">
        <v>9</v>
      </c>
      <c r="B309" s="93" t="s">
        <v>62</v>
      </c>
      <c r="C309" s="93"/>
      <c r="D309" s="93"/>
      <c r="E309" s="93" t="s">
        <v>75</v>
      </c>
      <c r="F309" s="93"/>
      <c r="G309" s="93" t="s">
        <v>323</v>
      </c>
      <c r="H309" s="99">
        <f>SUM(H296:H308)</f>
        <v>32131</v>
      </c>
      <c r="I309" s="92"/>
      <c r="J309" s="95">
        <f>SUM(J296:J308)</f>
        <v>8238474.9799999995</v>
      </c>
      <c r="K309" s="95">
        <f>SUM(K296:K308)</f>
        <v>9155652.1899999995</v>
      </c>
      <c r="L309" s="95">
        <f>SUM(L296:L308)</f>
        <v>8809210.790000001</v>
      </c>
      <c r="M309" s="95">
        <f>SUM(M296:M308)</f>
        <v>7389978.9900000012</v>
      </c>
      <c r="N309" s="93">
        <v>12</v>
      </c>
      <c r="O309" s="93">
        <v>12</v>
      </c>
      <c r="P309" s="93">
        <f>N309-O309</f>
        <v>0</v>
      </c>
      <c r="Q309" s="96">
        <f t="shared" si="10"/>
        <v>1419231.7999999998</v>
      </c>
      <c r="R309" s="97">
        <f>L309/H309</f>
        <v>274.16547228533193</v>
      </c>
    </row>
    <row r="310" spans="1:18" x14ac:dyDescent="0.55000000000000004">
      <c r="A310" s="86">
        <v>1</v>
      </c>
      <c r="B310" s="87" t="s">
        <v>62</v>
      </c>
      <c r="C310" s="87" t="s">
        <v>37</v>
      </c>
      <c r="D310" s="87" t="s">
        <v>137</v>
      </c>
      <c r="E310" s="87" t="s">
        <v>38</v>
      </c>
      <c r="F310" s="87" t="s">
        <v>208</v>
      </c>
      <c r="G310" s="87" t="s">
        <v>324</v>
      </c>
      <c r="H310" s="88"/>
      <c r="I310" s="86"/>
      <c r="J310" s="89"/>
      <c r="K310" s="90"/>
      <c r="L310" s="91"/>
      <c r="M310" s="91"/>
      <c r="N310" s="87"/>
      <c r="O310" s="87"/>
      <c r="P310" s="87"/>
    </row>
    <row r="311" spans="1:18" x14ac:dyDescent="0.55000000000000004">
      <c r="A311" s="86">
        <v>2</v>
      </c>
      <c r="B311" s="87" t="s">
        <v>62</v>
      </c>
      <c r="C311" s="87" t="s">
        <v>37</v>
      </c>
      <c r="D311" s="87" t="s">
        <v>137</v>
      </c>
      <c r="E311" s="87" t="s">
        <v>38</v>
      </c>
      <c r="F311" s="87" t="s">
        <v>178</v>
      </c>
      <c r="G311" s="87" t="s">
        <v>923</v>
      </c>
      <c r="H311" s="88">
        <v>5966</v>
      </c>
      <c r="I311" s="86">
        <v>4</v>
      </c>
      <c r="J311" s="89">
        <f>อุดรธานี!F122</f>
        <v>257397.24</v>
      </c>
      <c r="K311" s="90">
        <f>อุดรธานี!AK122</f>
        <v>401637.89</v>
      </c>
      <c r="L311" s="91">
        <f>อุดรธานี!AL122</f>
        <v>688901.5</v>
      </c>
      <c r="M311" s="91">
        <f>อุดรธานี!AM122</f>
        <v>856843.5</v>
      </c>
      <c r="N311" s="87"/>
      <c r="O311" s="87"/>
      <c r="P311" s="87"/>
      <c r="Q311" s="79">
        <f t="shared" si="10"/>
        <v>-167942</v>
      </c>
      <c r="R311" s="80">
        <f t="shared" si="11"/>
        <v>115.4712537713711</v>
      </c>
    </row>
    <row r="312" spans="1:18" x14ac:dyDescent="0.55000000000000004">
      <c r="A312" s="86">
        <v>3</v>
      </c>
      <c r="B312" s="87" t="s">
        <v>62</v>
      </c>
      <c r="C312" s="87" t="s">
        <v>37</v>
      </c>
      <c r="D312" s="87" t="s">
        <v>137</v>
      </c>
      <c r="E312" s="87" t="s">
        <v>38</v>
      </c>
      <c r="F312" s="87" t="s">
        <v>178</v>
      </c>
      <c r="G312" s="87" t="s">
        <v>924</v>
      </c>
      <c r="H312" s="88">
        <v>5210</v>
      </c>
      <c r="I312" s="86">
        <v>4</v>
      </c>
      <c r="J312" s="89">
        <f>อุดรธานี!F123</f>
        <v>616920.44999999995</v>
      </c>
      <c r="K312" s="90">
        <f>อุดรธานี!AK123</f>
        <v>635505.37</v>
      </c>
      <c r="L312" s="91">
        <f>อุดรธานี!AL123</f>
        <v>1048973</v>
      </c>
      <c r="M312" s="91">
        <f>อุดรธานี!AM123</f>
        <v>939355.8899999999</v>
      </c>
      <c r="N312" s="87"/>
      <c r="O312" s="87"/>
      <c r="P312" s="87"/>
      <c r="Q312" s="79">
        <f t="shared" si="10"/>
        <v>109617.1100000001</v>
      </c>
      <c r="R312" s="80">
        <f t="shared" si="11"/>
        <v>201.33838771593091</v>
      </c>
    </row>
    <row r="313" spans="1:18" x14ac:dyDescent="0.55000000000000004">
      <c r="A313" s="86">
        <v>4</v>
      </c>
      <c r="B313" s="87" t="s">
        <v>62</v>
      </c>
      <c r="C313" s="87" t="s">
        <v>37</v>
      </c>
      <c r="D313" s="87" t="s">
        <v>137</v>
      </c>
      <c r="E313" s="87" t="s">
        <v>38</v>
      </c>
      <c r="F313" s="87" t="s">
        <v>178</v>
      </c>
      <c r="G313" s="87" t="s">
        <v>925</v>
      </c>
      <c r="H313" s="88">
        <v>1442</v>
      </c>
      <c r="I313" s="86">
        <v>1</v>
      </c>
      <c r="J313" s="89">
        <f>อุดรธานี!F124</f>
        <v>135412.75</v>
      </c>
      <c r="K313" s="90">
        <f>อุดรธานี!AK124</f>
        <v>428243.1</v>
      </c>
      <c r="L313" s="91">
        <f>อุดรธานี!AL124</f>
        <v>256942.5</v>
      </c>
      <c r="M313" s="91">
        <f>อุดรธานี!AM124</f>
        <v>269766.08999999997</v>
      </c>
      <c r="N313" s="87"/>
      <c r="O313" s="87"/>
      <c r="P313" s="87"/>
      <c r="Q313" s="79">
        <f t="shared" si="10"/>
        <v>-12823.589999999967</v>
      </c>
      <c r="R313" s="80">
        <f t="shared" si="11"/>
        <v>178.18481276005548</v>
      </c>
    </row>
    <row r="314" spans="1:18" x14ac:dyDescent="0.55000000000000004">
      <c r="A314" s="86">
        <v>5</v>
      </c>
      <c r="B314" s="87" t="s">
        <v>62</v>
      </c>
      <c r="C314" s="87" t="s">
        <v>37</v>
      </c>
      <c r="D314" s="87" t="s">
        <v>137</v>
      </c>
      <c r="E314" s="87" t="s">
        <v>38</v>
      </c>
      <c r="F314" s="87" t="s">
        <v>178</v>
      </c>
      <c r="G314" s="87" t="s">
        <v>926</v>
      </c>
      <c r="H314" s="88">
        <v>2818</v>
      </c>
      <c r="I314" s="86">
        <v>2</v>
      </c>
      <c r="J314" s="89">
        <f>อุดรธานี!F125</f>
        <v>439772</v>
      </c>
      <c r="K314" s="90">
        <f>อุดรธานี!AK125</f>
        <v>373971.47</v>
      </c>
      <c r="L314" s="91">
        <f>อุดรธานี!AL125</f>
        <v>493669</v>
      </c>
      <c r="M314" s="91">
        <f>อุดรธานี!AM125</f>
        <v>661258.57999999996</v>
      </c>
      <c r="N314" s="87"/>
      <c r="O314" s="87"/>
      <c r="P314" s="87"/>
      <c r="Q314" s="79">
        <f t="shared" si="10"/>
        <v>-167589.57999999996</v>
      </c>
      <c r="R314" s="80">
        <f t="shared" si="11"/>
        <v>175.18417317246275</v>
      </c>
    </row>
    <row r="315" spans="1:18" x14ac:dyDescent="0.55000000000000004">
      <c r="A315" s="86">
        <v>6</v>
      </c>
      <c r="B315" s="87" t="s">
        <v>62</v>
      </c>
      <c r="C315" s="87" t="s">
        <v>37</v>
      </c>
      <c r="D315" s="87" t="s">
        <v>137</v>
      </c>
      <c r="E315" s="87" t="s">
        <v>38</v>
      </c>
      <c r="F315" s="87" t="s">
        <v>178</v>
      </c>
      <c r="G315" s="87" t="s">
        <v>927</v>
      </c>
      <c r="H315" s="88">
        <v>4638</v>
      </c>
      <c r="I315" s="86">
        <v>4</v>
      </c>
      <c r="J315" s="89">
        <f>อุดรธานี!F126</f>
        <v>663333.75</v>
      </c>
      <c r="K315" s="90">
        <f>อุดรธานี!AK126</f>
        <v>702812.4</v>
      </c>
      <c r="L315" s="91">
        <f>อุดรธานี!AL126</f>
        <v>966291.61</v>
      </c>
      <c r="M315" s="91">
        <f>อุดรธานี!AM126</f>
        <v>837382.99</v>
      </c>
      <c r="N315" s="87"/>
      <c r="O315" s="87"/>
      <c r="P315" s="87"/>
      <c r="Q315" s="79">
        <f t="shared" si="10"/>
        <v>128908.62</v>
      </c>
      <c r="R315" s="80">
        <f t="shared" si="11"/>
        <v>208.34230487278998</v>
      </c>
    </row>
    <row r="316" spans="1:18" x14ac:dyDescent="0.55000000000000004">
      <c r="A316" s="86">
        <v>7</v>
      </c>
      <c r="B316" s="87" t="s">
        <v>62</v>
      </c>
      <c r="C316" s="87" t="s">
        <v>37</v>
      </c>
      <c r="D316" s="87" t="s">
        <v>137</v>
      </c>
      <c r="E316" s="87" t="s">
        <v>38</v>
      </c>
      <c r="F316" s="87" t="s">
        <v>178</v>
      </c>
      <c r="G316" s="87" t="s">
        <v>928</v>
      </c>
      <c r="H316" s="88">
        <v>3664</v>
      </c>
      <c r="I316" s="86">
        <v>3</v>
      </c>
      <c r="J316" s="89">
        <f>อุดรธานี!F127</f>
        <v>1033760.53</v>
      </c>
      <c r="K316" s="90">
        <f>อุดรธานี!AK127</f>
        <v>969129.5</v>
      </c>
      <c r="L316" s="91">
        <f>อุดรธานี!AL127</f>
        <v>573928.75</v>
      </c>
      <c r="M316" s="91">
        <f>อุดรธานี!AM127</f>
        <v>527139.17999999993</v>
      </c>
      <c r="N316" s="87"/>
      <c r="O316" s="87"/>
      <c r="P316" s="87"/>
      <c r="Q316" s="79">
        <f t="shared" si="10"/>
        <v>46789.570000000065</v>
      </c>
      <c r="R316" s="80">
        <f t="shared" si="11"/>
        <v>156.63994268558952</v>
      </c>
    </row>
    <row r="317" spans="1:18" x14ac:dyDescent="0.55000000000000004">
      <c r="A317" s="86">
        <v>8</v>
      </c>
      <c r="B317" s="87" t="s">
        <v>62</v>
      </c>
      <c r="C317" s="87" t="s">
        <v>37</v>
      </c>
      <c r="D317" s="87" t="s">
        <v>137</v>
      </c>
      <c r="E317" s="87" t="s">
        <v>38</v>
      </c>
      <c r="F317" s="87" t="s">
        <v>178</v>
      </c>
      <c r="G317" s="87" t="s">
        <v>929</v>
      </c>
      <c r="H317" s="88">
        <v>4102</v>
      </c>
      <c r="I317" s="86">
        <v>3</v>
      </c>
      <c r="J317" s="89">
        <f>อุดรธานี!F128</f>
        <v>451885.81</v>
      </c>
      <c r="K317" s="90">
        <f>อุดรธานี!AK128</f>
        <v>420523.01</v>
      </c>
      <c r="L317" s="91">
        <f>อุดรธานี!AL128</f>
        <v>576022.25</v>
      </c>
      <c r="M317" s="91">
        <f>อุดรธานี!AM128</f>
        <v>755968.96</v>
      </c>
      <c r="N317" s="87"/>
      <c r="O317" s="87"/>
      <c r="P317" s="87"/>
      <c r="Q317" s="79">
        <f t="shared" si="10"/>
        <v>-179946.70999999996</v>
      </c>
      <c r="R317" s="80">
        <f t="shared" si="11"/>
        <v>140.42473183812774</v>
      </c>
    </row>
    <row r="318" spans="1:18" x14ac:dyDescent="0.55000000000000004">
      <c r="A318" s="86">
        <v>9</v>
      </c>
      <c r="B318" s="87" t="s">
        <v>62</v>
      </c>
      <c r="C318" s="87" t="s">
        <v>37</v>
      </c>
      <c r="D318" s="87" t="s">
        <v>137</v>
      </c>
      <c r="E318" s="87" t="s">
        <v>38</v>
      </c>
      <c r="F318" s="87" t="s">
        <v>178</v>
      </c>
      <c r="G318" s="87" t="s">
        <v>930</v>
      </c>
      <c r="H318" s="88">
        <v>1926</v>
      </c>
      <c r="I318" s="86">
        <v>2</v>
      </c>
      <c r="J318" s="89">
        <f>อุดรธานี!F129</f>
        <v>987800.23</v>
      </c>
      <c r="K318" s="90">
        <f>อุดรธานี!AK129</f>
        <v>845185.91999999993</v>
      </c>
      <c r="L318" s="91">
        <f>อุดรธานี!AL129</f>
        <v>772270.73</v>
      </c>
      <c r="M318" s="91">
        <f>อุดรธานี!AM129</f>
        <v>664012.89</v>
      </c>
      <c r="N318" s="87"/>
      <c r="O318" s="87"/>
      <c r="P318" s="87"/>
      <c r="Q318" s="79">
        <f t="shared" si="10"/>
        <v>108257.83999999997</v>
      </c>
      <c r="R318" s="80">
        <f t="shared" si="11"/>
        <v>400.97130321910697</v>
      </c>
    </row>
    <row r="319" spans="1:18" x14ac:dyDescent="0.55000000000000004">
      <c r="A319" s="86">
        <v>10</v>
      </c>
      <c r="B319" s="87" t="s">
        <v>62</v>
      </c>
      <c r="C319" s="87" t="s">
        <v>37</v>
      </c>
      <c r="D319" s="87" t="s">
        <v>137</v>
      </c>
      <c r="E319" s="87" t="s">
        <v>38</v>
      </c>
      <c r="F319" s="87" t="s">
        <v>178</v>
      </c>
      <c r="G319" s="87" t="s">
        <v>931</v>
      </c>
      <c r="H319" s="88">
        <v>2908</v>
      </c>
      <c r="I319" s="86">
        <v>2</v>
      </c>
      <c r="J319" s="89">
        <f>อุดรธานี!F130</f>
        <v>462402.63</v>
      </c>
      <c r="K319" s="90">
        <f>อุดรธานี!AK130</f>
        <v>382966.03</v>
      </c>
      <c r="L319" s="91">
        <f>อุดรธานี!AL130</f>
        <v>597193.30000000005</v>
      </c>
      <c r="M319" s="91">
        <f>อุดรธานี!AM130</f>
        <v>631040.6</v>
      </c>
      <c r="N319" s="87"/>
      <c r="O319" s="87"/>
      <c r="P319" s="87"/>
      <c r="Q319" s="79">
        <f t="shared" si="10"/>
        <v>-33847.29999999993</v>
      </c>
      <c r="R319" s="80">
        <f t="shared" si="11"/>
        <v>205.36220770288861</v>
      </c>
    </row>
    <row r="320" spans="1:18" x14ac:dyDescent="0.55000000000000004">
      <c r="A320" s="86">
        <v>11</v>
      </c>
      <c r="B320" s="87" t="s">
        <v>62</v>
      </c>
      <c r="C320" s="87" t="s">
        <v>37</v>
      </c>
      <c r="D320" s="87" t="s">
        <v>137</v>
      </c>
      <c r="E320" s="87" t="s">
        <v>38</v>
      </c>
      <c r="F320" s="87" t="s">
        <v>178</v>
      </c>
      <c r="G320" s="87" t="s">
        <v>932</v>
      </c>
      <c r="H320" s="88">
        <v>3030</v>
      </c>
      <c r="I320" s="86">
        <v>3</v>
      </c>
      <c r="J320" s="89">
        <f>อุดรธานี!F131</f>
        <v>131648.03</v>
      </c>
      <c r="K320" s="90">
        <f>อุดรธานี!AK131</f>
        <v>137430.49</v>
      </c>
      <c r="L320" s="91">
        <f>อุดรธานี!AL131</f>
        <v>413146.49</v>
      </c>
      <c r="M320" s="91">
        <f>อุดรธานี!AM131</f>
        <v>502895.31999999995</v>
      </c>
      <c r="N320" s="87"/>
      <c r="O320" s="87"/>
      <c r="P320" s="87"/>
      <c r="Q320" s="79">
        <f t="shared" si="10"/>
        <v>-89748.829999999958</v>
      </c>
      <c r="R320" s="80">
        <f t="shared" si="11"/>
        <v>136.35197689768975</v>
      </c>
    </row>
    <row r="321" spans="1:18" s="98" customFormat="1" x14ac:dyDescent="0.55000000000000004">
      <c r="A321" s="92">
        <v>10</v>
      </c>
      <c r="B321" s="93" t="s">
        <v>62</v>
      </c>
      <c r="C321" s="93"/>
      <c r="D321" s="93"/>
      <c r="E321" s="93" t="s">
        <v>75</v>
      </c>
      <c r="F321" s="93"/>
      <c r="G321" s="93" t="s">
        <v>325</v>
      </c>
      <c r="H321" s="99">
        <f>SUM(H310:H320)</f>
        <v>35704</v>
      </c>
      <c r="I321" s="92"/>
      <c r="J321" s="95">
        <f>SUM(J310:J320)</f>
        <v>5180333.42</v>
      </c>
      <c r="K321" s="95">
        <f>SUM(K310:K320)</f>
        <v>5297405.1800000006</v>
      </c>
      <c r="L321" s="95">
        <f>SUM(L310:L320)</f>
        <v>6387339.1299999999</v>
      </c>
      <c r="M321" s="95">
        <f>SUM(M310:M320)</f>
        <v>6645663.9999999991</v>
      </c>
      <c r="N321" s="93">
        <v>10</v>
      </c>
      <c r="O321" s="93">
        <v>10</v>
      </c>
      <c r="P321" s="93">
        <f>N321-O321</f>
        <v>0</v>
      </c>
      <c r="Q321" s="96">
        <f t="shared" si="10"/>
        <v>-258324.86999999918</v>
      </c>
      <c r="R321" s="97">
        <f>L321/H321</f>
        <v>178.89701798117858</v>
      </c>
    </row>
    <row r="322" spans="1:18" x14ac:dyDescent="0.55000000000000004">
      <c r="A322" s="86">
        <v>1</v>
      </c>
      <c r="B322" s="87" t="s">
        <v>62</v>
      </c>
      <c r="C322" s="87" t="s">
        <v>326</v>
      </c>
      <c r="D322" s="87" t="s">
        <v>156</v>
      </c>
      <c r="E322" s="87" t="s">
        <v>47</v>
      </c>
      <c r="F322" s="87" t="s">
        <v>327</v>
      </c>
      <c r="G322" s="87" t="s">
        <v>328</v>
      </c>
      <c r="H322" s="88"/>
      <c r="I322" s="86"/>
      <c r="J322" s="89"/>
      <c r="K322" s="90"/>
      <c r="L322" s="91"/>
      <c r="M322" s="91"/>
      <c r="N322" s="87"/>
      <c r="O322" s="87"/>
      <c r="P322" s="87"/>
    </row>
    <row r="323" spans="1:18" x14ac:dyDescent="0.55000000000000004">
      <c r="A323" s="86">
        <v>2</v>
      </c>
      <c r="B323" s="87" t="s">
        <v>62</v>
      </c>
      <c r="C323" s="87" t="s">
        <v>326</v>
      </c>
      <c r="D323" s="87" t="s">
        <v>156</v>
      </c>
      <c r="E323" s="87" t="s">
        <v>47</v>
      </c>
      <c r="F323" s="87" t="s">
        <v>178</v>
      </c>
      <c r="G323" s="87" t="s">
        <v>933</v>
      </c>
      <c r="H323" s="88">
        <v>8840</v>
      </c>
      <c r="I323" s="86">
        <v>5</v>
      </c>
      <c r="J323" s="89">
        <f>อุดรธานี!F132</f>
        <v>613806.04</v>
      </c>
      <c r="K323" s="90">
        <f>อุดรธานี!AK132</f>
        <v>775158.74</v>
      </c>
      <c r="L323" s="91">
        <f>อุดรธานี!AL132</f>
        <v>931765.64</v>
      </c>
      <c r="M323" s="91">
        <f>อุดรธานี!AM132</f>
        <v>1085206.6100000001</v>
      </c>
      <c r="N323" s="87"/>
      <c r="O323" s="87"/>
      <c r="P323" s="87"/>
      <c r="Q323" s="79">
        <f t="shared" si="10"/>
        <v>-153440.97000000009</v>
      </c>
      <c r="R323" s="80">
        <f t="shared" si="11"/>
        <v>105.40335294117648</v>
      </c>
    </row>
    <row r="324" spans="1:18" x14ac:dyDescent="0.55000000000000004">
      <c r="A324" s="86">
        <v>3</v>
      </c>
      <c r="B324" s="87" t="s">
        <v>62</v>
      </c>
      <c r="C324" s="87" t="s">
        <v>326</v>
      </c>
      <c r="D324" s="87" t="s">
        <v>156</v>
      </c>
      <c r="E324" s="87" t="s">
        <v>47</v>
      </c>
      <c r="F324" s="87" t="s">
        <v>178</v>
      </c>
      <c r="G324" s="87" t="s">
        <v>934</v>
      </c>
      <c r="H324" s="88">
        <v>4792</v>
      </c>
      <c r="I324" s="86">
        <v>4</v>
      </c>
      <c r="J324" s="89">
        <f>อุดรธานี!F133</f>
        <v>748955.46</v>
      </c>
      <c r="K324" s="90">
        <f>อุดรธานี!AK133</f>
        <v>890867</v>
      </c>
      <c r="L324" s="91">
        <f>อุดรธานี!AL133</f>
        <v>667951.92999999993</v>
      </c>
      <c r="M324" s="91">
        <f>อุดรธานี!AM133</f>
        <v>852959.31</v>
      </c>
      <c r="N324" s="87"/>
      <c r="O324" s="87"/>
      <c r="P324" s="87"/>
      <c r="Q324" s="79">
        <f t="shared" si="10"/>
        <v>-185007.38000000012</v>
      </c>
      <c r="R324" s="80">
        <f t="shared" si="11"/>
        <v>139.38896702838062</v>
      </c>
    </row>
    <row r="325" spans="1:18" x14ac:dyDescent="0.55000000000000004">
      <c r="A325" s="86">
        <v>4</v>
      </c>
      <c r="B325" s="87" t="s">
        <v>62</v>
      </c>
      <c r="C325" s="87" t="s">
        <v>326</v>
      </c>
      <c r="D325" s="87" t="s">
        <v>156</v>
      </c>
      <c r="E325" s="87" t="s">
        <v>47</v>
      </c>
      <c r="F325" s="87" t="s">
        <v>178</v>
      </c>
      <c r="G325" s="87" t="s">
        <v>935</v>
      </c>
      <c r="H325" s="88">
        <v>8494</v>
      </c>
      <c r="I325" s="86">
        <v>5</v>
      </c>
      <c r="J325" s="89">
        <f>อุดรธานี!F134</f>
        <v>533994.68999999994</v>
      </c>
      <c r="K325" s="90">
        <f>อุดรธานี!AK134</f>
        <v>743541.07999999984</v>
      </c>
      <c r="L325" s="91">
        <f>อุดรธานี!AL134</f>
        <v>1139096.58</v>
      </c>
      <c r="M325" s="91">
        <f>อุดรธานี!AM134</f>
        <v>1308476.8700000001</v>
      </c>
      <c r="N325" s="87"/>
      <c r="O325" s="87"/>
      <c r="P325" s="87"/>
      <c r="Q325" s="79">
        <f t="shared" si="10"/>
        <v>-169380.29000000004</v>
      </c>
      <c r="R325" s="80">
        <f t="shared" si="11"/>
        <v>134.10602542971509</v>
      </c>
    </row>
    <row r="326" spans="1:18" x14ac:dyDescent="0.55000000000000004">
      <c r="A326" s="86">
        <v>5</v>
      </c>
      <c r="B326" s="87" t="s">
        <v>62</v>
      </c>
      <c r="C326" s="87" t="s">
        <v>326</v>
      </c>
      <c r="D326" s="87" t="s">
        <v>156</v>
      </c>
      <c r="E326" s="87" t="s">
        <v>47</v>
      </c>
      <c r="F326" s="87" t="s">
        <v>178</v>
      </c>
      <c r="G326" s="87" t="s">
        <v>936</v>
      </c>
      <c r="H326" s="88">
        <v>6351</v>
      </c>
      <c r="I326" s="86">
        <v>5</v>
      </c>
      <c r="J326" s="89">
        <f>อุดรธานี!F135</f>
        <v>371590.36</v>
      </c>
      <c r="K326" s="90">
        <f>อุดรธานี!AK135</f>
        <v>621944.49</v>
      </c>
      <c r="L326" s="91">
        <f>อุดรธานี!AL135</f>
        <v>825393.62</v>
      </c>
      <c r="M326" s="91">
        <f>อุดรธานี!AM135</f>
        <v>788144.79</v>
      </c>
      <c r="N326" s="87"/>
      <c r="O326" s="87"/>
      <c r="P326" s="87"/>
      <c r="Q326" s="79">
        <f t="shared" ref="Q326:Q389" si="12">L326-M326</f>
        <v>37248.829999999958</v>
      </c>
      <c r="R326" s="80">
        <f t="shared" ref="R326:R389" si="13">L326/H326</f>
        <v>129.96278066446229</v>
      </c>
    </row>
    <row r="327" spans="1:18" x14ac:dyDescent="0.55000000000000004">
      <c r="A327" s="86">
        <v>6</v>
      </c>
      <c r="B327" s="87" t="s">
        <v>62</v>
      </c>
      <c r="C327" s="87" t="s">
        <v>326</v>
      </c>
      <c r="D327" s="87" t="s">
        <v>156</v>
      </c>
      <c r="E327" s="87" t="s">
        <v>47</v>
      </c>
      <c r="F327" s="87" t="s">
        <v>178</v>
      </c>
      <c r="G327" s="87" t="s">
        <v>937</v>
      </c>
      <c r="H327" s="88">
        <v>3830</v>
      </c>
      <c r="I327" s="86">
        <v>3</v>
      </c>
      <c r="J327" s="89">
        <f>อุดรธานี!F136</f>
        <v>600882.38</v>
      </c>
      <c r="K327" s="90">
        <f>อุดรธานี!AK136</f>
        <v>650717.5</v>
      </c>
      <c r="L327" s="91">
        <f>อุดรธานี!AL136</f>
        <v>817992.24</v>
      </c>
      <c r="M327" s="91">
        <f>อุดรธานี!AM136</f>
        <v>666480.80999999994</v>
      </c>
      <c r="N327" s="87"/>
      <c r="O327" s="87"/>
      <c r="P327" s="87"/>
      <c r="Q327" s="79">
        <f t="shared" si="12"/>
        <v>151511.43000000005</v>
      </c>
      <c r="R327" s="80">
        <f t="shared" si="13"/>
        <v>213.57499738903394</v>
      </c>
    </row>
    <row r="328" spans="1:18" x14ac:dyDescent="0.55000000000000004">
      <c r="A328" s="86">
        <v>7</v>
      </c>
      <c r="B328" s="87" t="s">
        <v>62</v>
      </c>
      <c r="C328" s="87" t="s">
        <v>326</v>
      </c>
      <c r="D328" s="87" t="s">
        <v>156</v>
      </c>
      <c r="E328" s="87" t="s">
        <v>47</v>
      </c>
      <c r="F328" s="87" t="s">
        <v>178</v>
      </c>
      <c r="G328" s="87" t="s">
        <v>938</v>
      </c>
      <c r="H328" s="88">
        <v>7121</v>
      </c>
      <c r="I328" s="86">
        <v>5</v>
      </c>
      <c r="J328" s="89">
        <f>อุดรธานี!F137</f>
        <v>651558.16</v>
      </c>
      <c r="K328" s="90">
        <f>อุดรธานี!AK137</f>
        <v>1223329.17</v>
      </c>
      <c r="L328" s="91">
        <f>อุดรธานี!AL137</f>
        <v>993066.53</v>
      </c>
      <c r="M328" s="91">
        <f>อุดรธานี!AM137</f>
        <v>794368.4</v>
      </c>
      <c r="N328" s="87"/>
      <c r="O328" s="87"/>
      <c r="P328" s="87"/>
      <c r="Q328" s="79">
        <f t="shared" si="12"/>
        <v>198698.13</v>
      </c>
      <c r="R328" s="80">
        <f t="shared" si="13"/>
        <v>139.4560497121191</v>
      </c>
    </row>
    <row r="329" spans="1:18" x14ac:dyDescent="0.55000000000000004">
      <c r="A329" s="86">
        <v>8</v>
      </c>
      <c r="B329" s="87" t="s">
        <v>62</v>
      </c>
      <c r="C329" s="87" t="s">
        <v>326</v>
      </c>
      <c r="D329" s="87" t="s">
        <v>156</v>
      </c>
      <c r="E329" s="87" t="s">
        <v>47</v>
      </c>
      <c r="F329" s="87" t="s">
        <v>178</v>
      </c>
      <c r="G329" s="87" t="s">
        <v>939</v>
      </c>
      <c r="H329" s="88">
        <v>3156</v>
      </c>
      <c r="I329" s="86">
        <v>3</v>
      </c>
      <c r="J329" s="89">
        <f>อุดรธานี!F138</f>
        <v>319451.78999999998</v>
      </c>
      <c r="K329" s="90">
        <f>อุดรธานี!AK138</f>
        <v>379647.83999999997</v>
      </c>
      <c r="L329" s="91">
        <f>อุดรธานี!AL138</f>
        <v>714869.02</v>
      </c>
      <c r="M329" s="91">
        <f>อุดรธานี!AM138</f>
        <v>789776.88</v>
      </c>
      <c r="N329" s="87"/>
      <c r="O329" s="87"/>
      <c r="P329" s="87"/>
      <c r="Q329" s="79">
        <f t="shared" si="12"/>
        <v>-74907.859999999986</v>
      </c>
      <c r="R329" s="80">
        <f t="shared" si="13"/>
        <v>226.51109632446136</v>
      </c>
    </row>
    <row r="330" spans="1:18" x14ac:dyDescent="0.55000000000000004">
      <c r="A330" s="86">
        <v>9</v>
      </c>
      <c r="B330" s="87" t="s">
        <v>62</v>
      </c>
      <c r="C330" s="87" t="s">
        <v>326</v>
      </c>
      <c r="D330" s="87" t="s">
        <v>156</v>
      </c>
      <c r="E330" s="87" t="s">
        <v>47</v>
      </c>
      <c r="F330" s="87" t="s">
        <v>178</v>
      </c>
      <c r="G330" s="87" t="s">
        <v>940</v>
      </c>
      <c r="H330" s="88">
        <v>3445</v>
      </c>
      <c r="I330" s="86">
        <v>3</v>
      </c>
      <c r="J330" s="89">
        <f>อุดรธานี!F139</f>
        <v>412792.83</v>
      </c>
      <c r="K330" s="90">
        <f>อุดรธานี!AK139</f>
        <v>530774.14</v>
      </c>
      <c r="L330" s="91">
        <f>อุดรธานี!AL139</f>
        <v>726583.75</v>
      </c>
      <c r="M330" s="91">
        <f>อุดรธานี!AM139</f>
        <v>846605.42</v>
      </c>
      <c r="N330" s="87"/>
      <c r="O330" s="87"/>
      <c r="P330" s="87"/>
      <c r="Q330" s="79">
        <f t="shared" si="12"/>
        <v>-120021.67000000004</v>
      </c>
      <c r="R330" s="80">
        <f t="shared" si="13"/>
        <v>210.90965166908563</v>
      </c>
    </row>
    <row r="331" spans="1:18" x14ac:dyDescent="0.55000000000000004">
      <c r="A331" s="86">
        <v>10</v>
      </c>
      <c r="B331" s="87" t="s">
        <v>62</v>
      </c>
      <c r="C331" s="87" t="s">
        <v>326</v>
      </c>
      <c r="D331" s="87" t="s">
        <v>156</v>
      </c>
      <c r="E331" s="87" t="s">
        <v>47</v>
      </c>
      <c r="F331" s="87" t="s">
        <v>178</v>
      </c>
      <c r="G331" s="87" t="s">
        <v>941</v>
      </c>
      <c r="H331" s="88">
        <v>7922</v>
      </c>
      <c r="I331" s="86">
        <v>5</v>
      </c>
      <c r="J331" s="89">
        <f>อุดรธานี!F140</f>
        <v>327879.27</v>
      </c>
      <c r="K331" s="90">
        <f>อุดรธานี!AK140</f>
        <v>635341.31000000006</v>
      </c>
      <c r="L331" s="91">
        <f>อุดรธานี!AL140</f>
        <v>888162.66999999993</v>
      </c>
      <c r="M331" s="91">
        <f>อุดรธานี!AM140</f>
        <v>1096628.55</v>
      </c>
      <c r="N331" s="87"/>
      <c r="O331" s="87"/>
      <c r="P331" s="87"/>
      <c r="Q331" s="79">
        <f t="shared" si="12"/>
        <v>-208465.88000000012</v>
      </c>
      <c r="R331" s="80">
        <f t="shared" si="13"/>
        <v>112.11343978793234</v>
      </c>
    </row>
    <row r="332" spans="1:18" x14ac:dyDescent="0.55000000000000004">
      <c r="A332" s="86">
        <v>11</v>
      </c>
      <c r="B332" s="87" t="s">
        <v>62</v>
      </c>
      <c r="C332" s="87" t="s">
        <v>326</v>
      </c>
      <c r="D332" s="87" t="s">
        <v>156</v>
      </c>
      <c r="E332" s="87" t="s">
        <v>47</v>
      </c>
      <c r="F332" s="87" t="s">
        <v>178</v>
      </c>
      <c r="G332" s="87" t="s">
        <v>942</v>
      </c>
      <c r="H332" s="88">
        <v>4222</v>
      </c>
      <c r="I332" s="86">
        <v>3</v>
      </c>
      <c r="J332" s="89">
        <f>อุดรธานี!F141</f>
        <v>787860.1</v>
      </c>
      <c r="K332" s="90">
        <f>อุดรธานี!AK141</f>
        <v>872292.3</v>
      </c>
      <c r="L332" s="91">
        <f>อุดรธานี!AL141</f>
        <v>1194997.44</v>
      </c>
      <c r="M332" s="91">
        <f>อุดรธานี!AM141</f>
        <v>904380.3</v>
      </c>
      <c r="N332" s="87"/>
      <c r="O332" s="87"/>
      <c r="P332" s="87"/>
      <c r="Q332" s="79">
        <f t="shared" si="12"/>
        <v>290617.1399999999</v>
      </c>
      <c r="R332" s="80">
        <f t="shared" si="13"/>
        <v>283.04060634770252</v>
      </c>
    </row>
    <row r="333" spans="1:18" x14ac:dyDescent="0.55000000000000004">
      <c r="A333" s="86">
        <v>12</v>
      </c>
      <c r="B333" s="87" t="s">
        <v>62</v>
      </c>
      <c r="C333" s="87" t="s">
        <v>326</v>
      </c>
      <c r="D333" s="87" t="s">
        <v>156</v>
      </c>
      <c r="E333" s="87" t="s">
        <v>47</v>
      </c>
      <c r="F333" s="87" t="s">
        <v>178</v>
      </c>
      <c r="G333" s="87" t="s">
        <v>943</v>
      </c>
      <c r="H333" s="88">
        <v>4359</v>
      </c>
      <c r="I333" s="86">
        <v>3</v>
      </c>
      <c r="J333" s="89">
        <f>อุดรธานี!F142</f>
        <v>402159.11</v>
      </c>
      <c r="K333" s="90">
        <f>อุดรธานี!AK142</f>
        <v>583431.75</v>
      </c>
      <c r="L333" s="91">
        <f>อุดรธานี!AL142</f>
        <v>1096936.8900000001</v>
      </c>
      <c r="M333" s="91">
        <f>อุดรธานี!AM142</f>
        <v>847389.87</v>
      </c>
      <c r="N333" s="87"/>
      <c r="O333" s="87"/>
      <c r="P333" s="87"/>
      <c r="Q333" s="79">
        <f t="shared" si="12"/>
        <v>249547.02000000014</v>
      </c>
      <c r="R333" s="80">
        <f t="shared" si="13"/>
        <v>251.64874741913286</v>
      </c>
    </row>
    <row r="334" spans="1:18" x14ac:dyDescent="0.55000000000000004">
      <c r="A334" s="86">
        <v>13</v>
      </c>
      <c r="B334" s="87" t="s">
        <v>62</v>
      </c>
      <c r="C334" s="87" t="s">
        <v>326</v>
      </c>
      <c r="D334" s="87" t="s">
        <v>156</v>
      </c>
      <c r="E334" s="87" t="s">
        <v>47</v>
      </c>
      <c r="F334" s="87" t="s">
        <v>178</v>
      </c>
      <c r="G334" s="87" t="s">
        <v>944</v>
      </c>
      <c r="H334" s="88">
        <v>4175</v>
      </c>
      <c r="I334" s="86">
        <v>3</v>
      </c>
      <c r="J334" s="89">
        <f>อุดรธานี!F143</f>
        <v>442521.03</v>
      </c>
      <c r="K334" s="90">
        <f>อุดรธานี!AK143</f>
        <v>475428.62000000005</v>
      </c>
      <c r="L334" s="91">
        <f>อุดรธานี!AL143</f>
        <v>679858.98</v>
      </c>
      <c r="M334" s="91">
        <f>อุดรธานี!AM143</f>
        <v>755303.86</v>
      </c>
      <c r="N334" s="87"/>
      <c r="O334" s="87"/>
      <c r="P334" s="87"/>
      <c r="Q334" s="79">
        <f t="shared" si="12"/>
        <v>-75444.88</v>
      </c>
      <c r="R334" s="80">
        <f t="shared" si="13"/>
        <v>162.840474251497</v>
      </c>
    </row>
    <row r="335" spans="1:18" x14ac:dyDescent="0.55000000000000004">
      <c r="A335" s="86">
        <v>14</v>
      </c>
      <c r="B335" s="87" t="s">
        <v>62</v>
      </c>
      <c r="C335" s="87" t="s">
        <v>326</v>
      </c>
      <c r="D335" s="87" t="s">
        <v>156</v>
      </c>
      <c r="E335" s="87" t="s">
        <v>47</v>
      </c>
      <c r="F335" s="87" t="s">
        <v>178</v>
      </c>
      <c r="G335" s="87" t="s">
        <v>945</v>
      </c>
      <c r="H335" s="88">
        <v>2620</v>
      </c>
      <c r="I335" s="86">
        <v>2</v>
      </c>
      <c r="J335" s="89">
        <f>อุดรธานี!F144</f>
        <v>258472.31</v>
      </c>
      <c r="K335" s="90">
        <f>อุดรธานี!AK144</f>
        <v>377084.75</v>
      </c>
      <c r="L335" s="91">
        <f>อุดรธานี!AL144</f>
        <v>565066.47</v>
      </c>
      <c r="M335" s="91">
        <f>อุดรธานี!AM144</f>
        <v>637101.74</v>
      </c>
      <c r="N335" s="87"/>
      <c r="O335" s="87"/>
      <c r="P335" s="87"/>
      <c r="Q335" s="79">
        <f t="shared" si="12"/>
        <v>-72035.270000000019</v>
      </c>
      <c r="R335" s="80">
        <f t="shared" si="13"/>
        <v>215.67422519083968</v>
      </c>
    </row>
    <row r="336" spans="1:18" x14ac:dyDescent="0.55000000000000004">
      <c r="A336" s="86">
        <v>15</v>
      </c>
      <c r="B336" s="87" t="s">
        <v>62</v>
      </c>
      <c r="C336" s="87" t="s">
        <v>326</v>
      </c>
      <c r="D336" s="87" t="s">
        <v>156</v>
      </c>
      <c r="E336" s="87" t="s">
        <v>47</v>
      </c>
      <c r="F336" s="87" t="s">
        <v>178</v>
      </c>
      <c r="G336" s="87" t="s">
        <v>946</v>
      </c>
      <c r="H336" s="88">
        <v>5100</v>
      </c>
      <c r="I336" s="86">
        <v>4</v>
      </c>
      <c r="J336" s="89">
        <f>อุดรธานี!F145</f>
        <v>408976.3</v>
      </c>
      <c r="K336" s="90">
        <f>อุดรธานี!AK145</f>
        <v>791648.11</v>
      </c>
      <c r="L336" s="91">
        <f>อุดรธานี!AL145</f>
        <v>966602.02</v>
      </c>
      <c r="M336" s="91">
        <f>อุดรธานี!AM145</f>
        <v>866916.38</v>
      </c>
      <c r="N336" s="87"/>
      <c r="O336" s="87"/>
      <c r="P336" s="87"/>
      <c r="Q336" s="79">
        <f t="shared" si="12"/>
        <v>99685.640000000014</v>
      </c>
      <c r="R336" s="80">
        <f t="shared" si="13"/>
        <v>189.52980784313726</v>
      </c>
    </row>
    <row r="337" spans="1:18" x14ac:dyDescent="0.55000000000000004">
      <c r="A337" s="86">
        <v>16</v>
      </c>
      <c r="B337" s="87" t="s">
        <v>62</v>
      </c>
      <c r="C337" s="87" t="s">
        <v>326</v>
      </c>
      <c r="D337" s="87" t="s">
        <v>156</v>
      </c>
      <c r="E337" s="87" t="s">
        <v>47</v>
      </c>
      <c r="F337" s="87" t="s">
        <v>178</v>
      </c>
      <c r="G337" s="87" t="s">
        <v>947</v>
      </c>
      <c r="H337" s="88">
        <v>7114</v>
      </c>
      <c r="I337" s="86">
        <v>5</v>
      </c>
      <c r="J337" s="89">
        <f>อุดรธานี!F146</f>
        <v>716501.76</v>
      </c>
      <c r="K337" s="90">
        <f>อุดรธานี!AK146</f>
        <v>810462.71999999997</v>
      </c>
      <c r="L337" s="91">
        <f>อุดรธานี!AL146</f>
        <v>681537.58000000007</v>
      </c>
      <c r="M337" s="91">
        <f>อุดรธานี!AM146</f>
        <v>915511.58999999985</v>
      </c>
      <c r="N337" s="87"/>
      <c r="O337" s="87"/>
      <c r="P337" s="87"/>
      <c r="Q337" s="79">
        <f t="shared" si="12"/>
        <v>-233974.00999999978</v>
      </c>
      <c r="R337" s="80">
        <f t="shared" si="13"/>
        <v>95.802302502108532</v>
      </c>
    </row>
    <row r="338" spans="1:18" s="98" customFormat="1" x14ac:dyDescent="0.55000000000000004">
      <c r="A338" s="92">
        <v>11</v>
      </c>
      <c r="B338" s="93" t="s">
        <v>62</v>
      </c>
      <c r="C338" s="93"/>
      <c r="D338" s="93"/>
      <c r="E338" s="93" t="s">
        <v>75</v>
      </c>
      <c r="F338" s="93"/>
      <c r="G338" s="93" t="s">
        <v>329</v>
      </c>
      <c r="H338" s="99">
        <f>SUM(H322:H337)</f>
        <v>81541</v>
      </c>
      <c r="I338" s="92"/>
      <c r="J338" s="95">
        <f>SUM(J322:J337)</f>
        <v>7597401.5899999999</v>
      </c>
      <c r="K338" s="95">
        <f>SUM(K322:K337)</f>
        <v>10361669.52</v>
      </c>
      <c r="L338" s="95">
        <f>SUM(L322:L337)</f>
        <v>12889881.360000001</v>
      </c>
      <c r="M338" s="95">
        <f>SUM(M322:M337)</f>
        <v>13155251.379999999</v>
      </c>
      <c r="N338" s="93">
        <v>15</v>
      </c>
      <c r="O338" s="93">
        <v>15</v>
      </c>
      <c r="P338" s="93">
        <f>N338-O338</f>
        <v>0</v>
      </c>
      <c r="Q338" s="96">
        <f t="shared" si="12"/>
        <v>-265370.01999999769</v>
      </c>
      <c r="R338" s="97">
        <f>L338/H338</f>
        <v>158.07852932880394</v>
      </c>
    </row>
    <row r="339" spans="1:18" x14ac:dyDescent="0.55000000000000004">
      <c r="A339" s="86">
        <v>1</v>
      </c>
      <c r="B339" s="87" t="s">
        <v>62</v>
      </c>
      <c r="C339" s="87" t="s">
        <v>330</v>
      </c>
      <c r="D339" s="87" t="s">
        <v>141</v>
      </c>
      <c r="E339" s="87" t="s">
        <v>48</v>
      </c>
      <c r="F339" s="87" t="s">
        <v>208</v>
      </c>
      <c r="G339" s="87" t="s">
        <v>331</v>
      </c>
      <c r="H339" s="88"/>
      <c r="I339" s="86"/>
      <c r="J339" s="89"/>
      <c r="K339" s="90"/>
      <c r="L339" s="91"/>
      <c r="M339" s="91"/>
      <c r="N339" s="87"/>
      <c r="O339" s="87"/>
      <c r="P339" s="87"/>
    </row>
    <row r="340" spans="1:18" x14ac:dyDescent="0.55000000000000004">
      <c r="A340" s="86">
        <v>2</v>
      </c>
      <c r="B340" s="87" t="s">
        <v>62</v>
      </c>
      <c r="C340" s="87" t="s">
        <v>330</v>
      </c>
      <c r="D340" s="87" t="s">
        <v>141</v>
      </c>
      <c r="E340" s="87" t="s">
        <v>48</v>
      </c>
      <c r="F340" s="87" t="s">
        <v>178</v>
      </c>
      <c r="G340" s="87" t="s">
        <v>948</v>
      </c>
      <c r="H340" s="88">
        <v>3260</v>
      </c>
      <c r="I340" s="86">
        <v>3</v>
      </c>
      <c r="J340" s="89">
        <f>อุดรธานี!F147</f>
        <v>396969.84</v>
      </c>
      <c r="K340" s="90">
        <f>อุดรธานี!AK147</f>
        <v>911021.10000000009</v>
      </c>
      <c r="L340" s="91">
        <f>อุดรธานี!AL147</f>
        <v>715651.24000000011</v>
      </c>
      <c r="M340" s="91">
        <f>อุดรธานี!AM147</f>
        <v>652688.91</v>
      </c>
      <c r="N340" s="87"/>
      <c r="O340" s="87"/>
      <c r="P340" s="87"/>
      <c r="Q340" s="79">
        <f t="shared" si="12"/>
        <v>62962.330000000075</v>
      </c>
      <c r="R340" s="80">
        <f t="shared" si="13"/>
        <v>219.52492024539882</v>
      </c>
    </row>
    <row r="341" spans="1:18" x14ac:dyDescent="0.55000000000000004">
      <c r="A341" s="86">
        <v>3</v>
      </c>
      <c r="B341" s="87" t="s">
        <v>62</v>
      </c>
      <c r="C341" s="87" t="s">
        <v>330</v>
      </c>
      <c r="D341" s="87" t="s">
        <v>141</v>
      </c>
      <c r="E341" s="87" t="s">
        <v>48</v>
      </c>
      <c r="F341" s="87" t="s">
        <v>178</v>
      </c>
      <c r="G341" s="87" t="s">
        <v>949</v>
      </c>
      <c r="H341" s="88">
        <v>5443</v>
      </c>
      <c r="I341" s="86">
        <v>4</v>
      </c>
      <c r="J341" s="89">
        <f>อุดรธานี!F148</f>
        <v>1687068.7</v>
      </c>
      <c r="K341" s="90">
        <f>อุดรธานี!AK148</f>
        <v>1695088.1099999999</v>
      </c>
      <c r="L341" s="91">
        <f>อุดรธานี!AL148</f>
        <v>843571.98</v>
      </c>
      <c r="M341" s="91">
        <f>อุดรธานี!AM148</f>
        <v>857443.75</v>
      </c>
      <c r="N341" s="87"/>
      <c r="O341" s="87"/>
      <c r="P341" s="87"/>
      <c r="Q341" s="79">
        <f t="shared" si="12"/>
        <v>-13871.770000000019</v>
      </c>
      <c r="R341" s="80">
        <f t="shared" si="13"/>
        <v>154.98291015983833</v>
      </c>
    </row>
    <row r="342" spans="1:18" x14ac:dyDescent="0.55000000000000004">
      <c r="A342" s="86">
        <v>4</v>
      </c>
      <c r="B342" s="87" t="s">
        <v>62</v>
      </c>
      <c r="C342" s="87" t="s">
        <v>330</v>
      </c>
      <c r="D342" s="87" t="s">
        <v>141</v>
      </c>
      <c r="E342" s="87" t="s">
        <v>48</v>
      </c>
      <c r="F342" s="87" t="s">
        <v>178</v>
      </c>
      <c r="G342" s="87" t="s">
        <v>950</v>
      </c>
      <c r="H342" s="88">
        <v>2005</v>
      </c>
      <c r="I342" s="86">
        <v>2</v>
      </c>
      <c r="J342" s="89">
        <f>อุดรธานี!F149</f>
        <v>557839.94999999995</v>
      </c>
      <c r="K342" s="90">
        <f>อุดรธานี!AK149</f>
        <v>582191.1</v>
      </c>
      <c r="L342" s="91">
        <f>อุดรธานี!AL149</f>
        <v>1001113.1699999999</v>
      </c>
      <c r="M342" s="91">
        <f>อุดรธานี!AM149</f>
        <v>862634.64</v>
      </c>
      <c r="N342" s="87"/>
      <c r="O342" s="87"/>
      <c r="P342" s="87"/>
      <c r="Q342" s="79">
        <f t="shared" si="12"/>
        <v>138478.52999999991</v>
      </c>
      <c r="R342" s="80">
        <f t="shared" si="13"/>
        <v>499.30831421446379</v>
      </c>
    </row>
    <row r="343" spans="1:18" x14ac:dyDescent="0.55000000000000004">
      <c r="A343" s="86">
        <v>5</v>
      </c>
      <c r="B343" s="87" t="s">
        <v>62</v>
      </c>
      <c r="C343" s="87" t="s">
        <v>330</v>
      </c>
      <c r="D343" s="87" t="s">
        <v>141</v>
      </c>
      <c r="E343" s="87" t="s">
        <v>48</v>
      </c>
      <c r="F343" s="87" t="s">
        <v>178</v>
      </c>
      <c r="G343" s="87" t="s">
        <v>951</v>
      </c>
      <c r="H343" s="88">
        <v>5609</v>
      </c>
      <c r="I343" s="86">
        <v>4</v>
      </c>
      <c r="J343" s="89">
        <f>อุดรธานี!F150</f>
        <v>1046857.87</v>
      </c>
      <c r="K343" s="90">
        <f>อุดรธานี!AK150</f>
        <v>1133358.8900000001</v>
      </c>
      <c r="L343" s="91">
        <f>อุดรธานี!AL150</f>
        <v>1115915.77</v>
      </c>
      <c r="M343" s="91">
        <f>อุดรธานี!AM150</f>
        <v>1081584.21</v>
      </c>
      <c r="N343" s="87"/>
      <c r="O343" s="87"/>
      <c r="P343" s="87"/>
      <c r="Q343" s="79">
        <f t="shared" si="12"/>
        <v>34331.560000000056</v>
      </c>
      <c r="R343" s="80">
        <f t="shared" si="13"/>
        <v>198.95093064717418</v>
      </c>
    </row>
    <row r="344" spans="1:18" x14ac:dyDescent="0.55000000000000004">
      <c r="A344" s="86">
        <v>6</v>
      </c>
      <c r="B344" s="87" t="s">
        <v>62</v>
      </c>
      <c r="C344" s="87" t="s">
        <v>330</v>
      </c>
      <c r="D344" s="87" t="s">
        <v>141</v>
      </c>
      <c r="E344" s="87" t="s">
        <v>48</v>
      </c>
      <c r="F344" s="87" t="s">
        <v>178</v>
      </c>
      <c r="G344" s="87" t="s">
        <v>952</v>
      </c>
      <c r="H344" s="88">
        <v>3391</v>
      </c>
      <c r="I344" s="86">
        <v>3</v>
      </c>
      <c r="J344" s="89">
        <f>อุดรธานี!F151</f>
        <v>1046547.63</v>
      </c>
      <c r="K344" s="90">
        <f>อุดรธานี!AK151</f>
        <v>1375435.72</v>
      </c>
      <c r="L344" s="91">
        <f>อุดรธานี!AL151</f>
        <v>1169221.6000000001</v>
      </c>
      <c r="M344" s="91">
        <f>อุดรธานี!AM151</f>
        <v>784339.07</v>
      </c>
      <c r="N344" s="87"/>
      <c r="O344" s="87"/>
      <c r="P344" s="87"/>
      <c r="Q344" s="79">
        <f t="shared" si="12"/>
        <v>384882.53000000014</v>
      </c>
      <c r="R344" s="80">
        <f t="shared" si="13"/>
        <v>344.80141551164849</v>
      </c>
    </row>
    <row r="345" spans="1:18" x14ac:dyDescent="0.55000000000000004">
      <c r="A345" s="86">
        <v>7</v>
      </c>
      <c r="B345" s="87" t="s">
        <v>62</v>
      </c>
      <c r="C345" s="87" t="s">
        <v>330</v>
      </c>
      <c r="D345" s="87" t="s">
        <v>141</v>
      </c>
      <c r="E345" s="87" t="s">
        <v>48</v>
      </c>
      <c r="F345" s="87" t="s">
        <v>178</v>
      </c>
      <c r="G345" s="87" t="s">
        <v>953</v>
      </c>
      <c r="H345" s="88">
        <v>4086</v>
      </c>
      <c r="I345" s="86">
        <v>3</v>
      </c>
      <c r="J345" s="89">
        <f>อุดรธานี!F152</f>
        <v>933837.43</v>
      </c>
      <c r="K345" s="90">
        <f>อุดรธานี!AK152</f>
        <v>991473.79</v>
      </c>
      <c r="L345" s="91">
        <f>อุดรธานี!AL152</f>
        <v>866713.82</v>
      </c>
      <c r="M345" s="91">
        <f>อุดรธานี!AM152</f>
        <v>764384.88</v>
      </c>
      <c r="N345" s="87"/>
      <c r="O345" s="87"/>
      <c r="P345" s="87"/>
      <c r="Q345" s="79">
        <f t="shared" si="12"/>
        <v>102328.93999999994</v>
      </c>
      <c r="R345" s="80">
        <f t="shared" si="13"/>
        <v>212.11791972589327</v>
      </c>
    </row>
    <row r="346" spans="1:18" x14ac:dyDescent="0.55000000000000004">
      <c r="A346" s="86">
        <v>8</v>
      </c>
      <c r="B346" s="87" t="s">
        <v>62</v>
      </c>
      <c r="C346" s="87" t="s">
        <v>330</v>
      </c>
      <c r="D346" s="87" t="s">
        <v>141</v>
      </c>
      <c r="E346" s="87" t="s">
        <v>48</v>
      </c>
      <c r="F346" s="87" t="s">
        <v>178</v>
      </c>
      <c r="G346" s="87" t="s">
        <v>954</v>
      </c>
      <c r="H346" s="88">
        <v>4501</v>
      </c>
      <c r="I346" s="86">
        <v>4</v>
      </c>
      <c r="J346" s="89">
        <f>อุดรธานี!F153</f>
        <v>362337.86</v>
      </c>
      <c r="K346" s="90">
        <f>อุดรธานี!AK153</f>
        <v>893431.34</v>
      </c>
      <c r="L346" s="91">
        <f>อุดรธานี!AL153</f>
        <v>934943.19000000006</v>
      </c>
      <c r="M346" s="91">
        <f>อุดรธานี!AM153</f>
        <v>789281.63000000012</v>
      </c>
      <c r="N346" s="87"/>
      <c r="O346" s="87"/>
      <c r="P346" s="87"/>
      <c r="Q346" s="79">
        <f t="shared" si="12"/>
        <v>145661.55999999994</v>
      </c>
      <c r="R346" s="80">
        <f t="shared" si="13"/>
        <v>207.71899355698736</v>
      </c>
    </row>
    <row r="347" spans="1:18" x14ac:dyDescent="0.55000000000000004">
      <c r="A347" s="86">
        <v>9</v>
      </c>
      <c r="B347" s="87" t="s">
        <v>62</v>
      </c>
      <c r="C347" s="87" t="s">
        <v>330</v>
      </c>
      <c r="D347" s="87" t="s">
        <v>141</v>
      </c>
      <c r="E347" s="87" t="s">
        <v>48</v>
      </c>
      <c r="F347" s="87" t="s">
        <v>178</v>
      </c>
      <c r="G347" s="87" t="s">
        <v>955</v>
      </c>
      <c r="H347" s="88">
        <v>4158</v>
      </c>
      <c r="I347" s="86">
        <v>3</v>
      </c>
      <c r="J347" s="89">
        <f>อุดรธานี!F154</f>
        <v>367565.65</v>
      </c>
      <c r="K347" s="90">
        <f>อุดรธานี!AK154</f>
        <v>400683.09</v>
      </c>
      <c r="L347" s="91">
        <f>อุดรธานี!AL154</f>
        <v>485183.29000000004</v>
      </c>
      <c r="M347" s="91">
        <f>อุดรธานี!AM154</f>
        <v>525154.07999999996</v>
      </c>
      <c r="N347" s="87"/>
      <c r="O347" s="87"/>
      <c r="P347" s="87"/>
      <c r="Q347" s="79">
        <f t="shared" si="12"/>
        <v>-39970.789999999921</v>
      </c>
      <c r="R347" s="80">
        <f t="shared" si="13"/>
        <v>116.68669793169794</v>
      </c>
    </row>
    <row r="348" spans="1:18" x14ac:dyDescent="0.55000000000000004">
      <c r="A348" s="86">
        <v>10</v>
      </c>
      <c r="B348" s="87" t="s">
        <v>62</v>
      </c>
      <c r="C348" s="87" t="s">
        <v>330</v>
      </c>
      <c r="D348" s="87" t="s">
        <v>141</v>
      </c>
      <c r="E348" s="87" t="s">
        <v>48</v>
      </c>
      <c r="F348" s="87" t="s">
        <v>178</v>
      </c>
      <c r="G348" s="87" t="s">
        <v>956</v>
      </c>
      <c r="H348" s="88">
        <v>3908</v>
      </c>
      <c r="I348" s="86">
        <v>3</v>
      </c>
      <c r="J348" s="89">
        <f>อุดรธานี!F155</f>
        <v>303456.56</v>
      </c>
      <c r="K348" s="90">
        <f>อุดรธานี!AK155</f>
        <v>623250.91999999993</v>
      </c>
      <c r="L348" s="91">
        <f>อุดรธานี!AL155</f>
        <v>1011502.28</v>
      </c>
      <c r="M348" s="91">
        <f>อุดรธานี!AM155</f>
        <v>943637.16999999993</v>
      </c>
      <c r="N348" s="87"/>
      <c r="O348" s="87"/>
      <c r="P348" s="87"/>
      <c r="Q348" s="79">
        <f t="shared" si="12"/>
        <v>67865.110000000102</v>
      </c>
      <c r="R348" s="80">
        <f t="shared" si="13"/>
        <v>258.82862845445243</v>
      </c>
    </row>
    <row r="349" spans="1:18" x14ac:dyDescent="0.55000000000000004">
      <c r="A349" s="86">
        <v>11</v>
      </c>
      <c r="B349" s="87" t="s">
        <v>62</v>
      </c>
      <c r="C349" s="87" t="s">
        <v>330</v>
      </c>
      <c r="D349" s="87" t="s">
        <v>141</v>
      </c>
      <c r="E349" s="87" t="s">
        <v>48</v>
      </c>
      <c r="F349" s="87" t="s">
        <v>178</v>
      </c>
      <c r="G349" s="87" t="s">
        <v>957</v>
      </c>
      <c r="H349" s="88">
        <v>3711</v>
      </c>
      <c r="I349" s="86">
        <v>3</v>
      </c>
      <c r="J349" s="89">
        <f>อุดรธานี!F156</f>
        <v>631281.62</v>
      </c>
      <c r="K349" s="90">
        <f>อุดรธานี!AK156</f>
        <v>922644.29</v>
      </c>
      <c r="L349" s="91">
        <f>อุดรธานี!AL156</f>
        <v>559597.5</v>
      </c>
      <c r="M349" s="91">
        <f>อุดรธานี!AM156</f>
        <v>547390.71</v>
      </c>
      <c r="N349" s="87"/>
      <c r="O349" s="87"/>
      <c r="P349" s="87"/>
      <c r="Q349" s="79">
        <f t="shared" si="12"/>
        <v>12206.790000000037</v>
      </c>
      <c r="R349" s="80">
        <f t="shared" si="13"/>
        <v>150.79426030719483</v>
      </c>
    </row>
    <row r="350" spans="1:18" x14ac:dyDescent="0.55000000000000004">
      <c r="A350" s="86">
        <v>12</v>
      </c>
      <c r="B350" s="87" t="s">
        <v>62</v>
      </c>
      <c r="C350" s="87" t="s">
        <v>330</v>
      </c>
      <c r="D350" s="87" t="s">
        <v>141</v>
      </c>
      <c r="E350" s="87" t="s">
        <v>48</v>
      </c>
      <c r="F350" s="87" t="s">
        <v>178</v>
      </c>
      <c r="G350" s="87" t="s">
        <v>958</v>
      </c>
      <c r="H350" s="88">
        <v>6818</v>
      </c>
      <c r="I350" s="86">
        <v>5</v>
      </c>
      <c r="J350" s="89">
        <f>อุดรธานี!F157</f>
        <v>1738618.93</v>
      </c>
      <c r="K350" s="90">
        <f>อุดรธานี!AK157</f>
        <v>2285600.2099999995</v>
      </c>
      <c r="L350" s="91">
        <f>อุดรธานี!AL157</f>
        <v>1474886.72</v>
      </c>
      <c r="M350" s="91">
        <f>อุดรธานี!AM157</f>
        <v>934279.89999999991</v>
      </c>
      <c r="N350" s="87"/>
      <c r="O350" s="87"/>
      <c r="P350" s="87"/>
      <c r="Q350" s="79">
        <f t="shared" si="12"/>
        <v>540606.82000000007</v>
      </c>
      <c r="R350" s="80">
        <f t="shared" si="13"/>
        <v>216.32248753300087</v>
      </c>
    </row>
    <row r="351" spans="1:18" x14ac:dyDescent="0.55000000000000004">
      <c r="A351" s="86">
        <v>13</v>
      </c>
      <c r="B351" s="87" t="s">
        <v>62</v>
      </c>
      <c r="C351" s="87" t="s">
        <v>330</v>
      </c>
      <c r="D351" s="87" t="s">
        <v>141</v>
      </c>
      <c r="E351" s="87" t="s">
        <v>48</v>
      </c>
      <c r="F351" s="87" t="s">
        <v>178</v>
      </c>
      <c r="G351" s="87" t="s">
        <v>959</v>
      </c>
      <c r="H351" s="88">
        <v>4682</v>
      </c>
      <c r="I351" s="86">
        <v>4</v>
      </c>
      <c r="J351" s="89">
        <f>อุดรธานี!F158</f>
        <v>609113.62</v>
      </c>
      <c r="K351" s="90">
        <f>อุดรธานี!AK158</f>
        <v>613997.1</v>
      </c>
      <c r="L351" s="91">
        <f>อุดรธานี!AL158</f>
        <v>737278.28</v>
      </c>
      <c r="M351" s="91">
        <f>อุดรธานี!AM158</f>
        <v>662658.03</v>
      </c>
      <c r="N351" s="87"/>
      <c r="O351" s="87"/>
      <c r="P351" s="87"/>
      <c r="Q351" s="79">
        <f t="shared" si="12"/>
        <v>74620.25</v>
      </c>
      <c r="R351" s="80">
        <f t="shared" si="13"/>
        <v>157.47079880392994</v>
      </c>
    </row>
    <row r="352" spans="1:18" x14ac:dyDescent="0.55000000000000004">
      <c r="A352" s="86">
        <v>14</v>
      </c>
      <c r="B352" s="87" t="s">
        <v>62</v>
      </c>
      <c r="C352" s="87" t="s">
        <v>330</v>
      </c>
      <c r="D352" s="87" t="s">
        <v>141</v>
      </c>
      <c r="E352" s="87" t="s">
        <v>48</v>
      </c>
      <c r="F352" s="87" t="s">
        <v>178</v>
      </c>
      <c r="G352" s="87" t="s">
        <v>960</v>
      </c>
      <c r="H352" s="88">
        <v>2270</v>
      </c>
      <c r="I352" s="86">
        <v>2</v>
      </c>
      <c r="J352" s="89">
        <f>อุดรธานี!F159</f>
        <v>473096.54</v>
      </c>
      <c r="K352" s="90">
        <f>อุดรธานี!AK159</f>
        <v>658959.71</v>
      </c>
      <c r="L352" s="91">
        <f>อุดรธานี!AL159</f>
        <v>650667.96</v>
      </c>
      <c r="M352" s="91">
        <f>อุดรธานี!AM159</f>
        <v>525302.56000000006</v>
      </c>
      <c r="N352" s="87"/>
      <c r="O352" s="87"/>
      <c r="P352" s="87"/>
      <c r="Q352" s="79">
        <f t="shared" si="12"/>
        <v>125365.39999999991</v>
      </c>
      <c r="R352" s="80">
        <f t="shared" si="13"/>
        <v>286.63786784140967</v>
      </c>
    </row>
    <row r="353" spans="1:18" x14ac:dyDescent="0.55000000000000004">
      <c r="A353" s="86">
        <v>15</v>
      </c>
      <c r="B353" s="87" t="s">
        <v>62</v>
      </c>
      <c r="C353" s="87" t="s">
        <v>330</v>
      </c>
      <c r="D353" s="87" t="s">
        <v>141</v>
      </c>
      <c r="E353" s="87" t="s">
        <v>48</v>
      </c>
      <c r="F353" s="87" t="s">
        <v>178</v>
      </c>
      <c r="G353" s="87" t="s">
        <v>961</v>
      </c>
      <c r="H353" s="88">
        <v>3246</v>
      </c>
      <c r="I353" s="86">
        <v>3</v>
      </c>
      <c r="J353" s="89">
        <f>อุดรธานี!F160</f>
        <v>553002.64</v>
      </c>
      <c r="K353" s="90">
        <f>อุดรธานี!AK160</f>
        <v>912628.79</v>
      </c>
      <c r="L353" s="91">
        <f>อุดรธานี!AL160</f>
        <v>729738.98</v>
      </c>
      <c r="M353" s="91">
        <f>อุดรธานี!AM160</f>
        <v>613835.17000000004</v>
      </c>
      <c r="N353" s="87"/>
      <c r="O353" s="87"/>
      <c r="P353" s="87"/>
      <c r="Q353" s="79">
        <f t="shared" si="12"/>
        <v>115903.80999999994</v>
      </c>
      <c r="R353" s="80">
        <f t="shared" si="13"/>
        <v>224.81176216882315</v>
      </c>
    </row>
    <row r="354" spans="1:18" x14ac:dyDescent="0.55000000000000004">
      <c r="A354" s="86">
        <v>16</v>
      </c>
      <c r="B354" s="87" t="s">
        <v>62</v>
      </c>
      <c r="C354" s="87" t="s">
        <v>330</v>
      </c>
      <c r="D354" s="87" t="s">
        <v>141</v>
      </c>
      <c r="E354" s="87" t="s">
        <v>48</v>
      </c>
      <c r="F354" s="87" t="s">
        <v>178</v>
      </c>
      <c r="G354" s="87" t="s">
        <v>962</v>
      </c>
      <c r="H354" s="88">
        <v>2523</v>
      </c>
      <c r="I354" s="86">
        <v>2</v>
      </c>
      <c r="J354" s="89">
        <f>อุดรธานี!F161</f>
        <v>318750.24</v>
      </c>
      <c r="K354" s="90">
        <f>อุดรธานี!AK161</f>
        <v>317804.23</v>
      </c>
      <c r="L354" s="91">
        <f>อุดรธานี!AL161</f>
        <v>833351.07</v>
      </c>
      <c r="M354" s="91">
        <f>อุดรธานี!AM161</f>
        <v>1134324.32</v>
      </c>
      <c r="N354" s="87"/>
      <c r="O354" s="87"/>
      <c r="P354" s="87"/>
      <c r="Q354" s="79">
        <f t="shared" si="12"/>
        <v>-300973.25000000012</v>
      </c>
      <c r="R354" s="80">
        <f t="shared" si="13"/>
        <v>330.30165279429247</v>
      </c>
    </row>
    <row r="355" spans="1:18" x14ac:dyDescent="0.55000000000000004">
      <c r="A355" s="86">
        <v>17</v>
      </c>
      <c r="B355" s="87" t="s">
        <v>62</v>
      </c>
      <c r="C355" s="87" t="s">
        <v>330</v>
      </c>
      <c r="D355" s="87" t="s">
        <v>141</v>
      </c>
      <c r="E355" s="87" t="s">
        <v>48</v>
      </c>
      <c r="F355" s="87" t="s">
        <v>178</v>
      </c>
      <c r="G355" s="87" t="s">
        <v>963</v>
      </c>
      <c r="H355" s="88">
        <v>3997</v>
      </c>
      <c r="I355" s="86">
        <v>3</v>
      </c>
      <c r="J355" s="89">
        <f>อุดรธานี!F162</f>
        <v>740014.06</v>
      </c>
      <c r="K355" s="90">
        <f>อุดรธานี!AK162</f>
        <v>748074.74000000011</v>
      </c>
      <c r="L355" s="91">
        <f>อุดรธานี!AL162</f>
        <v>661010.85000000009</v>
      </c>
      <c r="M355" s="91">
        <f>อุดรธานี!AM162</f>
        <v>680690.52</v>
      </c>
      <c r="N355" s="87"/>
      <c r="O355" s="87"/>
      <c r="P355" s="87"/>
      <c r="Q355" s="79">
        <f t="shared" si="12"/>
        <v>-19679.669999999925</v>
      </c>
      <c r="R355" s="80">
        <f t="shared" si="13"/>
        <v>165.37674505879411</v>
      </c>
    </row>
    <row r="356" spans="1:18" x14ac:dyDescent="0.55000000000000004">
      <c r="A356" s="86">
        <v>18</v>
      </c>
      <c r="B356" s="87" t="s">
        <v>62</v>
      </c>
      <c r="C356" s="87" t="s">
        <v>330</v>
      </c>
      <c r="D356" s="87" t="s">
        <v>141</v>
      </c>
      <c r="E356" s="87" t="s">
        <v>48</v>
      </c>
      <c r="F356" s="87" t="s">
        <v>178</v>
      </c>
      <c r="G356" s="87" t="s">
        <v>964</v>
      </c>
      <c r="H356" s="88">
        <v>2435</v>
      </c>
      <c r="I356" s="86">
        <v>2</v>
      </c>
      <c r="J356" s="89">
        <f>อุดรธานี!F163</f>
        <v>312372.83</v>
      </c>
      <c r="K356" s="90">
        <f>อุดรธานี!AK163</f>
        <v>298531.38000000006</v>
      </c>
      <c r="L356" s="91">
        <f>อุดรธานี!AL163</f>
        <v>663863.22</v>
      </c>
      <c r="M356" s="91">
        <f>อุดรธานี!AM163</f>
        <v>546367.5</v>
      </c>
      <c r="N356" s="87"/>
      <c r="O356" s="87"/>
      <c r="P356" s="87"/>
      <c r="Q356" s="79">
        <f t="shared" si="12"/>
        <v>117495.71999999997</v>
      </c>
      <c r="R356" s="80">
        <f t="shared" si="13"/>
        <v>272.63376591375771</v>
      </c>
    </row>
    <row r="357" spans="1:18" x14ac:dyDescent="0.55000000000000004">
      <c r="A357" s="86">
        <v>19</v>
      </c>
      <c r="B357" s="87" t="s">
        <v>62</v>
      </c>
      <c r="C357" s="87" t="s">
        <v>332</v>
      </c>
      <c r="D357" s="87" t="s">
        <v>141</v>
      </c>
      <c r="E357" s="87" t="s">
        <v>48</v>
      </c>
      <c r="F357" s="87" t="s">
        <v>178</v>
      </c>
      <c r="G357" s="87" t="s">
        <v>965</v>
      </c>
      <c r="H357" s="88">
        <v>2402</v>
      </c>
      <c r="I357" s="86">
        <v>2</v>
      </c>
      <c r="J357" s="89">
        <f>อุดรธานี!F164</f>
        <v>520951.25</v>
      </c>
      <c r="K357" s="90">
        <f>อุดรธานี!AK164</f>
        <v>597662.71</v>
      </c>
      <c r="L357" s="91">
        <f>อุดรธานี!AL164</f>
        <v>698785.74</v>
      </c>
      <c r="M357" s="91">
        <f>อุดรธานี!AM164</f>
        <v>705242.5</v>
      </c>
      <c r="N357" s="87"/>
      <c r="O357" s="87"/>
      <c r="P357" s="87"/>
      <c r="Q357" s="79">
        <f t="shared" si="12"/>
        <v>-6456.7600000000093</v>
      </c>
      <c r="R357" s="80">
        <f t="shared" si="13"/>
        <v>290.9182930890924</v>
      </c>
    </row>
    <row r="358" spans="1:18" x14ac:dyDescent="0.55000000000000004">
      <c r="A358" s="86">
        <v>20</v>
      </c>
      <c r="B358" s="87" t="s">
        <v>62</v>
      </c>
      <c r="C358" s="87" t="s">
        <v>333</v>
      </c>
      <c r="D358" s="87" t="s">
        <v>141</v>
      </c>
      <c r="E358" s="87" t="s">
        <v>48</v>
      </c>
      <c r="F358" s="87" t="s">
        <v>178</v>
      </c>
      <c r="G358" s="87" t="s">
        <v>966</v>
      </c>
      <c r="H358" s="88">
        <v>5248</v>
      </c>
      <c r="I358" s="86">
        <v>4</v>
      </c>
      <c r="J358" s="89">
        <f>อุดรธานี!F165</f>
        <v>656861.89</v>
      </c>
      <c r="K358" s="90">
        <f>อุดรธานี!AK165</f>
        <v>600065.33000000007</v>
      </c>
      <c r="L358" s="91">
        <f>อุดรธานี!AL165</f>
        <v>2072708.6600000001</v>
      </c>
      <c r="M358" s="91">
        <f>อุดรธานี!AM165</f>
        <v>910350.59000000008</v>
      </c>
      <c r="N358" s="87"/>
      <c r="O358" s="87"/>
      <c r="P358" s="87"/>
      <c r="Q358" s="79">
        <f t="shared" si="12"/>
        <v>1162358.07</v>
      </c>
      <c r="R358" s="80">
        <f t="shared" si="13"/>
        <v>394.95210746951221</v>
      </c>
    </row>
    <row r="359" spans="1:18" x14ac:dyDescent="0.55000000000000004">
      <c r="A359" s="86">
        <v>21</v>
      </c>
      <c r="B359" s="87" t="s">
        <v>62</v>
      </c>
      <c r="C359" s="87" t="s">
        <v>334</v>
      </c>
      <c r="D359" s="87" t="s">
        <v>141</v>
      </c>
      <c r="E359" s="87" t="s">
        <v>48</v>
      </c>
      <c r="F359" s="87" t="s">
        <v>178</v>
      </c>
      <c r="G359" s="87" t="s">
        <v>967</v>
      </c>
      <c r="H359" s="88">
        <v>2119</v>
      </c>
      <c r="I359" s="86">
        <v>2</v>
      </c>
      <c r="J359" s="89">
        <f>อุดรธานี!F166</f>
        <v>442287.99</v>
      </c>
      <c r="K359" s="90">
        <f>อุดรธานี!AK166</f>
        <v>837913.05999999994</v>
      </c>
      <c r="L359" s="91">
        <f>อุดรธานี!AL166</f>
        <v>572511.42000000004</v>
      </c>
      <c r="M359" s="91">
        <f>อุดรธานี!AM166</f>
        <v>519969.92</v>
      </c>
      <c r="N359" s="87"/>
      <c r="O359" s="87"/>
      <c r="P359" s="87"/>
      <c r="Q359" s="79">
        <f t="shared" si="12"/>
        <v>52541.500000000058</v>
      </c>
      <c r="R359" s="80">
        <f t="shared" si="13"/>
        <v>270.18</v>
      </c>
    </row>
    <row r="360" spans="1:18" s="98" customFormat="1" x14ac:dyDescent="0.55000000000000004">
      <c r="A360" s="92">
        <v>12</v>
      </c>
      <c r="B360" s="93" t="s">
        <v>62</v>
      </c>
      <c r="C360" s="93"/>
      <c r="D360" s="93"/>
      <c r="E360" s="93" t="s">
        <v>75</v>
      </c>
      <c r="F360" s="93"/>
      <c r="G360" s="93" t="s">
        <v>335</v>
      </c>
      <c r="H360" s="99">
        <f>SUM(H339:H359)</f>
        <v>75812</v>
      </c>
      <c r="I360" s="92"/>
      <c r="J360" s="95">
        <f>SUM(J339:J359)</f>
        <v>13698833.100000001</v>
      </c>
      <c r="K360" s="95">
        <f>SUM(K339:K359)</f>
        <v>17399815.609999999</v>
      </c>
      <c r="L360" s="95">
        <f>SUM(L339:L359)</f>
        <v>17798216.740000002</v>
      </c>
      <c r="M360" s="95">
        <f>SUM(M339:M359)</f>
        <v>15041560.059999999</v>
      </c>
      <c r="N360" s="93">
        <v>20</v>
      </c>
      <c r="O360" s="93">
        <v>20</v>
      </c>
      <c r="P360" s="93">
        <f>N360-O360</f>
        <v>0</v>
      </c>
      <c r="Q360" s="96">
        <f t="shared" si="12"/>
        <v>2756656.6800000034</v>
      </c>
      <c r="R360" s="97">
        <f>L360/H360</f>
        <v>234.76780377776609</v>
      </c>
    </row>
    <row r="361" spans="1:18" x14ac:dyDescent="0.55000000000000004">
      <c r="A361" s="86">
        <v>1</v>
      </c>
      <c r="B361" s="87" t="s">
        <v>62</v>
      </c>
      <c r="C361" s="87" t="s">
        <v>332</v>
      </c>
      <c r="D361" s="87" t="s">
        <v>144</v>
      </c>
      <c r="E361" s="87" t="s">
        <v>49</v>
      </c>
      <c r="F361" s="87" t="s">
        <v>208</v>
      </c>
      <c r="G361" s="87" t="s">
        <v>336</v>
      </c>
      <c r="H361" s="88"/>
      <c r="I361" s="86"/>
      <c r="J361" s="89"/>
      <c r="K361" s="90"/>
      <c r="L361" s="91"/>
      <c r="M361" s="91"/>
      <c r="N361" s="87"/>
      <c r="O361" s="87"/>
      <c r="P361" s="87"/>
    </row>
    <row r="362" spans="1:18" x14ac:dyDescent="0.55000000000000004">
      <c r="A362" s="86">
        <v>2</v>
      </c>
      <c r="B362" s="87" t="s">
        <v>62</v>
      </c>
      <c r="C362" s="87" t="s">
        <v>332</v>
      </c>
      <c r="D362" s="87" t="s">
        <v>144</v>
      </c>
      <c r="E362" s="87" t="s">
        <v>49</v>
      </c>
      <c r="F362" s="87" t="s">
        <v>178</v>
      </c>
      <c r="G362" s="87" t="s">
        <v>968</v>
      </c>
      <c r="H362" s="88">
        <v>4950</v>
      </c>
      <c r="I362" s="86">
        <v>4</v>
      </c>
      <c r="J362" s="89">
        <f>อุดรธานี!F167</f>
        <v>468752.23</v>
      </c>
      <c r="K362" s="90">
        <f>อุดรธานี!AK167</f>
        <v>434786.29</v>
      </c>
      <c r="L362" s="91">
        <f>อุดรธานี!AL167</f>
        <v>338186.71</v>
      </c>
      <c r="M362" s="91">
        <f>อุดรธานี!AM167</f>
        <v>468601.12</v>
      </c>
      <c r="N362" s="87"/>
      <c r="O362" s="87"/>
      <c r="P362" s="87"/>
      <c r="Q362" s="79">
        <f t="shared" si="12"/>
        <v>-130414.40999999997</v>
      </c>
      <c r="R362" s="80">
        <f t="shared" si="13"/>
        <v>68.320547474747485</v>
      </c>
    </row>
    <row r="363" spans="1:18" x14ac:dyDescent="0.55000000000000004">
      <c r="A363" s="86">
        <v>3</v>
      </c>
      <c r="B363" s="87" t="s">
        <v>62</v>
      </c>
      <c r="C363" s="87" t="s">
        <v>332</v>
      </c>
      <c r="D363" s="87" t="s">
        <v>144</v>
      </c>
      <c r="E363" s="87" t="s">
        <v>49</v>
      </c>
      <c r="F363" s="87" t="s">
        <v>178</v>
      </c>
      <c r="G363" s="87" t="s">
        <v>969</v>
      </c>
      <c r="H363" s="88">
        <v>2307</v>
      </c>
      <c r="I363" s="86">
        <v>2</v>
      </c>
      <c r="J363" s="89">
        <f>อุดรธานี!F168</f>
        <v>167401.98000000001</v>
      </c>
      <c r="K363" s="90">
        <f>อุดรธานี!AK168</f>
        <v>131642.14000000001</v>
      </c>
      <c r="L363" s="91">
        <f>อุดรธานี!AL168</f>
        <v>684045.56</v>
      </c>
      <c r="M363" s="91">
        <f>อุดรธานี!AM168</f>
        <v>854198.36</v>
      </c>
      <c r="N363" s="87"/>
      <c r="O363" s="87"/>
      <c r="P363" s="87"/>
      <c r="Q363" s="79">
        <f t="shared" si="12"/>
        <v>-170152.79999999993</v>
      </c>
      <c r="R363" s="80">
        <f t="shared" si="13"/>
        <v>296.50869527524924</v>
      </c>
    </row>
    <row r="364" spans="1:18" x14ac:dyDescent="0.55000000000000004">
      <c r="A364" s="86">
        <v>4</v>
      </c>
      <c r="B364" s="87" t="s">
        <v>62</v>
      </c>
      <c r="C364" s="87" t="s">
        <v>332</v>
      </c>
      <c r="D364" s="87" t="s">
        <v>144</v>
      </c>
      <c r="E364" s="87" t="s">
        <v>49</v>
      </c>
      <c r="F364" s="87" t="s">
        <v>178</v>
      </c>
      <c r="G364" s="87" t="s">
        <v>970</v>
      </c>
      <c r="H364" s="88">
        <v>2603</v>
      </c>
      <c r="I364" s="86">
        <v>2</v>
      </c>
      <c r="J364" s="89">
        <f>อุดรธานี!F169</f>
        <v>222773.51</v>
      </c>
      <c r="K364" s="90">
        <f>อุดรธานี!AK169</f>
        <v>173894.76</v>
      </c>
      <c r="L364" s="91">
        <f>อุดรธานี!AL169</f>
        <v>662054.32000000007</v>
      </c>
      <c r="M364" s="91">
        <f>อุดรธานี!AM169</f>
        <v>702490.12</v>
      </c>
      <c r="N364" s="87"/>
      <c r="O364" s="87"/>
      <c r="P364" s="87"/>
      <c r="Q364" s="79">
        <f t="shared" si="12"/>
        <v>-40435.79999999993</v>
      </c>
      <c r="R364" s="80">
        <f t="shared" si="13"/>
        <v>254.34280445639649</v>
      </c>
    </row>
    <row r="365" spans="1:18" x14ac:dyDescent="0.55000000000000004">
      <c r="A365" s="86">
        <v>5</v>
      </c>
      <c r="B365" s="87" t="s">
        <v>62</v>
      </c>
      <c r="C365" s="87" t="s">
        <v>332</v>
      </c>
      <c r="D365" s="87" t="s">
        <v>144</v>
      </c>
      <c r="E365" s="87" t="s">
        <v>49</v>
      </c>
      <c r="F365" s="87" t="s">
        <v>178</v>
      </c>
      <c r="G365" s="87" t="s">
        <v>971</v>
      </c>
      <c r="H365" s="88">
        <v>6171</v>
      </c>
      <c r="I365" s="86">
        <v>5</v>
      </c>
      <c r="J365" s="89">
        <f>อุดรธานี!F170</f>
        <v>547396.89</v>
      </c>
      <c r="K365" s="90">
        <f>อุดรธานี!AK170</f>
        <v>573676.08000000007</v>
      </c>
      <c r="L365" s="91">
        <f>อุดรธานี!AL170</f>
        <v>789598.77</v>
      </c>
      <c r="M365" s="91">
        <f>อุดรธานี!AM170</f>
        <v>927168.11999999988</v>
      </c>
      <c r="N365" s="87"/>
      <c r="O365" s="87"/>
      <c r="P365" s="87"/>
      <c r="Q365" s="79">
        <f t="shared" si="12"/>
        <v>-137569.34999999986</v>
      </c>
      <c r="R365" s="80">
        <f t="shared" si="13"/>
        <v>127.95313077297035</v>
      </c>
    </row>
    <row r="366" spans="1:18" x14ac:dyDescent="0.55000000000000004">
      <c r="A366" s="86">
        <v>6</v>
      </c>
      <c r="B366" s="87" t="s">
        <v>62</v>
      </c>
      <c r="C366" s="87" t="s">
        <v>332</v>
      </c>
      <c r="D366" s="87" t="s">
        <v>144</v>
      </c>
      <c r="E366" s="87" t="s">
        <v>49</v>
      </c>
      <c r="F366" s="87" t="s">
        <v>178</v>
      </c>
      <c r="G366" s="87" t="s">
        <v>972</v>
      </c>
      <c r="H366" s="88">
        <v>5663</v>
      </c>
      <c r="I366" s="86">
        <v>4</v>
      </c>
      <c r="J366" s="89">
        <f>อุดรธานี!F171</f>
        <v>1140786.43</v>
      </c>
      <c r="K366" s="90">
        <f>อุดรธานี!AK171</f>
        <v>1057130.3099999998</v>
      </c>
      <c r="L366" s="91">
        <f>อุดรธานี!AL171</f>
        <v>1172872.95</v>
      </c>
      <c r="M366" s="91">
        <f>อุดรธานี!AM171</f>
        <v>957506.63</v>
      </c>
      <c r="N366" s="87"/>
      <c r="O366" s="87"/>
      <c r="P366" s="87"/>
      <c r="Q366" s="79">
        <f t="shared" si="12"/>
        <v>215366.31999999995</v>
      </c>
      <c r="R366" s="80">
        <f t="shared" si="13"/>
        <v>207.11159279533814</v>
      </c>
    </row>
    <row r="367" spans="1:18" x14ac:dyDescent="0.55000000000000004">
      <c r="A367" s="86">
        <v>7</v>
      </c>
      <c r="B367" s="87" t="s">
        <v>62</v>
      </c>
      <c r="C367" s="87" t="s">
        <v>332</v>
      </c>
      <c r="D367" s="87" t="s">
        <v>144</v>
      </c>
      <c r="E367" s="87" t="s">
        <v>49</v>
      </c>
      <c r="F367" s="87" t="s">
        <v>178</v>
      </c>
      <c r="G367" s="87" t="s">
        <v>973</v>
      </c>
      <c r="H367" s="88">
        <v>3254</v>
      </c>
      <c r="I367" s="86">
        <v>3</v>
      </c>
      <c r="J367" s="89">
        <f>อุดรธานี!F172</f>
        <v>300745.53000000003</v>
      </c>
      <c r="K367" s="90">
        <f>อุดรธานี!AK172</f>
        <v>281862.01000000007</v>
      </c>
      <c r="L367" s="91">
        <f>อุดรธานี!AL172</f>
        <v>476034.94</v>
      </c>
      <c r="M367" s="91">
        <f>อุดรธานี!AM172</f>
        <v>567877.36</v>
      </c>
      <c r="N367" s="87"/>
      <c r="O367" s="87"/>
      <c r="P367" s="87"/>
      <c r="Q367" s="79">
        <f t="shared" si="12"/>
        <v>-91842.419999999984</v>
      </c>
      <c r="R367" s="80">
        <f t="shared" si="13"/>
        <v>146.2922372464659</v>
      </c>
    </row>
    <row r="368" spans="1:18" x14ac:dyDescent="0.55000000000000004">
      <c r="A368" s="86">
        <v>8</v>
      </c>
      <c r="B368" s="87" t="s">
        <v>62</v>
      </c>
      <c r="C368" s="87" t="s">
        <v>332</v>
      </c>
      <c r="D368" s="87" t="s">
        <v>144</v>
      </c>
      <c r="E368" s="87" t="s">
        <v>49</v>
      </c>
      <c r="F368" s="87" t="s">
        <v>178</v>
      </c>
      <c r="G368" s="87" t="s">
        <v>974</v>
      </c>
      <c r="H368" s="88">
        <v>4330</v>
      </c>
      <c r="I368" s="86">
        <v>3</v>
      </c>
      <c r="J368" s="89">
        <f>อุดรธานี!F173</f>
        <v>438596.03</v>
      </c>
      <c r="K368" s="90">
        <f>อุดรธานี!AK173</f>
        <v>382635.85000000003</v>
      </c>
      <c r="L368" s="91">
        <f>อุดรธานี!AL173</f>
        <v>600286.80000000005</v>
      </c>
      <c r="M368" s="91">
        <f>อุดรธานี!AM173</f>
        <v>597595.82999999996</v>
      </c>
      <c r="N368" s="87"/>
      <c r="O368" s="87"/>
      <c r="P368" s="87"/>
      <c r="Q368" s="79">
        <f t="shared" si="12"/>
        <v>2690.9700000000885</v>
      </c>
      <c r="R368" s="80">
        <f t="shared" si="13"/>
        <v>138.63436489607392</v>
      </c>
    </row>
    <row r="369" spans="1:18" x14ac:dyDescent="0.55000000000000004">
      <c r="A369" s="86">
        <v>9</v>
      </c>
      <c r="B369" s="87" t="s">
        <v>62</v>
      </c>
      <c r="C369" s="87" t="s">
        <v>332</v>
      </c>
      <c r="D369" s="87" t="s">
        <v>144</v>
      </c>
      <c r="E369" s="87" t="s">
        <v>49</v>
      </c>
      <c r="F369" s="87" t="s">
        <v>178</v>
      </c>
      <c r="G369" s="87" t="s">
        <v>975</v>
      </c>
      <c r="H369" s="88">
        <v>2355</v>
      </c>
      <c r="I369" s="86">
        <v>2</v>
      </c>
      <c r="J369" s="89">
        <f>อุดรธานี!F174</f>
        <v>220142.13</v>
      </c>
      <c r="K369" s="90">
        <f>อุดรธานี!AK174</f>
        <v>221433.8</v>
      </c>
      <c r="L369" s="91">
        <f>อุดรธานี!AL174</f>
        <v>377497.85</v>
      </c>
      <c r="M369" s="91">
        <f>อุดรธานี!AM174</f>
        <v>398204.96</v>
      </c>
      <c r="N369" s="87"/>
      <c r="O369" s="87"/>
      <c r="P369" s="87"/>
      <c r="Q369" s="79">
        <f t="shared" si="12"/>
        <v>-20707.110000000044</v>
      </c>
      <c r="R369" s="80">
        <f t="shared" si="13"/>
        <v>160.29632696390658</v>
      </c>
    </row>
    <row r="370" spans="1:18" x14ac:dyDescent="0.55000000000000004">
      <c r="A370" s="86">
        <v>10</v>
      </c>
      <c r="B370" s="87" t="s">
        <v>62</v>
      </c>
      <c r="C370" s="87" t="s">
        <v>332</v>
      </c>
      <c r="D370" s="87" t="s">
        <v>144</v>
      </c>
      <c r="E370" s="87" t="s">
        <v>49</v>
      </c>
      <c r="F370" s="87" t="s">
        <v>178</v>
      </c>
      <c r="G370" s="87" t="s">
        <v>976</v>
      </c>
      <c r="H370" s="88">
        <v>1570</v>
      </c>
      <c r="I370" s="86">
        <v>2</v>
      </c>
      <c r="J370" s="89">
        <f>อุดรธานี!F175</f>
        <v>68998.16</v>
      </c>
      <c r="K370" s="90">
        <f>อุดรธานี!AK175</f>
        <v>71160.12</v>
      </c>
      <c r="L370" s="91">
        <f>อุดรธานี!AL175</f>
        <v>342204.45</v>
      </c>
      <c r="M370" s="91">
        <f>อุดรธานี!AM175</f>
        <v>409063.87</v>
      </c>
      <c r="N370" s="87"/>
      <c r="O370" s="87"/>
      <c r="P370" s="87"/>
      <c r="Q370" s="79">
        <f t="shared" si="12"/>
        <v>-66859.419999999984</v>
      </c>
      <c r="R370" s="80">
        <f t="shared" si="13"/>
        <v>217.96461783439491</v>
      </c>
    </row>
    <row r="371" spans="1:18" s="98" customFormat="1" x14ac:dyDescent="0.55000000000000004">
      <c r="A371" s="92">
        <v>13</v>
      </c>
      <c r="B371" s="93" t="s">
        <v>62</v>
      </c>
      <c r="C371" s="93"/>
      <c r="D371" s="93"/>
      <c r="E371" s="93" t="s">
        <v>75</v>
      </c>
      <c r="F371" s="93"/>
      <c r="G371" s="93" t="s">
        <v>337</v>
      </c>
      <c r="H371" s="99">
        <f>SUM(H361:H370)</f>
        <v>33203</v>
      </c>
      <c r="I371" s="92"/>
      <c r="J371" s="95">
        <f>SUM(J361:J370)</f>
        <v>3575592.8900000006</v>
      </c>
      <c r="K371" s="95">
        <f>SUM(K361:K370)</f>
        <v>3328221.3600000003</v>
      </c>
      <c r="L371" s="95">
        <f>SUM(L361:L370)</f>
        <v>5442782.3500000006</v>
      </c>
      <c r="M371" s="95">
        <f>SUM(M361:M370)</f>
        <v>5882706.3700000001</v>
      </c>
      <c r="N371" s="93">
        <v>9</v>
      </c>
      <c r="O371" s="93">
        <v>9</v>
      </c>
      <c r="P371" s="93">
        <f>N371-O371</f>
        <v>0</v>
      </c>
      <c r="Q371" s="96">
        <f t="shared" si="12"/>
        <v>-439924.01999999955</v>
      </c>
      <c r="R371" s="97">
        <f>L371/H371</f>
        <v>163.92441496250339</v>
      </c>
    </row>
    <row r="372" spans="1:18" x14ac:dyDescent="0.55000000000000004">
      <c r="A372" s="86">
        <v>1</v>
      </c>
      <c r="B372" s="87" t="s">
        <v>62</v>
      </c>
      <c r="C372" s="87" t="s">
        <v>333</v>
      </c>
      <c r="D372" s="87" t="s">
        <v>147</v>
      </c>
      <c r="E372" s="87" t="s">
        <v>50</v>
      </c>
      <c r="F372" s="87" t="s">
        <v>208</v>
      </c>
      <c r="G372" s="87" t="s">
        <v>338</v>
      </c>
      <c r="H372" s="88"/>
      <c r="I372" s="86"/>
      <c r="J372" s="89"/>
      <c r="K372" s="90"/>
      <c r="L372" s="91"/>
      <c r="M372" s="91"/>
      <c r="N372" s="87"/>
      <c r="O372" s="87"/>
      <c r="P372" s="87"/>
    </row>
    <row r="373" spans="1:18" x14ac:dyDescent="0.55000000000000004">
      <c r="A373" s="86">
        <v>2</v>
      </c>
      <c r="B373" s="87" t="s">
        <v>62</v>
      </c>
      <c r="C373" s="87" t="s">
        <v>333</v>
      </c>
      <c r="D373" s="87" t="s">
        <v>147</v>
      </c>
      <c r="E373" s="87" t="s">
        <v>50</v>
      </c>
      <c r="F373" s="87" t="s">
        <v>178</v>
      </c>
      <c r="G373" s="87" t="s">
        <v>977</v>
      </c>
      <c r="H373" s="88">
        <v>8169</v>
      </c>
      <c r="I373" s="86">
        <v>5</v>
      </c>
      <c r="J373" s="89">
        <f>อุดรธานี!F176</f>
        <v>1294920.6499999999</v>
      </c>
      <c r="K373" s="90">
        <f>อุดรธานี!AK176</f>
        <v>931377.26</v>
      </c>
      <c r="L373" s="91">
        <f>อุดรธานี!AL176</f>
        <v>2533636.2599999998</v>
      </c>
      <c r="M373" s="91">
        <f>อุดรธานี!AM176</f>
        <v>1093505.7700000003</v>
      </c>
      <c r="N373" s="87"/>
      <c r="O373" s="87"/>
      <c r="P373" s="87"/>
      <c r="Q373" s="79">
        <f t="shared" si="12"/>
        <v>1440130.4899999995</v>
      </c>
      <c r="R373" s="80">
        <f t="shared" si="13"/>
        <v>310.15255967682702</v>
      </c>
    </row>
    <row r="374" spans="1:18" x14ac:dyDescent="0.55000000000000004">
      <c r="A374" s="86">
        <v>3</v>
      </c>
      <c r="B374" s="87" t="s">
        <v>62</v>
      </c>
      <c r="C374" s="87" t="s">
        <v>333</v>
      </c>
      <c r="D374" s="87" t="s">
        <v>147</v>
      </c>
      <c r="E374" s="87" t="s">
        <v>50</v>
      </c>
      <c r="F374" s="87" t="s">
        <v>178</v>
      </c>
      <c r="G374" s="87" t="s">
        <v>978</v>
      </c>
      <c r="H374" s="88">
        <v>4100</v>
      </c>
      <c r="I374" s="86">
        <v>3</v>
      </c>
      <c r="J374" s="89">
        <f>อุดรธานี!F177</f>
        <v>870569.21</v>
      </c>
      <c r="K374" s="90">
        <f>อุดรธานี!AK177</f>
        <v>965026.02999999991</v>
      </c>
      <c r="L374" s="91">
        <f>อุดรธานี!AL177</f>
        <v>883097.5</v>
      </c>
      <c r="M374" s="91">
        <f>อุดรธานี!AM177</f>
        <v>835671.92</v>
      </c>
      <c r="N374" s="87"/>
      <c r="O374" s="87"/>
      <c r="P374" s="87"/>
      <c r="Q374" s="79">
        <f t="shared" si="12"/>
        <v>47425.579999999958</v>
      </c>
      <c r="R374" s="80">
        <f t="shared" si="13"/>
        <v>215.38963414634145</v>
      </c>
    </row>
    <row r="375" spans="1:18" s="156" customFormat="1" x14ac:dyDescent="0.55000000000000004">
      <c r="A375" s="149">
        <v>4</v>
      </c>
      <c r="B375" s="150" t="s">
        <v>62</v>
      </c>
      <c r="C375" s="150" t="s">
        <v>333</v>
      </c>
      <c r="D375" s="150" t="s">
        <v>147</v>
      </c>
      <c r="E375" s="150" t="s">
        <v>50</v>
      </c>
      <c r="F375" s="150" t="s">
        <v>178</v>
      </c>
      <c r="G375" s="150" t="s">
        <v>980</v>
      </c>
      <c r="H375" s="151">
        <v>4574</v>
      </c>
      <c r="I375" s="149">
        <v>4</v>
      </c>
      <c r="J375" s="152">
        <f>อุดรธานี!F179</f>
        <v>926434.13</v>
      </c>
      <c r="K375" s="153">
        <f>อุดรธานี!AK179</f>
        <v>1011482.0499999999</v>
      </c>
      <c r="L375" s="152">
        <f>อุดรธานี!AL179</f>
        <v>443996.99</v>
      </c>
      <c r="M375" s="152">
        <f>อุดรธานี!AM179</f>
        <v>436161.11</v>
      </c>
      <c r="N375" s="150"/>
      <c r="O375" s="150"/>
      <c r="P375" s="150"/>
      <c r="Q375" s="154">
        <f t="shared" si="12"/>
        <v>7835.8800000000047</v>
      </c>
      <c r="R375" s="155">
        <f t="shared" si="13"/>
        <v>97.069739833843457</v>
      </c>
    </row>
    <row r="376" spans="1:18" x14ac:dyDescent="0.55000000000000004">
      <c r="A376" s="86">
        <v>5</v>
      </c>
      <c r="B376" s="87" t="s">
        <v>62</v>
      </c>
      <c r="C376" s="87" t="s">
        <v>333</v>
      </c>
      <c r="D376" s="87" t="s">
        <v>147</v>
      </c>
      <c r="E376" s="87" t="s">
        <v>50</v>
      </c>
      <c r="F376" s="87" t="s">
        <v>178</v>
      </c>
      <c r="G376" s="87" t="s">
        <v>981</v>
      </c>
      <c r="H376" s="88">
        <v>4976</v>
      </c>
      <c r="I376" s="86">
        <v>4</v>
      </c>
      <c r="J376" s="89">
        <f>อุดรธานี!F180</f>
        <v>1102770.51</v>
      </c>
      <c r="K376" s="103">
        <f>อุดรธานี!AK180</f>
        <v>1187278.7400000002</v>
      </c>
      <c r="L376" s="91">
        <f>อุดรธานี!AL180</f>
        <v>1316057.7</v>
      </c>
      <c r="M376" s="91">
        <f>อุดรธานี!AM180</f>
        <v>904682.85</v>
      </c>
      <c r="N376" s="87"/>
      <c r="O376" s="87"/>
      <c r="P376" s="87"/>
      <c r="Q376" s="79">
        <f t="shared" si="12"/>
        <v>411374.85</v>
      </c>
      <c r="R376" s="80">
        <f t="shared" si="13"/>
        <v>264.48104903536978</v>
      </c>
    </row>
    <row r="377" spans="1:18" x14ac:dyDescent="0.55000000000000004">
      <c r="A377" s="100">
        <v>6</v>
      </c>
      <c r="B377" s="87" t="s">
        <v>62</v>
      </c>
      <c r="C377" s="87" t="s">
        <v>333</v>
      </c>
      <c r="D377" s="87" t="s">
        <v>147</v>
      </c>
      <c r="E377" s="87" t="s">
        <v>50</v>
      </c>
      <c r="F377" s="87" t="s">
        <v>178</v>
      </c>
      <c r="G377" s="87" t="s">
        <v>982</v>
      </c>
      <c r="H377" s="88">
        <v>5421</v>
      </c>
      <c r="I377" s="86">
        <v>4</v>
      </c>
      <c r="J377" s="89">
        <f>อุดรธานี!F181</f>
        <v>1276136.04</v>
      </c>
      <c r="K377" s="103">
        <f>อุดรธานี!AK181</f>
        <v>1211127.2</v>
      </c>
      <c r="L377" s="91">
        <f>อุดรธานี!AL181</f>
        <v>1415573.0899999999</v>
      </c>
      <c r="M377" s="91">
        <f>อุดรธานี!AM181</f>
        <v>1017175.29</v>
      </c>
      <c r="N377" s="87"/>
      <c r="O377" s="87"/>
      <c r="P377" s="87"/>
      <c r="Q377" s="79">
        <f t="shared" si="12"/>
        <v>398397.79999999981</v>
      </c>
      <c r="R377" s="80">
        <f t="shared" si="13"/>
        <v>261.12766832687691</v>
      </c>
    </row>
    <row r="378" spans="1:18" x14ac:dyDescent="0.55000000000000004">
      <c r="A378" s="100">
        <v>7</v>
      </c>
      <c r="B378" s="87" t="s">
        <v>62</v>
      </c>
      <c r="C378" s="87" t="s">
        <v>333</v>
      </c>
      <c r="D378" s="87" t="s">
        <v>147</v>
      </c>
      <c r="E378" s="87" t="s">
        <v>50</v>
      </c>
      <c r="F378" s="87" t="s">
        <v>178</v>
      </c>
      <c r="G378" s="87" t="s">
        <v>983</v>
      </c>
      <c r="H378" s="88">
        <v>5150</v>
      </c>
      <c r="I378" s="86">
        <v>4</v>
      </c>
      <c r="J378" s="89">
        <f>อุดรธานี!F182</f>
        <v>1226942.31</v>
      </c>
      <c r="K378" s="103">
        <f>อุดรธานี!AK182</f>
        <v>1364840.44</v>
      </c>
      <c r="L378" s="91">
        <f>อุดรธานี!AL182</f>
        <v>1499402.19</v>
      </c>
      <c r="M378" s="341">
        <f>อุดรธานี!AM182</f>
        <v>-415757.99</v>
      </c>
      <c r="N378" s="87"/>
      <c r="O378" s="87"/>
      <c r="P378" s="87"/>
      <c r="Q378" s="79">
        <f t="shared" si="12"/>
        <v>1915160.18</v>
      </c>
      <c r="R378" s="80">
        <f t="shared" si="13"/>
        <v>291.14605631067963</v>
      </c>
    </row>
    <row r="379" spans="1:18" x14ac:dyDescent="0.55000000000000004">
      <c r="A379" s="100">
        <v>8</v>
      </c>
      <c r="B379" s="87" t="s">
        <v>62</v>
      </c>
      <c r="C379" s="87" t="s">
        <v>333</v>
      </c>
      <c r="D379" s="87" t="s">
        <v>147</v>
      </c>
      <c r="E379" s="87" t="s">
        <v>50</v>
      </c>
      <c r="F379" s="87" t="s">
        <v>178</v>
      </c>
      <c r="G379" s="87" t="s">
        <v>984</v>
      </c>
      <c r="H379" s="88">
        <v>6362</v>
      </c>
      <c r="I379" s="86">
        <v>5</v>
      </c>
      <c r="J379" s="89">
        <f>อุดรธานี!F183</f>
        <v>1438948.7</v>
      </c>
      <c r="K379" s="103">
        <f>อุดรธานี!AK183</f>
        <v>1592711.4100000001</v>
      </c>
      <c r="L379" s="91">
        <f>อุดรธานี!AL183</f>
        <v>1147045.8999999999</v>
      </c>
      <c r="M379" s="91">
        <f>อุดรธานี!AM183</f>
        <v>1108932.83</v>
      </c>
      <c r="N379" s="87"/>
      <c r="O379" s="87"/>
      <c r="P379" s="87"/>
      <c r="Q379" s="79">
        <f t="shared" si="12"/>
        <v>38113.069999999832</v>
      </c>
      <c r="R379" s="80">
        <f t="shared" si="13"/>
        <v>180.29643193964162</v>
      </c>
    </row>
    <row r="380" spans="1:18" x14ac:dyDescent="0.55000000000000004">
      <c r="A380" s="100">
        <v>9</v>
      </c>
      <c r="B380" s="87" t="s">
        <v>62</v>
      </c>
      <c r="C380" s="87" t="s">
        <v>333</v>
      </c>
      <c r="D380" s="87" t="s">
        <v>147</v>
      </c>
      <c r="E380" s="87" t="s">
        <v>50</v>
      </c>
      <c r="F380" s="87" t="s">
        <v>178</v>
      </c>
      <c r="G380" s="87" t="s">
        <v>985</v>
      </c>
      <c r="H380" s="88">
        <v>8071</v>
      </c>
      <c r="I380" s="86">
        <v>5</v>
      </c>
      <c r="J380" s="89">
        <f>อุดรธานี!F184</f>
        <v>2134928.7599999998</v>
      </c>
      <c r="K380" s="103">
        <f>อุดรธานี!AK184</f>
        <v>2108177.4699999997</v>
      </c>
      <c r="L380" s="91">
        <f>อุดรธานี!AL184</f>
        <v>1234450.3599999999</v>
      </c>
      <c r="M380" s="91">
        <f>อุดรธานี!AM184</f>
        <v>1129783.8500000001</v>
      </c>
      <c r="N380" s="87"/>
      <c r="O380" s="87"/>
      <c r="P380" s="87"/>
      <c r="Q380" s="79">
        <f t="shared" si="12"/>
        <v>104666.50999999978</v>
      </c>
      <c r="R380" s="80">
        <f t="shared" si="13"/>
        <v>152.94887374550859</v>
      </c>
    </row>
    <row r="381" spans="1:18" x14ac:dyDescent="0.55000000000000004">
      <c r="A381" s="100">
        <v>10</v>
      </c>
      <c r="B381" s="87" t="s">
        <v>62</v>
      </c>
      <c r="C381" s="87" t="s">
        <v>333</v>
      </c>
      <c r="D381" s="87" t="s">
        <v>147</v>
      </c>
      <c r="E381" s="87" t="s">
        <v>50</v>
      </c>
      <c r="F381" s="87" t="s">
        <v>178</v>
      </c>
      <c r="G381" s="87" t="s">
        <v>986</v>
      </c>
      <c r="H381" s="88">
        <v>4636</v>
      </c>
      <c r="I381" s="86">
        <v>4</v>
      </c>
      <c r="J381" s="89">
        <f>อุดรธานี!F185</f>
        <v>652052.62</v>
      </c>
      <c r="K381" s="103">
        <f>อุดรธานี!AK185</f>
        <v>624380.32000000007</v>
      </c>
      <c r="L381" s="91">
        <f>อุดรธานี!AL185</f>
        <v>763189</v>
      </c>
      <c r="M381" s="91">
        <f>อุดรธานี!AM185</f>
        <v>709531.51</v>
      </c>
      <c r="N381" s="87"/>
      <c r="O381" s="87"/>
      <c r="P381" s="87"/>
      <c r="Q381" s="79">
        <f t="shared" si="12"/>
        <v>53657.489999999991</v>
      </c>
      <c r="R381" s="80">
        <f t="shared" si="13"/>
        <v>164.62230371009491</v>
      </c>
    </row>
    <row r="382" spans="1:18" x14ac:dyDescent="0.55000000000000004">
      <c r="A382" s="100">
        <v>11</v>
      </c>
      <c r="B382" s="87" t="s">
        <v>62</v>
      </c>
      <c r="C382" s="87" t="s">
        <v>333</v>
      </c>
      <c r="D382" s="87" t="s">
        <v>147</v>
      </c>
      <c r="E382" s="87" t="s">
        <v>50</v>
      </c>
      <c r="F382" s="87" t="s">
        <v>178</v>
      </c>
      <c r="G382" s="87" t="s">
        <v>987</v>
      </c>
      <c r="H382" s="88">
        <v>5424</v>
      </c>
      <c r="I382" s="86">
        <v>4</v>
      </c>
      <c r="J382" s="89">
        <f>อุดรธานี!F186</f>
        <v>1034001.01</v>
      </c>
      <c r="K382" s="103">
        <f>อุดรธานี!AK186</f>
        <v>1107778.96</v>
      </c>
      <c r="L382" s="91">
        <f>อุดรธานี!AL186</f>
        <v>1063346.92</v>
      </c>
      <c r="M382" s="91">
        <f>อุดรธานี!AM186</f>
        <v>955663.24999999988</v>
      </c>
      <c r="N382" s="87"/>
      <c r="O382" s="87"/>
      <c r="P382" s="87"/>
      <c r="Q382" s="79">
        <f t="shared" si="12"/>
        <v>107683.67000000004</v>
      </c>
      <c r="R382" s="80">
        <f t="shared" si="13"/>
        <v>196.04478613569322</v>
      </c>
    </row>
    <row r="383" spans="1:18" x14ac:dyDescent="0.55000000000000004">
      <c r="A383" s="100">
        <v>12</v>
      </c>
      <c r="B383" s="87" t="s">
        <v>62</v>
      </c>
      <c r="C383" s="87" t="s">
        <v>333</v>
      </c>
      <c r="D383" s="87" t="s">
        <v>147</v>
      </c>
      <c r="E383" s="87" t="s">
        <v>50</v>
      </c>
      <c r="F383" s="87" t="s">
        <v>178</v>
      </c>
      <c r="G383" s="87" t="s">
        <v>988</v>
      </c>
      <c r="H383" s="88">
        <v>4683</v>
      </c>
      <c r="I383" s="86">
        <v>4</v>
      </c>
      <c r="J383" s="89">
        <f>อุดรธานี!F187</f>
        <v>840045.87</v>
      </c>
      <c r="K383" s="103">
        <f>อุดรธานี!AK187</f>
        <v>928264.44</v>
      </c>
      <c r="L383" s="91">
        <f>อุดรธานี!AL187</f>
        <v>1044567</v>
      </c>
      <c r="M383" s="91">
        <f>อุดรธานี!AM187</f>
        <v>953455</v>
      </c>
      <c r="N383" s="87"/>
      <c r="O383" s="87"/>
      <c r="P383" s="87"/>
      <c r="Q383" s="79">
        <f t="shared" si="12"/>
        <v>91112</v>
      </c>
      <c r="R383" s="80">
        <f t="shared" si="13"/>
        <v>223.05509288917361</v>
      </c>
    </row>
    <row r="384" spans="1:18" x14ac:dyDescent="0.55000000000000004">
      <c r="A384" s="100">
        <v>13</v>
      </c>
      <c r="B384" s="87" t="s">
        <v>62</v>
      </c>
      <c r="C384" s="87" t="s">
        <v>334</v>
      </c>
      <c r="D384" s="87" t="s">
        <v>147</v>
      </c>
      <c r="E384" s="87" t="s">
        <v>50</v>
      </c>
      <c r="F384" s="87" t="s">
        <v>178</v>
      </c>
      <c r="G384" s="89" t="s">
        <v>989</v>
      </c>
      <c r="H384" s="157">
        <v>3471</v>
      </c>
      <c r="I384" s="86">
        <v>3</v>
      </c>
      <c r="J384" s="89">
        <f>อุดรธานี!F188</f>
        <v>453824.96</v>
      </c>
      <c r="K384" s="103">
        <f>อุดรธานี!AK188</f>
        <v>389351.24000000005</v>
      </c>
      <c r="L384" s="91">
        <f>อุดรธานี!AL188</f>
        <v>763685.55</v>
      </c>
      <c r="M384" s="91">
        <f>อุดรธานี!AM188</f>
        <v>708255.23</v>
      </c>
      <c r="N384" s="87"/>
      <c r="O384" s="87"/>
      <c r="P384" s="87"/>
      <c r="Q384" s="79">
        <f t="shared" si="12"/>
        <v>55430.320000000065</v>
      </c>
      <c r="R384" s="80">
        <f t="shared" si="13"/>
        <v>220.01888504753674</v>
      </c>
    </row>
    <row r="385" spans="1:18" x14ac:dyDescent="0.55000000000000004">
      <c r="A385" s="100">
        <v>14</v>
      </c>
      <c r="B385" s="87" t="s">
        <v>62</v>
      </c>
      <c r="C385" s="87" t="s">
        <v>333</v>
      </c>
      <c r="D385" s="87" t="s">
        <v>147</v>
      </c>
      <c r="E385" s="87" t="s">
        <v>50</v>
      </c>
      <c r="F385" s="87" t="s">
        <v>178</v>
      </c>
      <c r="G385" s="87" t="s">
        <v>990</v>
      </c>
      <c r="H385" s="88">
        <v>6659</v>
      </c>
      <c r="I385" s="86">
        <v>5</v>
      </c>
      <c r="J385" s="89">
        <f>อุดรธานี!F189</f>
        <v>1634736.65</v>
      </c>
      <c r="K385" s="103">
        <f>อุดรธานี!AK189</f>
        <v>1881159.57</v>
      </c>
      <c r="L385" s="91">
        <f>อุดรธานี!AL189</f>
        <v>924898.49</v>
      </c>
      <c r="M385" s="91">
        <f>อุดรธานี!AM189</f>
        <v>918256.1100000001</v>
      </c>
      <c r="N385" s="87"/>
      <c r="O385" s="87"/>
      <c r="P385" s="87"/>
      <c r="Q385" s="79">
        <f t="shared" si="12"/>
        <v>6642.3799999998882</v>
      </c>
      <c r="R385" s="80">
        <f t="shared" si="13"/>
        <v>138.89450217750414</v>
      </c>
    </row>
    <row r="386" spans="1:18" s="98" customFormat="1" x14ac:dyDescent="0.55000000000000004">
      <c r="A386" s="158">
        <v>15</v>
      </c>
      <c r="B386" s="93" t="s">
        <v>62</v>
      </c>
      <c r="C386" s="93"/>
      <c r="D386" s="93"/>
      <c r="E386" s="93" t="s">
        <v>75</v>
      </c>
      <c r="F386" s="93"/>
      <c r="G386" s="93" t="s">
        <v>339</v>
      </c>
      <c r="H386" s="99">
        <f>SUM(H372:H385)</f>
        <v>71696</v>
      </c>
      <c r="I386" s="92"/>
      <c r="J386" s="95">
        <f>SUM(J372:J385)</f>
        <v>14886311.419999998</v>
      </c>
      <c r="K386" s="95">
        <f>SUM(K372:K385)</f>
        <v>15302955.130000003</v>
      </c>
      <c r="L386" s="95">
        <f>SUM(L372:L385)</f>
        <v>15032946.950000001</v>
      </c>
      <c r="M386" s="95">
        <f>SUM(M372:M385)</f>
        <v>10355316.73</v>
      </c>
      <c r="N386" s="93">
        <v>13</v>
      </c>
      <c r="O386" s="93">
        <v>13</v>
      </c>
      <c r="P386" s="93">
        <f>N386-O386</f>
        <v>0</v>
      </c>
      <c r="Q386" s="96">
        <f t="shared" si="12"/>
        <v>4677630.2200000007</v>
      </c>
      <c r="R386" s="97">
        <f>L386/H386</f>
        <v>209.67622949676414</v>
      </c>
    </row>
    <row r="387" spans="1:18" x14ac:dyDescent="0.55000000000000004">
      <c r="A387" s="86">
        <v>1</v>
      </c>
      <c r="B387" s="87" t="s">
        <v>62</v>
      </c>
      <c r="C387" s="87" t="s">
        <v>334</v>
      </c>
      <c r="D387" s="87" t="s">
        <v>149</v>
      </c>
      <c r="E387" s="87" t="s">
        <v>51</v>
      </c>
      <c r="F387" s="87" t="s">
        <v>208</v>
      </c>
      <c r="G387" s="87" t="s">
        <v>340</v>
      </c>
      <c r="H387" s="88"/>
      <c r="I387" s="86"/>
      <c r="J387" s="89"/>
      <c r="K387" s="90"/>
      <c r="L387" s="91"/>
      <c r="M387" s="91"/>
      <c r="N387" s="87"/>
      <c r="O387" s="87"/>
      <c r="P387" s="87"/>
    </row>
    <row r="388" spans="1:18" x14ac:dyDescent="0.55000000000000004">
      <c r="A388" s="86">
        <v>2</v>
      </c>
      <c r="B388" s="87" t="s">
        <v>62</v>
      </c>
      <c r="C388" s="87" t="s">
        <v>334</v>
      </c>
      <c r="D388" s="87" t="s">
        <v>149</v>
      </c>
      <c r="E388" s="87" t="s">
        <v>51</v>
      </c>
      <c r="F388" s="87" t="s">
        <v>178</v>
      </c>
      <c r="G388" s="87" t="s">
        <v>991</v>
      </c>
      <c r="H388" s="88">
        <v>2451</v>
      </c>
      <c r="I388" s="86">
        <v>2</v>
      </c>
      <c r="J388" s="91">
        <f>อุดรธานี!F190</f>
        <v>527759.81999999995</v>
      </c>
      <c r="K388" s="90">
        <f>อุดรธานี!AK190</f>
        <v>640801.79</v>
      </c>
      <c r="L388" s="91">
        <f>อุดรธานี!AL190</f>
        <v>839035.06</v>
      </c>
      <c r="M388" s="91">
        <f>อุดรธานี!AM190</f>
        <v>661728.87</v>
      </c>
      <c r="N388" s="87"/>
      <c r="O388" s="87"/>
      <c r="P388" s="87"/>
      <c r="Q388" s="79">
        <f t="shared" si="12"/>
        <v>177306.19000000006</v>
      </c>
      <c r="R388" s="80">
        <f t="shared" si="13"/>
        <v>342.32356589147287</v>
      </c>
    </row>
    <row r="389" spans="1:18" x14ac:dyDescent="0.55000000000000004">
      <c r="A389" s="86">
        <v>3</v>
      </c>
      <c r="B389" s="87" t="s">
        <v>62</v>
      </c>
      <c r="C389" s="87" t="s">
        <v>334</v>
      </c>
      <c r="D389" s="87" t="s">
        <v>149</v>
      </c>
      <c r="E389" s="87" t="s">
        <v>51</v>
      </c>
      <c r="F389" s="87" t="s">
        <v>178</v>
      </c>
      <c r="G389" s="87" t="s">
        <v>992</v>
      </c>
      <c r="H389" s="88">
        <v>3029</v>
      </c>
      <c r="I389" s="86">
        <v>3</v>
      </c>
      <c r="J389" s="91">
        <f>อุดรธานี!F191</f>
        <v>388716.81</v>
      </c>
      <c r="K389" s="90">
        <f>อุดรธานี!AK191</f>
        <v>772582.80999999994</v>
      </c>
      <c r="L389" s="91">
        <f>อุดรธานี!AL191</f>
        <v>996919.34000000008</v>
      </c>
      <c r="M389" s="91">
        <f>อุดรธานี!AM191</f>
        <v>645433.98</v>
      </c>
      <c r="N389" s="87"/>
      <c r="O389" s="87"/>
      <c r="P389" s="87"/>
      <c r="Q389" s="79">
        <f t="shared" si="12"/>
        <v>351485.3600000001</v>
      </c>
      <c r="R389" s="80">
        <f t="shared" si="13"/>
        <v>329.12490590954116</v>
      </c>
    </row>
    <row r="390" spans="1:18" x14ac:dyDescent="0.55000000000000004">
      <c r="A390" s="86">
        <v>4</v>
      </c>
      <c r="B390" s="87" t="s">
        <v>62</v>
      </c>
      <c r="C390" s="87" t="s">
        <v>334</v>
      </c>
      <c r="D390" s="87" t="s">
        <v>149</v>
      </c>
      <c r="E390" s="87" t="s">
        <v>51</v>
      </c>
      <c r="F390" s="87" t="s">
        <v>178</v>
      </c>
      <c r="G390" s="87" t="s">
        <v>993</v>
      </c>
      <c r="H390" s="88">
        <v>5540</v>
      </c>
      <c r="I390" s="86">
        <v>4</v>
      </c>
      <c r="J390" s="91">
        <f>อุดรธานี!F192</f>
        <v>345284.02</v>
      </c>
      <c r="K390" s="90">
        <f>อุดรธานี!AK192</f>
        <v>371458.71</v>
      </c>
      <c r="L390" s="91">
        <f>อุดรธานี!AL192</f>
        <v>1070149.23</v>
      </c>
      <c r="M390" s="91">
        <f>อุดรธานี!AM192</f>
        <v>1118838.6199999999</v>
      </c>
      <c r="N390" s="87"/>
      <c r="O390" s="87"/>
      <c r="P390" s="87"/>
      <c r="Q390" s="79">
        <f t="shared" ref="Q390:Q454" si="14">L390-M390</f>
        <v>-48689.389999999898</v>
      </c>
      <c r="R390" s="80">
        <f t="shared" ref="R390:R454" si="15">L390/H390</f>
        <v>193.16773104693141</v>
      </c>
    </row>
    <row r="391" spans="1:18" x14ac:dyDescent="0.55000000000000004">
      <c r="A391" s="86">
        <v>5</v>
      </c>
      <c r="B391" s="87" t="s">
        <v>62</v>
      </c>
      <c r="C391" s="87" t="s">
        <v>334</v>
      </c>
      <c r="D391" s="87" t="s">
        <v>149</v>
      </c>
      <c r="E391" s="87" t="s">
        <v>51</v>
      </c>
      <c r="F391" s="87" t="s">
        <v>178</v>
      </c>
      <c r="G391" s="87" t="s">
        <v>994</v>
      </c>
      <c r="H391" s="88">
        <v>1842</v>
      </c>
      <c r="I391" s="86">
        <v>2</v>
      </c>
      <c r="J391" s="91">
        <f>อุดรธานี!F193</f>
        <v>480985.5</v>
      </c>
      <c r="K391" s="90">
        <f>อุดรธานี!AK193</f>
        <v>528907.4</v>
      </c>
      <c r="L391" s="91">
        <f>อุดรธานี!AL193</f>
        <v>597709.84000000008</v>
      </c>
      <c r="M391" s="91">
        <f>อุดรธานี!AM193</f>
        <v>529131.92000000004</v>
      </c>
      <c r="N391" s="87"/>
      <c r="O391" s="87"/>
      <c r="P391" s="87"/>
      <c r="Q391" s="79">
        <f t="shared" si="14"/>
        <v>68577.920000000042</v>
      </c>
      <c r="R391" s="80">
        <f t="shared" si="15"/>
        <v>324.48959826275791</v>
      </c>
    </row>
    <row r="392" spans="1:18" x14ac:dyDescent="0.55000000000000004">
      <c r="A392" s="86">
        <v>6</v>
      </c>
      <c r="B392" s="87" t="s">
        <v>62</v>
      </c>
      <c r="C392" s="87" t="s">
        <v>334</v>
      </c>
      <c r="D392" s="87" t="s">
        <v>149</v>
      </c>
      <c r="E392" s="87" t="s">
        <v>51</v>
      </c>
      <c r="F392" s="87" t="s">
        <v>178</v>
      </c>
      <c r="G392" s="87" t="s">
        <v>995</v>
      </c>
      <c r="H392" s="88">
        <v>3303</v>
      </c>
      <c r="I392" s="86">
        <v>3</v>
      </c>
      <c r="J392" s="91">
        <f>อุดรธานี!F194</f>
        <v>894603.59</v>
      </c>
      <c r="K392" s="90">
        <f>อุดรธานี!AK194</f>
        <v>948791.62</v>
      </c>
      <c r="L392" s="91">
        <f>อุดรธานี!AL194</f>
        <v>664255.53</v>
      </c>
      <c r="M392" s="91">
        <f>อุดรธานี!AM194</f>
        <v>353022.25999999995</v>
      </c>
      <c r="N392" s="87"/>
      <c r="O392" s="87"/>
      <c r="P392" s="87"/>
      <c r="Q392" s="79">
        <f t="shared" si="14"/>
        <v>311233.27000000008</v>
      </c>
      <c r="R392" s="80">
        <f t="shared" si="15"/>
        <v>201.1067302452316</v>
      </c>
    </row>
    <row r="393" spans="1:18" s="98" customFormat="1" x14ac:dyDescent="0.55000000000000004">
      <c r="A393" s="92">
        <v>15</v>
      </c>
      <c r="B393" s="93" t="s">
        <v>62</v>
      </c>
      <c r="C393" s="93"/>
      <c r="D393" s="93"/>
      <c r="E393" s="93" t="s">
        <v>75</v>
      </c>
      <c r="F393" s="93"/>
      <c r="G393" s="93" t="s">
        <v>341</v>
      </c>
      <c r="H393" s="99">
        <f>SUM(H387:H392)</f>
        <v>16165</v>
      </c>
      <c r="I393" s="92"/>
      <c r="J393" s="95">
        <f>SUM(J387:J392)</f>
        <v>2637349.7399999998</v>
      </c>
      <c r="K393" s="95">
        <f>SUM(K387:K392)</f>
        <v>3262542.33</v>
      </c>
      <c r="L393" s="95">
        <f>SUM(L387:L392)</f>
        <v>4168069</v>
      </c>
      <c r="M393" s="95">
        <f>SUM(M387:M392)</f>
        <v>3308155.6499999994</v>
      </c>
      <c r="N393" s="93">
        <v>5</v>
      </c>
      <c r="O393" s="93">
        <v>5</v>
      </c>
      <c r="P393" s="93">
        <f>N393-O393</f>
        <v>0</v>
      </c>
      <c r="Q393" s="96">
        <f t="shared" si="14"/>
        <v>859913.35000000056</v>
      </c>
      <c r="R393" s="97">
        <f>L393/H393</f>
        <v>257.84528301886792</v>
      </c>
    </row>
    <row r="394" spans="1:18" x14ac:dyDescent="0.55000000000000004">
      <c r="A394" s="86">
        <v>1</v>
      </c>
      <c r="B394" s="87" t="s">
        <v>62</v>
      </c>
      <c r="C394" s="87" t="s">
        <v>342</v>
      </c>
      <c r="D394" s="87" t="s">
        <v>151</v>
      </c>
      <c r="E394" s="87" t="s">
        <v>52</v>
      </c>
      <c r="F394" s="87" t="s">
        <v>208</v>
      </c>
      <c r="G394" s="87" t="s">
        <v>343</v>
      </c>
      <c r="H394" s="88"/>
      <c r="I394" s="86"/>
      <c r="J394" s="89"/>
      <c r="K394" s="90"/>
      <c r="L394" s="91"/>
      <c r="M394" s="91"/>
      <c r="N394" s="87"/>
      <c r="O394" s="87"/>
      <c r="P394" s="87"/>
    </row>
    <row r="395" spans="1:18" x14ac:dyDescent="0.55000000000000004">
      <c r="A395" s="86">
        <v>2</v>
      </c>
      <c r="B395" s="87" t="s">
        <v>62</v>
      </c>
      <c r="C395" s="87" t="s">
        <v>342</v>
      </c>
      <c r="D395" s="87" t="s">
        <v>151</v>
      </c>
      <c r="E395" s="87" t="s">
        <v>52</v>
      </c>
      <c r="F395" s="87" t="s">
        <v>178</v>
      </c>
      <c r="G395" s="87" t="s">
        <v>996</v>
      </c>
      <c r="H395" s="88">
        <v>3399</v>
      </c>
      <c r="I395" s="86">
        <v>3</v>
      </c>
      <c r="J395" s="91">
        <f>อุดรธานี!F195</f>
        <v>1404540.16</v>
      </c>
      <c r="K395" s="90">
        <f>อุดรธานี!AK195</f>
        <v>1421698.33</v>
      </c>
      <c r="L395" s="91">
        <f>อุดรธานี!AL195</f>
        <v>866210.67</v>
      </c>
      <c r="M395" s="91">
        <f>อุดรธานี!AM195</f>
        <v>621073.15</v>
      </c>
      <c r="N395" s="87"/>
      <c r="O395" s="87"/>
      <c r="P395" s="87"/>
      <c r="Q395" s="79">
        <f t="shared" si="14"/>
        <v>245137.52000000002</v>
      </c>
      <c r="R395" s="80">
        <f t="shared" si="15"/>
        <v>254.84279788172992</v>
      </c>
    </row>
    <row r="396" spans="1:18" x14ac:dyDescent="0.55000000000000004">
      <c r="A396" s="86">
        <v>3</v>
      </c>
      <c r="B396" s="87" t="s">
        <v>62</v>
      </c>
      <c r="C396" s="87" t="s">
        <v>342</v>
      </c>
      <c r="D396" s="87" t="s">
        <v>151</v>
      </c>
      <c r="E396" s="87" t="s">
        <v>52</v>
      </c>
      <c r="F396" s="87" t="s">
        <v>178</v>
      </c>
      <c r="G396" s="87" t="s">
        <v>997</v>
      </c>
      <c r="H396" s="88">
        <v>2537</v>
      </c>
      <c r="I396" s="86">
        <v>2</v>
      </c>
      <c r="J396" s="91">
        <f>อุดรธานี!F196</f>
        <v>863720.73</v>
      </c>
      <c r="K396" s="90">
        <f>อุดรธานี!AK196</f>
        <v>1018901.35</v>
      </c>
      <c r="L396" s="91">
        <f>อุดรธานี!AL196</f>
        <v>926181.99</v>
      </c>
      <c r="M396" s="91">
        <f>อุดรธานี!AM196</f>
        <v>767750.63</v>
      </c>
      <c r="N396" s="87"/>
      <c r="O396" s="87"/>
      <c r="P396" s="87"/>
      <c r="Q396" s="79">
        <f t="shared" si="14"/>
        <v>158431.35999999999</v>
      </c>
      <c r="R396" s="80">
        <f t="shared" si="15"/>
        <v>365.0697635001971</v>
      </c>
    </row>
    <row r="397" spans="1:18" x14ac:dyDescent="0.55000000000000004">
      <c r="A397" s="86">
        <v>4</v>
      </c>
      <c r="B397" s="87" t="s">
        <v>62</v>
      </c>
      <c r="C397" s="87" t="s">
        <v>342</v>
      </c>
      <c r="D397" s="87" t="s">
        <v>151</v>
      </c>
      <c r="E397" s="87" t="s">
        <v>52</v>
      </c>
      <c r="F397" s="87" t="s">
        <v>178</v>
      </c>
      <c r="G397" s="87" t="s">
        <v>998</v>
      </c>
      <c r="H397" s="88">
        <v>3240</v>
      </c>
      <c r="I397" s="86">
        <v>3</v>
      </c>
      <c r="J397" s="91">
        <f>อุดรธานี!F197</f>
        <v>854740.58</v>
      </c>
      <c r="K397" s="90">
        <f>อุดรธานี!AK197</f>
        <v>874884.12</v>
      </c>
      <c r="L397" s="91">
        <f>อุดรธานี!AL197</f>
        <v>734623.88</v>
      </c>
      <c r="M397" s="91">
        <f>อุดรธานี!AM197</f>
        <v>703470.45</v>
      </c>
      <c r="N397" s="87"/>
      <c r="O397" s="87"/>
      <c r="P397" s="87"/>
      <c r="Q397" s="79">
        <f t="shared" si="14"/>
        <v>31153.430000000051</v>
      </c>
      <c r="R397" s="80">
        <f t="shared" si="15"/>
        <v>226.73576543209876</v>
      </c>
    </row>
    <row r="398" spans="1:18" x14ac:dyDescent="0.55000000000000004">
      <c r="A398" s="86">
        <v>5</v>
      </c>
      <c r="B398" s="87" t="s">
        <v>62</v>
      </c>
      <c r="C398" s="87" t="s">
        <v>342</v>
      </c>
      <c r="D398" s="87" t="s">
        <v>151</v>
      </c>
      <c r="E398" s="87" t="s">
        <v>52</v>
      </c>
      <c r="F398" s="87" t="s">
        <v>178</v>
      </c>
      <c r="G398" s="87" t="s">
        <v>999</v>
      </c>
      <c r="H398" s="88">
        <v>4673</v>
      </c>
      <c r="I398" s="86">
        <v>4</v>
      </c>
      <c r="J398" s="91">
        <f>อุดรธานี!F198</f>
        <v>959561.37</v>
      </c>
      <c r="K398" s="90">
        <f>อุดรธานี!AK198</f>
        <v>917528.83</v>
      </c>
      <c r="L398" s="91">
        <f>อุดรธานี!AL198</f>
        <v>1018567.28</v>
      </c>
      <c r="M398" s="91">
        <f>อุดรธานี!AM198</f>
        <v>864692.19</v>
      </c>
      <c r="N398" s="87"/>
      <c r="O398" s="87"/>
      <c r="P398" s="87"/>
      <c r="Q398" s="79">
        <f t="shared" si="14"/>
        <v>153875.09000000008</v>
      </c>
      <c r="R398" s="80">
        <f t="shared" si="15"/>
        <v>217.96860261074258</v>
      </c>
    </row>
    <row r="399" spans="1:18" s="98" customFormat="1" x14ac:dyDescent="0.55000000000000004">
      <c r="A399" s="92">
        <v>16</v>
      </c>
      <c r="B399" s="93" t="s">
        <v>62</v>
      </c>
      <c r="C399" s="93"/>
      <c r="D399" s="93"/>
      <c r="E399" s="93" t="s">
        <v>75</v>
      </c>
      <c r="F399" s="93"/>
      <c r="G399" s="93" t="s">
        <v>344</v>
      </c>
      <c r="H399" s="99">
        <f>SUM(H394:H398)</f>
        <v>13849</v>
      </c>
      <c r="I399" s="92"/>
      <c r="J399" s="95">
        <f>SUM(J394:J398)</f>
        <v>4082562.84</v>
      </c>
      <c r="K399" s="95">
        <f>SUM(K394:K398)</f>
        <v>4233012.63</v>
      </c>
      <c r="L399" s="95">
        <f>SUM(L394:L398)</f>
        <v>3545583.8200000003</v>
      </c>
      <c r="M399" s="95">
        <f>SUM(M394:M398)</f>
        <v>2956986.42</v>
      </c>
      <c r="N399" s="93">
        <v>4</v>
      </c>
      <c r="O399" s="93">
        <v>4</v>
      </c>
      <c r="P399" s="93">
        <f>N399-O399</f>
        <v>0</v>
      </c>
      <c r="Q399" s="96">
        <f t="shared" si="14"/>
        <v>588597.40000000037</v>
      </c>
      <c r="R399" s="97">
        <f>L399/H399</f>
        <v>256.01731677377433</v>
      </c>
    </row>
    <row r="400" spans="1:18" x14ac:dyDescent="0.55000000000000004">
      <c r="A400" s="86">
        <v>1</v>
      </c>
      <c r="B400" s="87" t="s">
        <v>62</v>
      </c>
      <c r="C400" s="87" t="s">
        <v>345</v>
      </c>
      <c r="D400" s="87" t="s">
        <v>153</v>
      </c>
      <c r="E400" s="87" t="s">
        <v>53</v>
      </c>
      <c r="F400" s="87" t="s">
        <v>208</v>
      </c>
      <c r="G400" s="87" t="s">
        <v>346</v>
      </c>
      <c r="H400" s="88"/>
      <c r="I400" s="86"/>
      <c r="J400" s="89"/>
      <c r="K400" s="90"/>
      <c r="L400" s="91"/>
      <c r="M400" s="91"/>
      <c r="N400" s="87"/>
      <c r="O400" s="87"/>
      <c r="P400" s="87"/>
    </row>
    <row r="401" spans="1:18" x14ac:dyDescent="0.55000000000000004">
      <c r="A401" s="86">
        <v>2</v>
      </c>
      <c r="B401" s="87" t="s">
        <v>62</v>
      </c>
      <c r="C401" s="87" t="s">
        <v>345</v>
      </c>
      <c r="D401" s="87" t="s">
        <v>153</v>
      </c>
      <c r="E401" s="87" t="s">
        <v>53</v>
      </c>
      <c r="F401" s="87" t="s">
        <v>178</v>
      </c>
      <c r="G401" s="87" t="s">
        <v>1000</v>
      </c>
      <c r="H401" s="88">
        <v>3205</v>
      </c>
      <c r="I401" s="86">
        <v>3</v>
      </c>
      <c r="J401" s="91">
        <f>อุดรธานี!F199</f>
        <v>988481.73</v>
      </c>
      <c r="K401" s="90">
        <f>อุดรธานี!AK199</f>
        <v>837764.82</v>
      </c>
      <c r="L401" s="91">
        <f>อุดรธานี!AL199</f>
        <v>969626.79</v>
      </c>
      <c r="M401" s="91">
        <f>อุดรธานี!AM199</f>
        <v>1278455.5</v>
      </c>
      <c r="N401" s="87"/>
      <c r="O401" s="87"/>
      <c r="P401" s="87"/>
      <c r="Q401" s="79">
        <f t="shared" si="14"/>
        <v>-308828.70999999996</v>
      </c>
      <c r="R401" s="80">
        <f t="shared" si="15"/>
        <v>302.53565990639629</v>
      </c>
    </row>
    <row r="402" spans="1:18" x14ac:dyDescent="0.55000000000000004">
      <c r="A402" s="86">
        <v>3</v>
      </c>
      <c r="B402" s="87" t="s">
        <v>62</v>
      </c>
      <c r="C402" s="87" t="s">
        <v>345</v>
      </c>
      <c r="D402" s="87" t="s">
        <v>153</v>
      </c>
      <c r="E402" s="87" t="s">
        <v>53</v>
      </c>
      <c r="F402" s="87" t="s">
        <v>178</v>
      </c>
      <c r="G402" s="87" t="s">
        <v>1001</v>
      </c>
      <c r="H402" s="88">
        <v>2571</v>
      </c>
      <c r="I402" s="86">
        <v>2</v>
      </c>
      <c r="J402" s="91">
        <f>อุดรธานี!F200</f>
        <v>818611.8</v>
      </c>
      <c r="K402" s="90">
        <f>อุดรธานี!AK200</f>
        <v>751190.05</v>
      </c>
      <c r="L402" s="91">
        <f>อุดรธานี!AL200</f>
        <v>634108.37</v>
      </c>
      <c r="M402" s="91">
        <f>อุดรธานี!AM200</f>
        <v>456125.16000000003</v>
      </c>
      <c r="N402" s="87"/>
      <c r="O402" s="87"/>
      <c r="P402" s="87"/>
      <c r="Q402" s="79">
        <f t="shared" si="14"/>
        <v>177983.20999999996</v>
      </c>
      <c r="R402" s="80">
        <f t="shared" si="15"/>
        <v>246.63880591209647</v>
      </c>
    </row>
    <row r="403" spans="1:18" x14ac:dyDescent="0.55000000000000004">
      <c r="A403" s="86">
        <v>4</v>
      </c>
      <c r="B403" s="87" t="s">
        <v>62</v>
      </c>
      <c r="C403" s="87" t="s">
        <v>345</v>
      </c>
      <c r="D403" s="87" t="s">
        <v>153</v>
      </c>
      <c r="E403" s="87" t="s">
        <v>53</v>
      </c>
      <c r="F403" s="87" t="s">
        <v>178</v>
      </c>
      <c r="G403" s="87" t="s">
        <v>1002</v>
      </c>
      <c r="H403" s="88">
        <v>3142</v>
      </c>
      <c r="I403" s="86">
        <v>3</v>
      </c>
      <c r="J403" s="91">
        <f>อุดรธานี!F201</f>
        <v>200812.21</v>
      </c>
      <c r="K403" s="90">
        <f>อุดรธานี!AK201</f>
        <v>196086.89</v>
      </c>
      <c r="L403" s="91">
        <f>อุดรธานี!AL201</f>
        <v>634388.31000000006</v>
      </c>
      <c r="M403" s="91">
        <f>อุดรธานี!AM201</f>
        <v>660479.13</v>
      </c>
      <c r="N403" s="87"/>
      <c r="O403" s="87"/>
      <c r="P403" s="87"/>
      <c r="Q403" s="79">
        <f t="shared" si="14"/>
        <v>-26090.819999999949</v>
      </c>
      <c r="R403" s="80">
        <f t="shared" si="15"/>
        <v>201.90589115213243</v>
      </c>
    </row>
    <row r="404" spans="1:18" x14ac:dyDescent="0.55000000000000004">
      <c r="A404" s="86">
        <v>5</v>
      </c>
      <c r="B404" s="87" t="s">
        <v>62</v>
      </c>
      <c r="C404" s="87" t="s">
        <v>345</v>
      </c>
      <c r="D404" s="87" t="s">
        <v>153</v>
      </c>
      <c r="E404" s="87" t="s">
        <v>53</v>
      </c>
      <c r="F404" s="87" t="s">
        <v>178</v>
      </c>
      <c r="G404" s="87" t="s">
        <v>1003</v>
      </c>
      <c r="H404" s="88">
        <v>1449</v>
      </c>
      <c r="I404" s="86">
        <v>1</v>
      </c>
      <c r="J404" s="91">
        <f>อุดรธานี!F202</f>
        <v>316583.96999999997</v>
      </c>
      <c r="K404" s="90">
        <f>อุดรธานี!AK202</f>
        <v>342148.45999999996</v>
      </c>
      <c r="L404" s="91">
        <f>อุดรธานี!AL202</f>
        <v>544168.87</v>
      </c>
      <c r="M404" s="91">
        <f>อุดรธานี!AM202</f>
        <v>370588.85000000003</v>
      </c>
      <c r="N404" s="87"/>
      <c r="O404" s="87"/>
      <c r="P404" s="87"/>
      <c r="Q404" s="79">
        <f t="shared" si="14"/>
        <v>173580.01999999996</v>
      </c>
      <c r="R404" s="80">
        <f t="shared" si="15"/>
        <v>375.54787439613528</v>
      </c>
    </row>
    <row r="405" spans="1:18" x14ac:dyDescent="0.55000000000000004">
      <c r="A405" s="86">
        <v>6</v>
      </c>
      <c r="B405" s="87" t="s">
        <v>62</v>
      </c>
      <c r="C405" s="87" t="s">
        <v>345</v>
      </c>
      <c r="D405" s="87" t="s">
        <v>153</v>
      </c>
      <c r="E405" s="87" t="s">
        <v>53</v>
      </c>
      <c r="F405" s="87" t="s">
        <v>178</v>
      </c>
      <c r="G405" s="87" t="s">
        <v>1004</v>
      </c>
      <c r="H405" s="88">
        <v>1947</v>
      </c>
      <c r="I405" s="86">
        <v>2</v>
      </c>
      <c r="J405" s="91">
        <f>อุดรธานี!F203</f>
        <v>754125.12</v>
      </c>
      <c r="K405" s="90">
        <f>อุดรธานี!AK203</f>
        <v>721308.32000000007</v>
      </c>
      <c r="L405" s="91">
        <f>อุดรธานี!AL203</f>
        <v>790009.37</v>
      </c>
      <c r="M405" s="91">
        <f>อุดรธานี!AM203</f>
        <v>725044.5</v>
      </c>
      <c r="N405" s="87"/>
      <c r="O405" s="87"/>
      <c r="P405" s="87"/>
      <c r="Q405" s="79">
        <f t="shared" si="14"/>
        <v>64964.869999999995</v>
      </c>
      <c r="R405" s="80">
        <f t="shared" si="15"/>
        <v>405.75725218284538</v>
      </c>
    </row>
    <row r="406" spans="1:18" x14ac:dyDescent="0.55000000000000004">
      <c r="A406" s="86">
        <v>7</v>
      </c>
      <c r="B406" s="87" t="s">
        <v>62</v>
      </c>
      <c r="C406" s="87" t="s">
        <v>345</v>
      </c>
      <c r="D406" s="87" t="s">
        <v>153</v>
      </c>
      <c r="E406" s="87" t="s">
        <v>53</v>
      </c>
      <c r="F406" s="87" t="s">
        <v>178</v>
      </c>
      <c r="G406" s="87" t="s">
        <v>1005</v>
      </c>
      <c r="H406" s="88">
        <v>1027</v>
      </c>
      <c r="I406" s="86">
        <v>1</v>
      </c>
      <c r="J406" s="91">
        <f>อุดรธานี!F204</f>
        <v>614365.51</v>
      </c>
      <c r="K406" s="90">
        <f>อุดรธานี!AK204</f>
        <v>539794.8600000001</v>
      </c>
      <c r="L406" s="91">
        <f>อุดรธานี!AL204</f>
        <v>610741.05000000005</v>
      </c>
      <c r="M406" s="91">
        <f>อุดรธานี!AM204</f>
        <v>434733.28</v>
      </c>
      <c r="N406" s="87"/>
      <c r="O406" s="87"/>
      <c r="P406" s="87"/>
      <c r="Q406" s="79">
        <f t="shared" si="14"/>
        <v>176007.77000000002</v>
      </c>
      <c r="R406" s="80">
        <f t="shared" si="15"/>
        <v>594.68456669912371</v>
      </c>
    </row>
    <row r="407" spans="1:18" x14ac:dyDescent="0.55000000000000004">
      <c r="A407" s="86">
        <v>8</v>
      </c>
      <c r="B407" s="87" t="s">
        <v>62</v>
      </c>
      <c r="C407" s="87" t="s">
        <v>345</v>
      </c>
      <c r="D407" s="87" t="s">
        <v>153</v>
      </c>
      <c r="E407" s="87" t="s">
        <v>53</v>
      </c>
      <c r="F407" s="87" t="s">
        <v>178</v>
      </c>
      <c r="G407" s="87" t="s">
        <v>1006</v>
      </c>
      <c r="H407" s="88">
        <v>3432</v>
      </c>
      <c r="I407" s="86">
        <v>3</v>
      </c>
      <c r="J407" s="91">
        <f>อุดรธานี!F205</f>
        <v>1097422.8899999999</v>
      </c>
      <c r="K407" s="90">
        <f>อุดรธานี!AK205</f>
        <v>1138473.47</v>
      </c>
      <c r="L407" s="91">
        <f>อุดรธานี!AL205</f>
        <v>627063.32000000007</v>
      </c>
      <c r="M407" s="91">
        <f>อุดรธานี!AM205</f>
        <v>510998.79000000004</v>
      </c>
      <c r="N407" s="87"/>
      <c r="O407" s="87"/>
      <c r="P407" s="87"/>
      <c r="Q407" s="79">
        <f t="shared" si="14"/>
        <v>116064.53000000003</v>
      </c>
      <c r="R407" s="80">
        <f t="shared" si="15"/>
        <v>182.71075757575758</v>
      </c>
    </row>
    <row r="408" spans="1:18" x14ac:dyDescent="0.55000000000000004">
      <c r="A408" s="86">
        <v>9</v>
      </c>
      <c r="B408" s="87" t="s">
        <v>62</v>
      </c>
      <c r="C408" s="87" t="s">
        <v>345</v>
      </c>
      <c r="D408" s="87" t="s">
        <v>153</v>
      </c>
      <c r="E408" s="87" t="s">
        <v>53</v>
      </c>
      <c r="F408" s="87" t="s">
        <v>178</v>
      </c>
      <c r="G408" s="87" t="s">
        <v>1007</v>
      </c>
      <c r="H408" s="88">
        <v>2689</v>
      </c>
      <c r="I408" s="86">
        <v>2</v>
      </c>
      <c r="J408" s="91">
        <f>อุดรธานี!F206</f>
        <v>1045465.56</v>
      </c>
      <c r="K408" s="90">
        <f>อุดรธานี!AK206</f>
        <v>1131564.42</v>
      </c>
      <c r="L408" s="91">
        <f>อุดรธานี!AL206</f>
        <v>835424.61</v>
      </c>
      <c r="M408" s="91">
        <f>อุดรธานี!AM206</f>
        <v>592356.29</v>
      </c>
      <c r="N408" s="87"/>
      <c r="O408" s="87"/>
      <c r="P408" s="87"/>
      <c r="Q408" s="79">
        <f t="shared" si="14"/>
        <v>243068.31999999995</v>
      </c>
      <c r="R408" s="80">
        <f t="shared" si="15"/>
        <v>310.68226478244702</v>
      </c>
    </row>
    <row r="409" spans="1:18" s="163" customFormat="1" x14ac:dyDescent="0.55000000000000004">
      <c r="A409" s="159">
        <v>10</v>
      </c>
      <c r="B409" s="160" t="s">
        <v>62</v>
      </c>
      <c r="C409" s="160" t="s">
        <v>345</v>
      </c>
      <c r="D409" s="160" t="s">
        <v>153</v>
      </c>
      <c r="E409" s="160" t="s">
        <v>53</v>
      </c>
      <c r="F409" s="160" t="s">
        <v>178</v>
      </c>
      <c r="G409" s="160" t="s">
        <v>1008</v>
      </c>
      <c r="H409" s="161">
        <v>1018</v>
      </c>
      <c r="I409" s="159">
        <v>1</v>
      </c>
      <c r="J409" s="135">
        <f>อุดรธานี!F207</f>
        <v>399076.66</v>
      </c>
      <c r="K409" s="135">
        <f>อุดรธานี!AK207</f>
        <v>429134.88999999996</v>
      </c>
      <c r="L409" s="135">
        <f>อุดรธานี!AL207</f>
        <v>269087.53999999998</v>
      </c>
      <c r="M409" s="135">
        <f>อุดรธานี!AM207</f>
        <v>136542.41</v>
      </c>
      <c r="N409" s="160"/>
      <c r="O409" s="160"/>
      <c r="P409" s="160"/>
      <c r="Q409" s="162">
        <f t="shared" si="14"/>
        <v>132545.12999999998</v>
      </c>
      <c r="R409" s="162">
        <f t="shared" si="15"/>
        <v>264.32960707269154</v>
      </c>
    </row>
    <row r="410" spans="1:18" s="98" customFormat="1" x14ac:dyDescent="0.55000000000000004">
      <c r="A410" s="92">
        <v>17</v>
      </c>
      <c r="B410" s="93" t="s">
        <v>62</v>
      </c>
      <c r="C410" s="93"/>
      <c r="D410" s="93"/>
      <c r="E410" s="93" t="s">
        <v>75</v>
      </c>
      <c r="F410" s="93"/>
      <c r="G410" s="93" t="s">
        <v>347</v>
      </c>
      <c r="H410" s="99">
        <f>SUM(H400:H409)</f>
        <v>20480</v>
      </c>
      <c r="I410" s="92"/>
      <c r="J410" s="95">
        <f>SUM(J400:J409)</f>
        <v>6234945.4499999993</v>
      </c>
      <c r="K410" s="95">
        <f>SUM(K400:K409)</f>
        <v>6087466.1799999997</v>
      </c>
      <c r="L410" s="95">
        <f>SUM(L400:L409)</f>
        <v>5914618.2300000014</v>
      </c>
      <c r="M410" s="95">
        <f>SUM(M400:M409)</f>
        <v>5165323.91</v>
      </c>
      <c r="N410" s="93">
        <v>9</v>
      </c>
      <c r="O410" s="93">
        <v>9</v>
      </c>
      <c r="P410" s="93">
        <v>0</v>
      </c>
      <c r="Q410" s="96">
        <f t="shared" si="14"/>
        <v>749294.32000000123</v>
      </c>
      <c r="R410" s="97">
        <f>L410/H410</f>
        <v>288.79971826171879</v>
      </c>
    </row>
    <row r="411" spans="1:18" x14ac:dyDescent="0.55000000000000004">
      <c r="A411" s="86">
        <v>1</v>
      </c>
      <c r="B411" s="87" t="s">
        <v>62</v>
      </c>
      <c r="C411" s="87" t="s">
        <v>39</v>
      </c>
      <c r="D411" s="87" t="s">
        <v>155</v>
      </c>
      <c r="E411" s="87" t="s">
        <v>40</v>
      </c>
      <c r="F411" s="87" t="s">
        <v>208</v>
      </c>
      <c r="G411" s="87" t="s">
        <v>348</v>
      </c>
      <c r="H411" s="88"/>
      <c r="I411" s="86"/>
      <c r="J411" s="89"/>
      <c r="K411" s="90"/>
      <c r="L411" s="91"/>
      <c r="M411" s="91"/>
      <c r="N411" s="87"/>
      <c r="O411" s="87"/>
      <c r="P411" s="87"/>
    </row>
    <row r="412" spans="1:18" x14ac:dyDescent="0.55000000000000004">
      <c r="A412" s="86">
        <v>2</v>
      </c>
      <c r="B412" s="87" t="s">
        <v>62</v>
      </c>
      <c r="C412" s="87" t="s">
        <v>39</v>
      </c>
      <c r="D412" s="87" t="s">
        <v>155</v>
      </c>
      <c r="E412" s="87" t="s">
        <v>40</v>
      </c>
      <c r="F412" s="87" t="s">
        <v>178</v>
      </c>
      <c r="G412" s="87" t="s">
        <v>1009</v>
      </c>
      <c r="H412" s="88">
        <v>3383</v>
      </c>
      <c r="I412" s="86">
        <v>3</v>
      </c>
      <c r="J412" s="91">
        <f>อุดรธานี!F208</f>
        <v>1335969.3600000001</v>
      </c>
      <c r="K412" s="90">
        <f>อุดรธานี!AK208</f>
        <v>1379833.4700000002</v>
      </c>
      <c r="L412" s="91">
        <f>อุดรธานี!AL208</f>
        <v>1638738.08</v>
      </c>
      <c r="M412" s="91">
        <f>อุดรธานี!AM208</f>
        <v>899678.67999999993</v>
      </c>
      <c r="N412" s="87"/>
      <c r="O412" s="87"/>
      <c r="P412" s="87"/>
      <c r="Q412" s="79">
        <f t="shared" si="14"/>
        <v>739059.40000000014</v>
      </c>
      <c r="R412" s="80">
        <f t="shared" si="15"/>
        <v>484.4038072716524</v>
      </c>
    </row>
    <row r="413" spans="1:18" x14ac:dyDescent="0.55000000000000004">
      <c r="A413" s="86">
        <v>3</v>
      </c>
      <c r="B413" s="87" t="s">
        <v>62</v>
      </c>
      <c r="C413" s="87" t="s">
        <v>39</v>
      </c>
      <c r="D413" s="87" t="s">
        <v>155</v>
      </c>
      <c r="E413" s="87" t="s">
        <v>40</v>
      </c>
      <c r="F413" s="87" t="s">
        <v>178</v>
      </c>
      <c r="G413" s="87" t="s">
        <v>1010</v>
      </c>
      <c r="H413" s="88">
        <v>2911</v>
      </c>
      <c r="I413" s="86">
        <v>2</v>
      </c>
      <c r="J413" s="91">
        <f>อุดรธานี!F209</f>
        <v>646660.27</v>
      </c>
      <c r="K413" s="90">
        <f>อุดรธานี!AK209</f>
        <v>706730.81</v>
      </c>
      <c r="L413" s="91">
        <f>อุดรธานี!AL209</f>
        <v>908468.4</v>
      </c>
      <c r="M413" s="91">
        <f>อุดรธานี!AM209</f>
        <v>465887.48</v>
      </c>
      <c r="N413" s="87"/>
      <c r="O413" s="87"/>
      <c r="P413" s="87"/>
      <c r="Q413" s="79">
        <f t="shared" si="14"/>
        <v>442580.92000000004</v>
      </c>
      <c r="R413" s="80">
        <f t="shared" si="15"/>
        <v>312.08120920645825</v>
      </c>
    </row>
    <row r="414" spans="1:18" x14ac:dyDescent="0.55000000000000004">
      <c r="A414" s="86">
        <v>4</v>
      </c>
      <c r="B414" s="87" t="s">
        <v>62</v>
      </c>
      <c r="C414" s="87" t="s">
        <v>39</v>
      </c>
      <c r="D414" s="87" t="s">
        <v>155</v>
      </c>
      <c r="E414" s="87" t="s">
        <v>40</v>
      </c>
      <c r="F414" s="87" t="s">
        <v>178</v>
      </c>
      <c r="G414" s="87" t="s">
        <v>1011</v>
      </c>
      <c r="H414" s="88">
        <v>5486</v>
      </c>
      <c r="I414" s="86">
        <v>4</v>
      </c>
      <c r="J414" s="91">
        <f>อุดรธานี!F210</f>
        <v>2074672.78</v>
      </c>
      <c r="K414" s="90">
        <f>อุดรธานี!AK210</f>
        <v>2210992.7400000002</v>
      </c>
      <c r="L414" s="91">
        <f>อุดรธานี!AL210</f>
        <v>2083749.75</v>
      </c>
      <c r="M414" s="91">
        <f>อุดรธานี!AM210</f>
        <v>1016857.98</v>
      </c>
      <c r="N414" s="87"/>
      <c r="O414" s="87"/>
      <c r="P414" s="87"/>
      <c r="Q414" s="79">
        <f t="shared" si="14"/>
        <v>1066891.77</v>
      </c>
      <c r="R414" s="80">
        <f t="shared" si="15"/>
        <v>379.83043200874954</v>
      </c>
    </row>
    <row r="415" spans="1:18" x14ac:dyDescent="0.55000000000000004">
      <c r="A415" s="86">
        <v>5</v>
      </c>
      <c r="B415" s="87" t="s">
        <v>62</v>
      </c>
      <c r="C415" s="87" t="s">
        <v>39</v>
      </c>
      <c r="D415" s="87" t="s">
        <v>155</v>
      </c>
      <c r="E415" s="87" t="s">
        <v>40</v>
      </c>
      <c r="F415" s="87" t="s">
        <v>178</v>
      </c>
      <c r="G415" s="87" t="s">
        <v>1012</v>
      </c>
      <c r="H415" s="88">
        <v>3301</v>
      </c>
      <c r="I415" s="86">
        <v>3</v>
      </c>
      <c r="J415" s="91">
        <f>อุดรธานี!F211</f>
        <v>604710.88</v>
      </c>
      <c r="K415" s="90">
        <f>อุดรธานี!AK211</f>
        <v>661996.9</v>
      </c>
      <c r="L415" s="91">
        <f>อุดรธานี!AL211</f>
        <v>1275277.76</v>
      </c>
      <c r="M415" s="91">
        <f>อุดรธานี!AM211</f>
        <v>851885.26</v>
      </c>
      <c r="N415" s="87"/>
      <c r="O415" s="87"/>
      <c r="P415" s="87"/>
      <c r="Q415" s="79">
        <f>L415-M415</f>
        <v>423392.5</v>
      </c>
      <c r="R415" s="80">
        <f t="shared" si="15"/>
        <v>386.33073614056349</v>
      </c>
    </row>
    <row r="416" spans="1:18" s="98" customFormat="1" x14ac:dyDescent="0.55000000000000004">
      <c r="A416" s="92">
        <v>18</v>
      </c>
      <c r="B416" s="93" t="s">
        <v>62</v>
      </c>
      <c r="C416" s="93"/>
      <c r="D416" s="93"/>
      <c r="E416" s="93" t="s">
        <v>75</v>
      </c>
      <c r="F416" s="93"/>
      <c r="G416" s="93" t="s">
        <v>349</v>
      </c>
      <c r="H416" s="99">
        <f>SUM(H411:H415)</f>
        <v>15081</v>
      </c>
      <c r="I416" s="92"/>
      <c r="J416" s="95">
        <f>SUM(J411:J415)</f>
        <v>4662013.29</v>
      </c>
      <c r="K416" s="95">
        <f>SUM(K411:K415)</f>
        <v>4959553.9200000009</v>
      </c>
      <c r="L416" s="95">
        <f>SUM(L411:L415)</f>
        <v>5906233.9900000002</v>
      </c>
      <c r="M416" s="95">
        <f>SUM(M411:M415)</f>
        <v>3234309.3999999994</v>
      </c>
      <c r="N416" s="93">
        <v>4</v>
      </c>
      <c r="O416" s="93">
        <v>4</v>
      </c>
      <c r="P416" s="93">
        <f>N416-O416</f>
        <v>0</v>
      </c>
      <c r="Q416" s="96">
        <f t="shared" si="14"/>
        <v>2671924.5900000008</v>
      </c>
      <c r="R416" s="97">
        <f>L416/H416</f>
        <v>391.63410848087</v>
      </c>
    </row>
    <row r="417" spans="1:18" x14ac:dyDescent="0.55000000000000004">
      <c r="A417" s="86">
        <v>1</v>
      </c>
      <c r="B417" s="87" t="s">
        <v>62</v>
      </c>
      <c r="C417" s="87" t="s">
        <v>31</v>
      </c>
      <c r="D417" s="87" t="s">
        <v>97</v>
      </c>
      <c r="E417" s="87" t="s">
        <v>350</v>
      </c>
      <c r="F417" s="87" t="s">
        <v>208</v>
      </c>
      <c r="G417" s="87" t="s">
        <v>351</v>
      </c>
      <c r="H417" s="88"/>
      <c r="I417" s="86"/>
      <c r="J417" s="89"/>
      <c r="K417" s="90"/>
      <c r="L417" s="91"/>
      <c r="M417" s="91"/>
      <c r="N417" s="87"/>
      <c r="O417" s="87"/>
      <c r="P417" s="87"/>
    </row>
    <row r="418" spans="1:18" x14ac:dyDescent="0.55000000000000004">
      <c r="A418" s="86">
        <v>2</v>
      </c>
      <c r="B418" s="87" t="s">
        <v>62</v>
      </c>
      <c r="C418" s="87" t="s">
        <v>31</v>
      </c>
      <c r="D418" s="87" t="s">
        <v>97</v>
      </c>
      <c r="E418" s="87" t="s">
        <v>350</v>
      </c>
      <c r="F418" s="87" t="s">
        <v>178</v>
      </c>
      <c r="G418" s="87" t="s">
        <v>867</v>
      </c>
      <c r="H418" s="88">
        <v>3601</v>
      </c>
      <c r="I418" s="86">
        <v>3</v>
      </c>
      <c r="J418" s="89">
        <f>อุดรธานี!F66</f>
        <v>2124473.39</v>
      </c>
      <c r="K418" s="90">
        <f>อุดรธานี!AK66</f>
        <v>2138808.5100000002</v>
      </c>
      <c r="L418" s="91">
        <f>อุดรธานี!AL66</f>
        <v>1492239.26</v>
      </c>
      <c r="M418" s="91">
        <f>อุดรธานี!AM66</f>
        <v>805466.73</v>
      </c>
      <c r="N418" s="87"/>
      <c r="O418" s="87"/>
      <c r="P418" s="87"/>
      <c r="Q418" s="96">
        <f>L418-M418</f>
        <v>686772.53</v>
      </c>
      <c r="R418" s="97">
        <f>L418/H418</f>
        <v>414.39579561232989</v>
      </c>
    </row>
    <row r="419" spans="1:18" s="98" customFormat="1" x14ac:dyDescent="0.55000000000000004">
      <c r="A419" s="92">
        <v>19</v>
      </c>
      <c r="B419" s="93" t="s">
        <v>62</v>
      </c>
      <c r="C419" s="93"/>
      <c r="D419" s="93"/>
      <c r="E419" s="93" t="s">
        <v>75</v>
      </c>
      <c r="F419" s="93"/>
      <c r="G419" s="93" t="s">
        <v>352</v>
      </c>
      <c r="H419" s="99">
        <f>SUM(H417:H418)</f>
        <v>3601</v>
      </c>
      <c r="I419" s="92"/>
      <c r="J419" s="95">
        <f>SUM(J417:J418)</f>
        <v>2124473.39</v>
      </c>
      <c r="K419" s="95">
        <f>SUM(K417:K418)</f>
        <v>2138808.5100000002</v>
      </c>
      <c r="L419" s="95">
        <f>SUM(L417:L418)</f>
        <v>1492239.26</v>
      </c>
      <c r="M419" s="95">
        <f>SUM(M417:M418)</f>
        <v>805466.73</v>
      </c>
      <c r="N419" s="93">
        <v>1</v>
      </c>
      <c r="O419" s="93">
        <v>1</v>
      </c>
      <c r="P419" s="93">
        <f>N419-O419</f>
        <v>0</v>
      </c>
      <c r="Q419" s="96"/>
      <c r="R419" s="97"/>
    </row>
    <row r="420" spans="1:18" x14ac:dyDescent="0.55000000000000004">
      <c r="A420" s="86">
        <v>1</v>
      </c>
      <c r="B420" s="87" t="s">
        <v>62</v>
      </c>
      <c r="C420" s="87" t="s">
        <v>353</v>
      </c>
      <c r="D420" s="87" t="s">
        <v>157</v>
      </c>
      <c r="E420" s="87" t="s">
        <v>54</v>
      </c>
      <c r="F420" s="87" t="s">
        <v>208</v>
      </c>
      <c r="G420" s="87" t="s">
        <v>354</v>
      </c>
      <c r="H420" s="88"/>
      <c r="I420" s="86"/>
      <c r="J420" s="89"/>
      <c r="K420" s="90"/>
      <c r="L420" s="91"/>
      <c r="M420" s="91"/>
      <c r="N420" s="87"/>
      <c r="O420" s="87"/>
      <c r="P420" s="87"/>
    </row>
    <row r="421" spans="1:18" x14ac:dyDescent="0.55000000000000004">
      <c r="A421" s="86">
        <v>2</v>
      </c>
      <c r="B421" s="87" t="s">
        <v>62</v>
      </c>
      <c r="C421" s="87" t="s">
        <v>353</v>
      </c>
      <c r="D421" s="87" t="s">
        <v>157</v>
      </c>
      <c r="E421" s="87" t="s">
        <v>54</v>
      </c>
      <c r="F421" s="87" t="s">
        <v>178</v>
      </c>
      <c r="G421" s="87" t="s">
        <v>1013</v>
      </c>
      <c r="H421" s="88">
        <v>3953</v>
      </c>
      <c r="I421" s="86">
        <v>3</v>
      </c>
      <c r="J421" s="91">
        <f>อุดรธานี!F212</f>
        <v>798501.73</v>
      </c>
      <c r="K421" s="90">
        <f>อุดรธานี!AK212</f>
        <v>700921.82</v>
      </c>
      <c r="L421" s="91">
        <f>อุดรธานี!AL212</f>
        <v>463036.12</v>
      </c>
      <c r="M421" s="91">
        <f>อุดรธานี!AM212</f>
        <v>728983.64</v>
      </c>
      <c r="N421" s="87"/>
      <c r="O421" s="87"/>
      <c r="P421" s="87"/>
      <c r="Q421" s="79">
        <f t="shared" si="14"/>
        <v>-265947.52000000002</v>
      </c>
      <c r="R421" s="80">
        <f t="shared" si="15"/>
        <v>117.13537060460409</v>
      </c>
    </row>
    <row r="422" spans="1:18" x14ac:dyDescent="0.55000000000000004">
      <c r="A422" s="86">
        <v>3</v>
      </c>
      <c r="B422" s="87" t="s">
        <v>62</v>
      </c>
      <c r="C422" s="87" t="s">
        <v>353</v>
      </c>
      <c r="D422" s="87" t="s">
        <v>157</v>
      </c>
      <c r="E422" s="87" t="s">
        <v>54</v>
      </c>
      <c r="F422" s="87" t="s">
        <v>178</v>
      </c>
      <c r="G422" s="87" t="s">
        <v>1014</v>
      </c>
      <c r="H422" s="88">
        <v>3395</v>
      </c>
      <c r="I422" s="86">
        <v>3</v>
      </c>
      <c r="J422" s="91">
        <f>อุดรธานี!F213</f>
        <v>275649.67</v>
      </c>
      <c r="K422" s="90">
        <f>อุดรธานี!AK213</f>
        <v>113533.33999999997</v>
      </c>
      <c r="L422" s="91">
        <f>อุดรธานี!AL213</f>
        <v>303866.38</v>
      </c>
      <c r="M422" s="91">
        <f>อุดรธานี!AM213</f>
        <v>696681.44000000006</v>
      </c>
      <c r="N422" s="87"/>
      <c r="O422" s="87"/>
      <c r="P422" s="87"/>
      <c r="Q422" s="79">
        <f t="shared" si="14"/>
        <v>-392815.06000000006</v>
      </c>
      <c r="R422" s="80">
        <f t="shared" si="15"/>
        <v>89.504088365243007</v>
      </c>
    </row>
    <row r="423" spans="1:18" x14ac:dyDescent="0.55000000000000004">
      <c r="A423" s="86">
        <v>4</v>
      </c>
      <c r="B423" s="87" t="s">
        <v>62</v>
      </c>
      <c r="C423" s="87" t="s">
        <v>353</v>
      </c>
      <c r="D423" s="87" t="s">
        <v>157</v>
      </c>
      <c r="E423" s="87" t="s">
        <v>54</v>
      </c>
      <c r="F423" s="87" t="s">
        <v>178</v>
      </c>
      <c r="G423" s="87" t="s">
        <v>1015</v>
      </c>
      <c r="H423" s="88">
        <v>2697</v>
      </c>
      <c r="I423" s="86">
        <v>2</v>
      </c>
      <c r="J423" s="91">
        <f>อุดรธานี!F214</f>
        <v>691945.37</v>
      </c>
      <c r="K423" s="90">
        <f>อุดรธานี!AK214</f>
        <v>563750.92000000004</v>
      </c>
      <c r="L423" s="91">
        <f>อุดรธานี!AL214</f>
        <v>233247.12</v>
      </c>
      <c r="M423" s="91">
        <f>อุดรธานี!AM214</f>
        <v>569118.91999999993</v>
      </c>
      <c r="N423" s="87"/>
      <c r="O423" s="87"/>
      <c r="P423" s="87"/>
      <c r="Q423" s="79">
        <f t="shared" si="14"/>
        <v>-335871.79999999993</v>
      </c>
      <c r="R423" s="80">
        <f t="shared" si="15"/>
        <v>86.483915461624022</v>
      </c>
    </row>
    <row r="424" spans="1:18" x14ac:dyDescent="0.55000000000000004">
      <c r="A424" s="86">
        <v>5</v>
      </c>
      <c r="B424" s="87" t="s">
        <v>62</v>
      </c>
      <c r="C424" s="87" t="s">
        <v>353</v>
      </c>
      <c r="D424" s="87" t="s">
        <v>157</v>
      </c>
      <c r="E424" s="87" t="s">
        <v>54</v>
      </c>
      <c r="F424" s="87" t="s">
        <v>178</v>
      </c>
      <c r="G424" s="87" t="s">
        <v>1016</v>
      </c>
      <c r="H424" s="88">
        <v>5919</v>
      </c>
      <c r="I424" s="86">
        <v>4</v>
      </c>
      <c r="J424" s="91">
        <f>อุดรธานี!F215</f>
        <v>761995.41</v>
      </c>
      <c r="K424" s="90">
        <f>อุดรธานี!AK215</f>
        <v>797763.46</v>
      </c>
      <c r="L424" s="91">
        <f>อุดรธานี!AL215</f>
        <v>721504</v>
      </c>
      <c r="M424" s="91">
        <f>อุดรธานี!AM215</f>
        <v>1251505.6299999999</v>
      </c>
      <c r="N424" s="87"/>
      <c r="O424" s="87"/>
      <c r="P424" s="87"/>
      <c r="Q424" s="79">
        <f t="shared" si="14"/>
        <v>-530001.62999999989</v>
      </c>
      <c r="R424" s="80">
        <f t="shared" si="15"/>
        <v>121.89626626119276</v>
      </c>
    </row>
    <row r="425" spans="1:18" x14ac:dyDescent="0.55000000000000004">
      <c r="A425" s="86">
        <v>6</v>
      </c>
      <c r="B425" s="87" t="s">
        <v>62</v>
      </c>
      <c r="C425" s="87" t="s">
        <v>353</v>
      </c>
      <c r="D425" s="87" t="s">
        <v>157</v>
      </c>
      <c r="E425" s="87" t="s">
        <v>54</v>
      </c>
      <c r="F425" s="87" t="s">
        <v>178</v>
      </c>
      <c r="G425" s="87" t="s">
        <v>1017</v>
      </c>
      <c r="H425" s="88">
        <v>1598</v>
      </c>
      <c r="I425" s="86">
        <v>2</v>
      </c>
      <c r="J425" s="91">
        <f>อุดรธานี!F216</f>
        <v>264264.95</v>
      </c>
      <c r="K425" s="90">
        <f>อุดรธานี!AK216</f>
        <v>320659.53000000003</v>
      </c>
      <c r="L425" s="91">
        <f>อุดรธานี!AL216</f>
        <v>292471.57</v>
      </c>
      <c r="M425" s="91">
        <f>อุดรธานี!AM216</f>
        <v>500835.54000000004</v>
      </c>
      <c r="N425" s="87"/>
      <c r="O425" s="87"/>
      <c r="P425" s="87"/>
      <c r="Q425" s="79">
        <f t="shared" si="14"/>
        <v>-208363.97000000003</v>
      </c>
      <c r="R425" s="80">
        <f t="shared" si="15"/>
        <v>183.02351063829786</v>
      </c>
    </row>
    <row r="426" spans="1:18" s="98" customFormat="1" x14ac:dyDescent="0.55000000000000004">
      <c r="A426" s="92">
        <v>20</v>
      </c>
      <c r="B426" s="93" t="s">
        <v>62</v>
      </c>
      <c r="C426" s="93"/>
      <c r="D426" s="93"/>
      <c r="E426" s="93" t="s">
        <v>75</v>
      </c>
      <c r="F426" s="93"/>
      <c r="G426" s="93" t="s">
        <v>355</v>
      </c>
      <c r="H426" s="99">
        <f>SUM(H420:H425)</f>
        <v>17562</v>
      </c>
      <c r="I426" s="92"/>
      <c r="J426" s="95">
        <f>SUM(J420:J425)</f>
        <v>2792357.1300000004</v>
      </c>
      <c r="K426" s="130">
        <f>SUM(K420:K425)</f>
        <v>2496629.0700000003</v>
      </c>
      <c r="L426" s="95">
        <f>SUM(L420:L425)</f>
        <v>2014125.1900000002</v>
      </c>
      <c r="M426" s="95">
        <f>SUM(M420:M425)</f>
        <v>3747125.17</v>
      </c>
      <c r="N426" s="93">
        <v>5</v>
      </c>
      <c r="O426" s="93">
        <v>5</v>
      </c>
      <c r="P426" s="93">
        <f>N426-O426</f>
        <v>0</v>
      </c>
      <c r="Q426" s="96">
        <f t="shared" si="14"/>
        <v>-1732999.9799999997</v>
      </c>
      <c r="R426" s="97">
        <f>L426/H426</f>
        <v>114.68654993736477</v>
      </c>
    </row>
    <row r="427" spans="1:18" x14ac:dyDescent="0.55000000000000004">
      <c r="A427" s="86">
        <v>1</v>
      </c>
      <c r="B427" s="87" t="s">
        <v>62</v>
      </c>
      <c r="C427" s="87" t="s">
        <v>356</v>
      </c>
      <c r="D427" s="87" t="s">
        <v>357</v>
      </c>
      <c r="E427" s="87" t="s">
        <v>43</v>
      </c>
      <c r="F427" s="87" t="s">
        <v>208</v>
      </c>
      <c r="G427" s="87" t="s">
        <v>358</v>
      </c>
      <c r="H427" s="88"/>
      <c r="I427" s="86"/>
      <c r="J427" s="89"/>
      <c r="K427" s="90"/>
      <c r="L427" s="91"/>
      <c r="M427" s="91"/>
      <c r="N427" s="87"/>
      <c r="O427" s="87"/>
      <c r="P427" s="87"/>
    </row>
    <row r="428" spans="1:18" x14ac:dyDescent="0.55000000000000004">
      <c r="A428" s="86">
        <v>2</v>
      </c>
      <c r="B428" s="87" t="s">
        <v>62</v>
      </c>
      <c r="C428" s="87" t="s">
        <v>356</v>
      </c>
      <c r="D428" s="87" t="s">
        <v>357</v>
      </c>
      <c r="E428" s="87" t="s">
        <v>43</v>
      </c>
      <c r="F428" s="87" t="s">
        <v>178</v>
      </c>
      <c r="G428" s="87" t="s">
        <v>1018</v>
      </c>
      <c r="H428" s="88">
        <v>6116</v>
      </c>
      <c r="I428" s="86">
        <v>5</v>
      </c>
      <c r="J428" s="91">
        <f>อุดรธานี!F217</f>
        <v>680258.38</v>
      </c>
      <c r="K428" s="90">
        <f>อุดรธานี!AK217</f>
        <v>703159.77</v>
      </c>
      <c r="L428" s="91">
        <f>อุดรธานี!AL217</f>
        <v>1450589.12</v>
      </c>
      <c r="M428" s="91">
        <f>อุดรธานี!AM217</f>
        <v>1195612.74</v>
      </c>
      <c r="N428" s="87"/>
      <c r="O428" s="87"/>
      <c r="P428" s="87"/>
      <c r="Q428" s="79">
        <f t="shared" si="14"/>
        <v>254976.38000000012</v>
      </c>
      <c r="R428" s="80">
        <f t="shared" si="15"/>
        <v>237.17938521909747</v>
      </c>
    </row>
    <row r="429" spans="1:18" x14ac:dyDescent="0.55000000000000004">
      <c r="A429" s="86">
        <v>3</v>
      </c>
      <c r="B429" s="87" t="s">
        <v>62</v>
      </c>
      <c r="C429" s="87" t="s">
        <v>356</v>
      </c>
      <c r="D429" s="87" t="s">
        <v>357</v>
      </c>
      <c r="E429" s="87" t="s">
        <v>43</v>
      </c>
      <c r="F429" s="87" t="s">
        <v>178</v>
      </c>
      <c r="G429" s="87" t="s">
        <v>1019</v>
      </c>
      <c r="H429" s="88">
        <v>2482</v>
      </c>
      <c r="I429" s="86">
        <v>2</v>
      </c>
      <c r="J429" s="91">
        <f>อุดรธานี!F218</f>
        <v>657738.23</v>
      </c>
      <c r="K429" s="90">
        <f>อุดรธานี!AK218</f>
        <v>637587.74</v>
      </c>
      <c r="L429" s="91">
        <f>อุดรธานี!AL218</f>
        <v>545345.71</v>
      </c>
      <c r="M429" s="91">
        <f>อุดรธานี!AM218</f>
        <v>495228.81</v>
      </c>
      <c r="N429" s="87"/>
      <c r="O429" s="87"/>
      <c r="P429" s="87"/>
      <c r="Q429" s="79">
        <f t="shared" si="14"/>
        <v>50116.899999999965</v>
      </c>
      <c r="R429" s="80">
        <f t="shared" si="15"/>
        <v>219.72026994359385</v>
      </c>
    </row>
    <row r="430" spans="1:18" x14ac:dyDescent="0.55000000000000004">
      <c r="A430" s="86">
        <v>4</v>
      </c>
      <c r="B430" s="87" t="s">
        <v>62</v>
      </c>
      <c r="C430" s="87" t="s">
        <v>356</v>
      </c>
      <c r="D430" s="87" t="s">
        <v>357</v>
      </c>
      <c r="E430" s="87" t="s">
        <v>43</v>
      </c>
      <c r="F430" s="87" t="s">
        <v>178</v>
      </c>
      <c r="G430" s="87" t="s">
        <v>1020</v>
      </c>
      <c r="H430" s="88">
        <v>2658</v>
      </c>
      <c r="I430" s="86">
        <v>2</v>
      </c>
      <c r="J430" s="91">
        <f>อุดรธานี!F219</f>
        <v>440009.45</v>
      </c>
      <c r="K430" s="90">
        <f>อุดรธานี!AK219</f>
        <v>400269.91000000003</v>
      </c>
      <c r="L430" s="91">
        <f>อุดรธานี!AL219</f>
        <v>682916.04</v>
      </c>
      <c r="M430" s="91">
        <f>อุดรธานี!AM219</f>
        <v>694480.07</v>
      </c>
      <c r="N430" s="87"/>
      <c r="O430" s="87"/>
      <c r="P430" s="87"/>
      <c r="Q430" s="79">
        <f t="shared" si="14"/>
        <v>-11564.029999999912</v>
      </c>
      <c r="R430" s="80">
        <f t="shared" si="15"/>
        <v>256.928532731377</v>
      </c>
    </row>
    <row r="431" spans="1:18" x14ac:dyDescent="0.55000000000000004">
      <c r="A431" s="86">
        <v>5</v>
      </c>
      <c r="B431" s="87" t="s">
        <v>62</v>
      </c>
      <c r="C431" s="87" t="s">
        <v>356</v>
      </c>
      <c r="D431" s="87" t="s">
        <v>357</v>
      </c>
      <c r="E431" s="87" t="s">
        <v>43</v>
      </c>
      <c r="F431" s="87" t="s">
        <v>178</v>
      </c>
      <c r="G431" s="87" t="s">
        <v>1021</v>
      </c>
      <c r="H431" s="88">
        <v>7912</v>
      </c>
      <c r="I431" s="86">
        <v>5</v>
      </c>
      <c r="J431" s="91">
        <f>อุดรธานี!F220</f>
        <v>758504.11</v>
      </c>
      <c r="K431" s="90">
        <f>อุดรธานี!AK220</f>
        <v>939881.63</v>
      </c>
      <c r="L431" s="91">
        <f>อุดรธานี!AL220</f>
        <v>1106122.6000000001</v>
      </c>
      <c r="M431" s="91">
        <f>อุดรธานี!AM220</f>
        <v>1033910.98</v>
      </c>
      <c r="N431" s="87"/>
      <c r="O431" s="87"/>
      <c r="P431" s="87"/>
      <c r="Q431" s="79">
        <f t="shared" si="14"/>
        <v>72211.620000000112</v>
      </c>
      <c r="R431" s="80">
        <f t="shared" si="15"/>
        <v>139.80315975733066</v>
      </c>
    </row>
    <row r="432" spans="1:18" s="98" customFormat="1" x14ac:dyDescent="0.55000000000000004">
      <c r="A432" s="92">
        <v>21</v>
      </c>
      <c r="B432" s="93" t="s">
        <v>62</v>
      </c>
      <c r="C432" s="93"/>
      <c r="D432" s="93"/>
      <c r="E432" s="93" t="s">
        <v>75</v>
      </c>
      <c r="F432" s="93"/>
      <c r="G432" s="93" t="s">
        <v>359</v>
      </c>
      <c r="H432" s="99">
        <f>SUM(H427:H431)</f>
        <v>19168</v>
      </c>
      <c r="I432" s="92"/>
      <c r="J432" s="95">
        <f>SUM(J427:J431)</f>
        <v>2536510.17</v>
      </c>
      <c r="K432" s="95">
        <f>SUM(K427:K431)</f>
        <v>2680899.0499999998</v>
      </c>
      <c r="L432" s="95">
        <f>SUM(L427:L431)</f>
        <v>3784973.47</v>
      </c>
      <c r="M432" s="95">
        <f>SUM(M427:M431)</f>
        <v>3419232.6</v>
      </c>
      <c r="N432" s="93">
        <v>4</v>
      </c>
      <c r="O432" s="93">
        <v>4</v>
      </c>
      <c r="P432" s="93">
        <f>N432-O432</f>
        <v>0</v>
      </c>
      <c r="Q432" s="96">
        <f t="shared" si="14"/>
        <v>365740.87000000011</v>
      </c>
      <c r="R432" s="97">
        <f t="shared" si="15"/>
        <v>197.46314012938231</v>
      </c>
    </row>
    <row r="433" spans="1:18" s="98" customFormat="1" ht="24" customHeight="1" thickBot="1" x14ac:dyDescent="0.6">
      <c r="A433" s="107"/>
      <c r="B433" s="108" t="s">
        <v>62</v>
      </c>
      <c r="C433" s="108" t="s">
        <v>62</v>
      </c>
      <c r="D433" s="108" t="s">
        <v>62</v>
      </c>
      <c r="E433" s="108" t="s">
        <v>62</v>
      </c>
      <c r="F433" s="108"/>
      <c r="G433" s="108" t="s">
        <v>360</v>
      </c>
      <c r="H433" s="109">
        <f>H210+H223+H236+H254+H265+H281+H289+H295+H309+H321+H338+H360+H371+H386+H393+H399+H410+H416+H419+H426+H432</f>
        <v>1027390</v>
      </c>
      <c r="I433" s="107"/>
      <c r="J433" s="110">
        <f t="shared" ref="J433:O433" si="16">J210+J223+J236+J254+J265+J281+J289+J295+J309+J321+J338+J360+J371+J386+J393+J399+J410+J416+J419+J426+J432</f>
        <v>167026189.04999998</v>
      </c>
      <c r="K433" s="111">
        <f t="shared" si="16"/>
        <v>185226574.22999999</v>
      </c>
      <c r="L433" s="110">
        <f t="shared" si="16"/>
        <v>197295794.99999997</v>
      </c>
      <c r="M433" s="110">
        <f t="shared" si="16"/>
        <v>171129148.22999996</v>
      </c>
      <c r="N433" s="108">
        <f t="shared" si="16"/>
        <v>210</v>
      </c>
      <c r="O433" s="108">
        <f t="shared" si="16"/>
        <v>210</v>
      </c>
      <c r="P433" s="108">
        <f>N433-O433</f>
        <v>0</v>
      </c>
      <c r="Q433" s="96">
        <f t="shared" si="14"/>
        <v>26166646.770000011</v>
      </c>
      <c r="R433" s="97">
        <f t="shared" si="15"/>
        <v>192.03593085391134</v>
      </c>
    </row>
    <row r="434" spans="1:18" ht="24" customHeight="1" thickTop="1" thickBot="1" x14ac:dyDescent="0.6">
      <c r="A434" s="112"/>
      <c r="B434" s="113"/>
      <c r="C434" s="113"/>
      <c r="D434" s="113"/>
      <c r="E434" s="404" t="s">
        <v>361</v>
      </c>
      <c r="F434" s="405"/>
      <c r="G434" s="406"/>
      <c r="H434" s="114"/>
      <c r="I434" s="112"/>
      <c r="J434" s="115">
        <f>J433/O433</f>
        <v>795362.80499999993</v>
      </c>
      <c r="K434" s="116">
        <f>K433/O433</f>
        <v>882031.30585714278</v>
      </c>
      <c r="L434" s="115">
        <f>L433/O433</f>
        <v>939503.78571428556</v>
      </c>
      <c r="M434" s="115">
        <f>M433/O433</f>
        <v>814900.70585714269</v>
      </c>
      <c r="N434" s="164"/>
      <c r="O434" s="164"/>
      <c r="P434" s="164"/>
      <c r="Q434" s="79">
        <f t="shared" si="14"/>
        <v>124603.07985714287</v>
      </c>
    </row>
    <row r="435" spans="1:18" ht="24.75" thickTop="1" x14ac:dyDescent="0.55000000000000004">
      <c r="A435" s="117">
        <v>1</v>
      </c>
      <c r="B435" s="118" t="s">
        <v>58</v>
      </c>
      <c r="C435" s="118" t="s">
        <v>362</v>
      </c>
      <c r="D435" s="118" t="s">
        <v>363</v>
      </c>
      <c r="E435" s="118" t="s">
        <v>364</v>
      </c>
      <c r="F435" s="118" t="s">
        <v>175</v>
      </c>
      <c r="G435" s="118" t="s">
        <v>365</v>
      </c>
      <c r="H435" s="119"/>
      <c r="I435" s="117"/>
      <c r="J435" s="120"/>
      <c r="K435" s="121"/>
      <c r="L435" s="122"/>
      <c r="M435" s="122"/>
      <c r="N435" s="118"/>
      <c r="O435" s="118"/>
      <c r="P435" s="118"/>
    </row>
    <row r="436" spans="1:18" x14ac:dyDescent="0.55000000000000004">
      <c r="A436" s="86">
        <v>2</v>
      </c>
      <c r="B436" s="87" t="s">
        <v>58</v>
      </c>
      <c r="C436" s="87" t="s">
        <v>362</v>
      </c>
      <c r="D436" s="87" t="s">
        <v>363</v>
      </c>
      <c r="E436" s="87" t="s">
        <v>364</v>
      </c>
      <c r="F436" s="87" t="s">
        <v>178</v>
      </c>
      <c r="G436" s="87" t="s">
        <v>683</v>
      </c>
      <c r="H436" s="88">
        <v>6960</v>
      </c>
      <c r="I436" s="86">
        <v>5</v>
      </c>
      <c r="J436" s="89">
        <f>SUM('เลย '!F4)</f>
        <v>653272.53</v>
      </c>
      <c r="K436" s="90">
        <f>SUM('เลย '!AI4)</f>
        <v>749488.17</v>
      </c>
      <c r="L436" s="91">
        <f>'เลย '!AJ4</f>
        <v>696400.08</v>
      </c>
      <c r="M436" s="91">
        <f>'เลย '!AK4</f>
        <v>1087037.5900000001</v>
      </c>
      <c r="N436" s="87"/>
      <c r="O436" s="87"/>
      <c r="P436" s="87"/>
      <c r="Q436" s="79">
        <f t="shared" si="14"/>
        <v>-390637.51000000013</v>
      </c>
      <c r="R436" s="80">
        <f t="shared" si="15"/>
        <v>100.05748275862068</v>
      </c>
    </row>
    <row r="437" spans="1:18" x14ac:dyDescent="0.55000000000000004">
      <c r="A437" s="86">
        <v>3</v>
      </c>
      <c r="B437" s="87" t="s">
        <v>58</v>
      </c>
      <c r="C437" s="87" t="s">
        <v>362</v>
      </c>
      <c r="D437" s="87" t="s">
        <v>363</v>
      </c>
      <c r="E437" s="87" t="s">
        <v>364</v>
      </c>
      <c r="F437" s="87" t="s">
        <v>178</v>
      </c>
      <c r="G437" s="87" t="s">
        <v>684</v>
      </c>
      <c r="H437" s="88">
        <v>2157</v>
      </c>
      <c r="I437" s="86">
        <v>2</v>
      </c>
      <c r="J437" s="89">
        <f>SUM('เลย '!F5)</f>
        <v>20892.02</v>
      </c>
      <c r="K437" s="90">
        <f>SUM('เลย '!AI5)</f>
        <v>65904.240000000005</v>
      </c>
      <c r="L437" s="91">
        <f>'เลย '!AJ5</f>
        <v>432967.97</v>
      </c>
      <c r="M437" s="91">
        <f>'เลย '!AK5</f>
        <v>701025.41</v>
      </c>
      <c r="N437" s="87"/>
      <c r="O437" s="87"/>
      <c r="P437" s="87"/>
      <c r="Q437" s="79">
        <f t="shared" si="14"/>
        <v>-268057.44000000006</v>
      </c>
      <c r="R437" s="80">
        <f t="shared" si="15"/>
        <v>200.7269216504404</v>
      </c>
    </row>
    <row r="438" spans="1:18" x14ac:dyDescent="0.55000000000000004">
      <c r="A438" s="86">
        <v>4</v>
      </c>
      <c r="B438" s="87" t="s">
        <v>58</v>
      </c>
      <c r="C438" s="87" t="s">
        <v>362</v>
      </c>
      <c r="D438" s="87" t="s">
        <v>363</v>
      </c>
      <c r="E438" s="87" t="s">
        <v>364</v>
      </c>
      <c r="F438" s="87" t="s">
        <v>178</v>
      </c>
      <c r="G438" s="87" t="s">
        <v>685</v>
      </c>
      <c r="H438" s="88">
        <v>6575</v>
      </c>
      <c r="I438" s="86">
        <v>5</v>
      </c>
      <c r="J438" s="89">
        <f>SUM('เลย '!F6)</f>
        <v>328869.39</v>
      </c>
      <c r="K438" s="90">
        <f>SUM('เลย '!AI6)</f>
        <v>396054.76</v>
      </c>
      <c r="L438" s="91">
        <f>'เลย '!AJ6</f>
        <v>1035874.6799999999</v>
      </c>
      <c r="M438" s="91">
        <f>'เลย '!AK6</f>
        <v>1219777.98</v>
      </c>
      <c r="N438" s="87"/>
      <c r="O438" s="87"/>
      <c r="P438" s="87"/>
      <c r="Q438" s="79">
        <f t="shared" si="14"/>
        <v>-183903.30000000005</v>
      </c>
      <c r="R438" s="80">
        <f t="shared" si="15"/>
        <v>157.54747984790873</v>
      </c>
    </row>
    <row r="439" spans="1:18" x14ac:dyDescent="0.55000000000000004">
      <c r="A439" s="86">
        <v>5</v>
      </c>
      <c r="B439" s="87" t="s">
        <v>58</v>
      </c>
      <c r="C439" s="87" t="s">
        <v>362</v>
      </c>
      <c r="D439" s="87" t="s">
        <v>363</v>
      </c>
      <c r="E439" s="87" t="s">
        <v>364</v>
      </c>
      <c r="F439" s="87" t="s">
        <v>178</v>
      </c>
      <c r="G439" s="87" t="s">
        <v>686</v>
      </c>
      <c r="H439" s="88">
        <v>3382</v>
      </c>
      <c r="I439" s="86">
        <v>3</v>
      </c>
      <c r="J439" s="89">
        <f>SUM('เลย '!F7)</f>
        <v>427450.55</v>
      </c>
      <c r="K439" s="90">
        <f>SUM('เลย '!AI7)</f>
        <v>583933.56000000006</v>
      </c>
      <c r="L439" s="91">
        <f>'เลย '!AJ7</f>
        <v>673282</v>
      </c>
      <c r="M439" s="91">
        <f>'เลย '!AK7</f>
        <v>855711.39</v>
      </c>
      <c r="N439" s="87"/>
      <c r="O439" s="87"/>
      <c r="P439" s="87"/>
      <c r="Q439" s="79">
        <f t="shared" si="14"/>
        <v>-182429.39</v>
      </c>
      <c r="R439" s="80">
        <f t="shared" si="15"/>
        <v>199.07806031933768</v>
      </c>
    </row>
    <row r="440" spans="1:18" x14ac:dyDescent="0.55000000000000004">
      <c r="A440" s="86">
        <v>6</v>
      </c>
      <c r="B440" s="87" t="s">
        <v>58</v>
      </c>
      <c r="C440" s="87" t="s">
        <v>362</v>
      </c>
      <c r="D440" s="87" t="s">
        <v>363</v>
      </c>
      <c r="E440" s="87" t="s">
        <v>364</v>
      </c>
      <c r="F440" s="87" t="s">
        <v>178</v>
      </c>
      <c r="G440" s="87" t="s">
        <v>687</v>
      </c>
      <c r="H440" s="88">
        <v>3200</v>
      </c>
      <c r="I440" s="86">
        <v>3</v>
      </c>
      <c r="J440" s="89">
        <f>SUM('เลย '!F8)</f>
        <v>516322.71</v>
      </c>
      <c r="K440" s="90">
        <f>SUM('เลย '!AI8)</f>
        <v>314347.78000000003</v>
      </c>
      <c r="L440" s="91">
        <f>'เลย '!AJ8</f>
        <v>424575.58</v>
      </c>
      <c r="M440" s="91">
        <f>'เลย '!AK8</f>
        <v>608441.73</v>
      </c>
      <c r="N440" s="87"/>
      <c r="O440" s="87"/>
      <c r="P440" s="87"/>
      <c r="Q440" s="79">
        <f t="shared" si="14"/>
        <v>-183866.14999999997</v>
      </c>
      <c r="R440" s="80">
        <f t="shared" si="15"/>
        <v>132.67986875</v>
      </c>
    </row>
    <row r="441" spans="1:18" x14ac:dyDescent="0.55000000000000004">
      <c r="A441" s="86">
        <v>7</v>
      </c>
      <c r="B441" s="87" t="s">
        <v>58</v>
      </c>
      <c r="C441" s="87" t="s">
        <v>362</v>
      </c>
      <c r="D441" s="87" t="s">
        <v>363</v>
      </c>
      <c r="E441" s="87" t="s">
        <v>364</v>
      </c>
      <c r="F441" s="87" t="s">
        <v>178</v>
      </c>
      <c r="G441" s="87" t="s">
        <v>688</v>
      </c>
      <c r="H441" s="88">
        <v>3215</v>
      </c>
      <c r="I441" s="86">
        <v>3</v>
      </c>
      <c r="J441" s="89">
        <f>SUM('เลย '!F9)</f>
        <v>471071.87</v>
      </c>
      <c r="K441" s="90">
        <f>SUM('เลย '!AI9)</f>
        <v>594600.29</v>
      </c>
      <c r="L441" s="91">
        <f>'เลย '!AJ9</f>
        <v>586282.56000000006</v>
      </c>
      <c r="M441" s="91">
        <f>'เลย '!AK9</f>
        <v>568810.9</v>
      </c>
      <c r="N441" s="87"/>
      <c r="O441" s="87"/>
      <c r="P441" s="87"/>
      <c r="Q441" s="79">
        <f t="shared" si="14"/>
        <v>17471.660000000033</v>
      </c>
      <c r="R441" s="80">
        <f t="shared" si="15"/>
        <v>182.35849455676518</v>
      </c>
    </row>
    <row r="442" spans="1:18" x14ac:dyDescent="0.55000000000000004">
      <c r="A442" s="86">
        <v>8</v>
      </c>
      <c r="B442" s="87" t="s">
        <v>58</v>
      </c>
      <c r="C442" s="87" t="s">
        <v>362</v>
      </c>
      <c r="D442" s="87" t="s">
        <v>363</v>
      </c>
      <c r="E442" s="87" t="s">
        <v>364</v>
      </c>
      <c r="F442" s="87" t="s">
        <v>178</v>
      </c>
      <c r="G442" s="87" t="s">
        <v>689</v>
      </c>
      <c r="H442" s="88">
        <v>1812</v>
      </c>
      <c r="I442" s="86">
        <v>2</v>
      </c>
      <c r="J442" s="89">
        <f>SUM('เลย '!F10)</f>
        <v>325416.12</v>
      </c>
      <c r="K442" s="90">
        <f>SUM('เลย '!AI10)</f>
        <v>425113.36</v>
      </c>
      <c r="L442" s="91">
        <f>'เลย '!AJ10</f>
        <v>413535.96</v>
      </c>
      <c r="M442" s="91">
        <f>'เลย '!AK10</f>
        <v>477818.55</v>
      </c>
      <c r="N442" s="87"/>
      <c r="O442" s="87"/>
      <c r="P442" s="87"/>
      <c r="Q442" s="79">
        <f t="shared" si="14"/>
        <v>-64282.589999999967</v>
      </c>
      <c r="R442" s="80">
        <f t="shared" si="15"/>
        <v>228.22072847682119</v>
      </c>
    </row>
    <row r="443" spans="1:18" x14ac:dyDescent="0.55000000000000004">
      <c r="A443" s="86">
        <v>9</v>
      </c>
      <c r="B443" s="87" t="s">
        <v>58</v>
      </c>
      <c r="C443" s="87" t="s">
        <v>362</v>
      </c>
      <c r="D443" s="87" t="s">
        <v>363</v>
      </c>
      <c r="E443" s="87" t="s">
        <v>364</v>
      </c>
      <c r="F443" s="87" t="s">
        <v>178</v>
      </c>
      <c r="G443" s="87" t="s">
        <v>690</v>
      </c>
      <c r="H443" s="88">
        <v>6309</v>
      </c>
      <c r="I443" s="86">
        <v>5</v>
      </c>
      <c r="J443" s="89">
        <f>SUM('เลย '!F11)</f>
        <v>1536423.24</v>
      </c>
      <c r="K443" s="90">
        <f>SUM('เลย '!AI11)</f>
        <v>1575224.06</v>
      </c>
      <c r="L443" s="91">
        <f>'เลย '!AJ11</f>
        <v>1028452.94</v>
      </c>
      <c r="M443" s="91">
        <f>'เลย '!AK11</f>
        <v>1190647.0900000001</v>
      </c>
      <c r="N443" s="87"/>
      <c r="O443" s="87"/>
      <c r="P443" s="87"/>
      <c r="Q443" s="79">
        <f t="shared" si="14"/>
        <v>-162194.15000000014</v>
      </c>
      <c r="R443" s="80">
        <f t="shared" si="15"/>
        <v>163.01362181011254</v>
      </c>
    </row>
    <row r="444" spans="1:18" x14ac:dyDescent="0.55000000000000004">
      <c r="A444" s="86">
        <v>10</v>
      </c>
      <c r="B444" s="87" t="s">
        <v>58</v>
      </c>
      <c r="C444" s="87" t="s">
        <v>362</v>
      </c>
      <c r="D444" s="87" t="s">
        <v>363</v>
      </c>
      <c r="E444" s="87" t="s">
        <v>364</v>
      </c>
      <c r="F444" s="87" t="s">
        <v>178</v>
      </c>
      <c r="G444" s="87" t="s">
        <v>691</v>
      </c>
      <c r="H444" s="88">
        <v>2431</v>
      </c>
      <c r="I444" s="86">
        <v>2</v>
      </c>
      <c r="J444" s="89">
        <f>SUM('เลย '!F12)</f>
        <v>595864.73</v>
      </c>
      <c r="K444" s="90">
        <f>SUM('เลย '!AI12)</f>
        <v>626442.48</v>
      </c>
      <c r="L444" s="91">
        <f>'เลย '!AJ12</f>
        <v>781224.24</v>
      </c>
      <c r="M444" s="91">
        <f>'เลย '!AK12</f>
        <v>963578.23</v>
      </c>
      <c r="N444" s="87"/>
      <c r="O444" s="87"/>
      <c r="P444" s="87"/>
      <c r="Q444" s="79">
        <f t="shared" si="14"/>
        <v>-182353.99</v>
      </c>
      <c r="R444" s="80">
        <f t="shared" si="15"/>
        <v>321.35921020156314</v>
      </c>
    </row>
    <row r="445" spans="1:18" x14ac:dyDescent="0.55000000000000004">
      <c r="A445" s="86">
        <v>11</v>
      </c>
      <c r="B445" s="87" t="s">
        <v>58</v>
      </c>
      <c r="C445" s="87" t="s">
        <v>362</v>
      </c>
      <c r="D445" s="87" t="s">
        <v>363</v>
      </c>
      <c r="E445" s="87" t="s">
        <v>364</v>
      </c>
      <c r="F445" s="87" t="s">
        <v>178</v>
      </c>
      <c r="G445" s="87" t="s">
        <v>692</v>
      </c>
      <c r="H445" s="88">
        <v>5164</v>
      </c>
      <c r="I445" s="86">
        <v>4</v>
      </c>
      <c r="J445" s="89">
        <f>SUM('เลย '!F13)</f>
        <v>755265.84</v>
      </c>
      <c r="K445" s="90">
        <f>SUM('เลย '!AI13)</f>
        <v>764471.53999999992</v>
      </c>
      <c r="L445" s="91">
        <f>'เลย '!AJ13</f>
        <v>501794.09</v>
      </c>
      <c r="M445" s="91">
        <f>'เลย '!AK13</f>
        <v>664953.49000000011</v>
      </c>
      <c r="N445" s="87"/>
      <c r="O445" s="87"/>
      <c r="P445" s="87"/>
      <c r="Q445" s="79">
        <f t="shared" si="14"/>
        <v>-163159.40000000008</v>
      </c>
      <c r="R445" s="80">
        <f t="shared" si="15"/>
        <v>97.171589852827267</v>
      </c>
    </row>
    <row r="446" spans="1:18" x14ac:dyDescent="0.55000000000000004">
      <c r="A446" s="86">
        <v>12</v>
      </c>
      <c r="B446" s="87" t="s">
        <v>58</v>
      </c>
      <c r="C446" s="87" t="s">
        <v>362</v>
      </c>
      <c r="D446" s="87" t="s">
        <v>363</v>
      </c>
      <c r="E446" s="87" t="s">
        <v>364</v>
      </c>
      <c r="F446" s="87" t="s">
        <v>178</v>
      </c>
      <c r="G446" s="87" t="s">
        <v>693</v>
      </c>
      <c r="H446" s="88">
        <v>3157</v>
      </c>
      <c r="I446" s="86">
        <v>3</v>
      </c>
      <c r="J446" s="89">
        <f>SUM('เลย '!F14)</f>
        <v>155286.76</v>
      </c>
      <c r="K446" s="90">
        <f>SUM('เลย '!AI14)</f>
        <v>198919.97</v>
      </c>
      <c r="L446" s="91">
        <f>'เลย '!AJ14</f>
        <v>605249.71</v>
      </c>
      <c r="M446" s="91">
        <f>'เลย '!AK14</f>
        <v>763665.46000000008</v>
      </c>
      <c r="N446" s="87"/>
      <c r="O446" s="87"/>
      <c r="P446" s="87"/>
      <c r="Q446" s="79">
        <f t="shared" si="14"/>
        <v>-158415.75000000012</v>
      </c>
      <c r="R446" s="80">
        <f t="shared" si="15"/>
        <v>191.7167279062401</v>
      </c>
    </row>
    <row r="447" spans="1:18" x14ac:dyDescent="0.55000000000000004">
      <c r="A447" s="86">
        <v>13</v>
      </c>
      <c r="B447" s="87" t="s">
        <v>58</v>
      </c>
      <c r="C447" s="87" t="s">
        <v>362</v>
      </c>
      <c r="D447" s="87" t="s">
        <v>363</v>
      </c>
      <c r="E447" s="87" t="s">
        <v>364</v>
      </c>
      <c r="F447" s="87" t="s">
        <v>178</v>
      </c>
      <c r="G447" s="87" t="s">
        <v>694</v>
      </c>
      <c r="H447" s="88">
        <v>5175</v>
      </c>
      <c r="I447" s="86">
        <v>4</v>
      </c>
      <c r="J447" s="89">
        <f>SUM('เลย '!F15)</f>
        <v>1080023.6299999999</v>
      </c>
      <c r="K447" s="90">
        <f>SUM('เลย '!AI15)</f>
        <v>855447.07999999984</v>
      </c>
      <c r="L447" s="91">
        <f>'เลย '!AJ15</f>
        <v>877328.04</v>
      </c>
      <c r="M447" s="91">
        <f>'เลย '!AK15</f>
        <v>1072633.6600000001</v>
      </c>
      <c r="N447" s="87"/>
      <c r="O447" s="87"/>
      <c r="P447" s="87"/>
      <c r="Q447" s="79">
        <f t="shared" si="14"/>
        <v>-195305.62000000011</v>
      </c>
      <c r="R447" s="80">
        <f t="shared" si="15"/>
        <v>169.53198840579711</v>
      </c>
    </row>
    <row r="448" spans="1:18" x14ac:dyDescent="0.55000000000000004">
      <c r="A448" s="86">
        <v>14</v>
      </c>
      <c r="B448" s="87" t="s">
        <v>58</v>
      </c>
      <c r="C448" s="87" t="s">
        <v>362</v>
      </c>
      <c r="D448" s="87" t="s">
        <v>363</v>
      </c>
      <c r="E448" s="87" t="s">
        <v>364</v>
      </c>
      <c r="F448" s="87" t="s">
        <v>178</v>
      </c>
      <c r="G448" s="87" t="s">
        <v>695</v>
      </c>
      <c r="H448" s="88">
        <v>3202</v>
      </c>
      <c r="I448" s="86">
        <v>3</v>
      </c>
      <c r="J448" s="89">
        <f>SUM('เลย '!F16)</f>
        <v>196882.25</v>
      </c>
      <c r="K448" s="90">
        <f>SUM('เลย '!AI16)</f>
        <v>300566.68</v>
      </c>
      <c r="L448" s="91">
        <f>'เลย '!AJ16</f>
        <v>667936.17999999993</v>
      </c>
      <c r="M448" s="91">
        <f>'เลย '!AK16</f>
        <v>810998.58000000007</v>
      </c>
      <c r="N448" s="87"/>
      <c r="O448" s="87"/>
      <c r="P448" s="87"/>
      <c r="Q448" s="79">
        <f t="shared" si="14"/>
        <v>-143062.40000000014</v>
      </c>
      <c r="R448" s="80">
        <f t="shared" si="15"/>
        <v>208.59968144909431</v>
      </c>
    </row>
    <row r="449" spans="1:18" x14ac:dyDescent="0.55000000000000004">
      <c r="A449" s="86">
        <v>15</v>
      </c>
      <c r="B449" s="87" t="s">
        <v>58</v>
      </c>
      <c r="C449" s="87" t="s">
        <v>362</v>
      </c>
      <c r="D449" s="87" t="s">
        <v>363</v>
      </c>
      <c r="E449" s="87" t="s">
        <v>364</v>
      </c>
      <c r="F449" s="87" t="s">
        <v>178</v>
      </c>
      <c r="G449" s="87" t="s">
        <v>696</v>
      </c>
      <c r="H449" s="88">
        <v>4707</v>
      </c>
      <c r="I449" s="86">
        <v>4</v>
      </c>
      <c r="J449" s="89">
        <f>SUM('เลย '!F17)</f>
        <v>859168.28</v>
      </c>
      <c r="K449" s="90">
        <f>SUM('เลย '!AI17)</f>
        <v>1071589.92</v>
      </c>
      <c r="L449" s="91">
        <f>'เลย '!AJ17</f>
        <v>739263.83</v>
      </c>
      <c r="M449" s="91">
        <f>'เลย '!AK17</f>
        <v>783521.45</v>
      </c>
      <c r="N449" s="87"/>
      <c r="O449" s="87"/>
      <c r="P449" s="87"/>
      <c r="Q449" s="79">
        <f t="shared" si="14"/>
        <v>-44257.619999999995</v>
      </c>
      <c r="R449" s="80">
        <f t="shared" si="15"/>
        <v>157.05626301253452</v>
      </c>
    </row>
    <row r="450" spans="1:18" x14ac:dyDescent="0.55000000000000004">
      <c r="A450" s="86">
        <v>16</v>
      </c>
      <c r="B450" s="87" t="s">
        <v>58</v>
      </c>
      <c r="C450" s="87" t="s">
        <v>362</v>
      </c>
      <c r="D450" s="87" t="s">
        <v>363</v>
      </c>
      <c r="E450" s="87" t="s">
        <v>364</v>
      </c>
      <c r="F450" s="87" t="s">
        <v>178</v>
      </c>
      <c r="G450" s="87" t="s">
        <v>697</v>
      </c>
      <c r="H450" s="88">
        <v>4252</v>
      </c>
      <c r="I450" s="86">
        <v>3</v>
      </c>
      <c r="J450" s="89">
        <f>SUM('เลย '!F18)</f>
        <v>395538.45</v>
      </c>
      <c r="K450" s="90">
        <f>SUM('เลย '!AI18)</f>
        <v>505848.18</v>
      </c>
      <c r="L450" s="91">
        <f>'เลย '!AJ18</f>
        <v>810851.06</v>
      </c>
      <c r="M450" s="91">
        <f>'เลย '!AK18</f>
        <v>1042908.62</v>
      </c>
      <c r="N450" s="87"/>
      <c r="O450" s="87"/>
      <c r="P450" s="87"/>
      <c r="Q450" s="79">
        <f t="shared" si="14"/>
        <v>-232057.55999999994</v>
      </c>
      <c r="R450" s="80">
        <f t="shared" si="15"/>
        <v>190.69874412041395</v>
      </c>
    </row>
    <row r="451" spans="1:18" x14ac:dyDescent="0.55000000000000004">
      <c r="A451" s="86">
        <v>17</v>
      </c>
      <c r="B451" s="87" t="s">
        <v>58</v>
      </c>
      <c r="C451" s="87" t="s">
        <v>362</v>
      </c>
      <c r="D451" s="87" t="s">
        <v>363</v>
      </c>
      <c r="E451" s="87" t="s">
        <v>364</v>
      </c>
      <c r="F451" s="87" t="s">
        <v>178</v>
      </c>
      <c r="G451" s="87" t="s">
        <v>698</v>
      </c>
      <c r="H451" s="88">
        <v>5508</v>
      </c>
      <c r="I451" s="86">
        <v>4</v>
      </c>
      <c r="J451" s="89">
        <f>SUM('เลย '!F19)</f>
        <v>914586.34</v>
      </c>
      <c r="K451" s="90">
        <f>SUM('เลย '!AI19)</f>
        <v>963460.30999999994</v>
      </c>
      <c r="L451" s="91">
        <f>'เลย '!AJ19</f>
        <v>365583.33999999997</v>
      </c>
      <c r="M451" s="91">
        <f>'เลย '!AK19</f>
        <v>737496.24</v>
      </c>
      <c r="N451" s="87"/>
      <c r="O451" s="87"/>
      <c r="P451" s="87"/>
      <c r="Q451" s="79">
        <f t="shared" si="14"/>
        <v>-371912.9</v>
      </c>
      <c r="R451" s="80">
        <f t="shared" si="15"/>
        <v>66.373155410312265</v>
      </c>
    </row>
    <row r="452" spans="1:18" x14ac:dyDescent="0.55000000000000004">
      <c r="A452" s="86">
        <v>18</v>
      </c>
      <c r="B452" s="87" t="s">
        <v>58</v>
      </c>
      <c r="C452" s="87" t="s">
        <v>362</v>
      </c>
      <c r="D452" s="87" t="s">
        <v>363</v>
      </c>
      <c r="E452" s="87" t="s">
        <v>364</v>
      </c>
      <c r="F452" s="87" t="s">
        <v>178</v>
      </c>
      <c r="G452" s="87" t="s">
        <v>699</v>
      </c>
      <c r="H452" s="88">
        <v>2190</v>
      </c>
      <c r="I452" s="86">
        <v>2</v>
      </c>
      <c r="J452" s="89">
        <f>SUM('เลย '!F20)</f>
        <v>220423.76</v>
      </c>
      <c r="K452" s="90">
        <f>SUM('เลย '!AI20)</f>
        <v>182852.59000000003</v>
      </c>
      <c r="L452" s="91">
        <f>'เลย '!AJ20</f>
        <v>581925.66</v>
      </c>
      <c r="M452" s="91">
        <f>'เลย '!AK20</f>
        <v>653329.32999999996</v>
      </c>
      <c r="N452" s="87"/>
      <c r="O452" s="87"/>
      <c r="P452" s="87"/>
      <c r="Q452" s="79">
        <f t="shared" si="14"/>
        <v>-71403.669999999925</v>
      </c>
      <c r="R452" s="80">
        <f t="shared" si="15"/>
        <v>265.71947945205483</v>
      </c>
    </row>
    <row r="453" spans="1:18" x14ac:dyDescent="0.55000000000000004">
      <c r="A453" s="86">
        <v>19</v>
      </c>
      <c r="B453" s="87" t="s">
        <v>58</v>
      </c>
      <c r="C453" s="87" t="s">
        <v>362</v>
      </c>
      <c r="D453" s="87" t="s">
        <v>363</v>
      </c>
      <c r="E453" s="87" t="s">
        <v>364</v>
      </c>
      <c r="F453" s="87" t="s">
        <v>178</v>
      </c>
      <c r="G453" s="87" t="s">
        <v>700</v>
      </c>
      <c r="H453" s="88">
        <v>2432</v>
      </c>
      <c r="I453" s="86">
        <v>2</v>
      </c>
      <c r="J453" s="89">
        <f>SUM('เลย '!F21)</f>
        <v>355055.03</v>
      </c>
      <c r="K453" s="90">
        <f>SUM('เลย '!AI21)</f>
        <v>402917.49000000005</v>
      </c>
      <c r="L453" s="91">
        <f>'เลย '!AJ21</f>
        <v>491537.51</v>
      </c>
      <c r="M453" s="91">
        <f>'เลย '!AK21</f>
        <v>638497.89</v>
      </c>
      <c r="N453" s="87"/>
      <c r="O453" s="87"/>
      <c r="P453" s="87"/>
      <c r="Q453" s="79">
        <f t="shared" si="14"/>
        <v>-146960.38</v>
      </c>
      <c r="R453" s="80">
        <f t="shared" si="15"/>
        <v>202.11246299342105</v>
      </c>
    </row>
    <row r="454" spans="1:18" x14ac:dyDescent="0.55000000000000004">
      <c r="A454" s="86">
        <v>20</v>
      </c>
      <c r="B454" s="87" t="s">
        <v>58</v>
      </c>
      <c r="C454" s="87" t="s">
        <v>362</v>
      </c>
      <c r="D454" s="87" t="s">
        <v>363</v>
      </c>
      <c r="E454" s="87" t="s">
        <v>364</v>
      </c>
      <c r="F454" s="87" t="s">
        <v>178</v>
      </c>
      <c r="G454" s="87" t="s">
        <v>701</v>
      </c>
      <c r="H454" s="88">
        <v>2840</v>
      </c>
      <c r="I454" s="86">
        <v>2</v>
      </c>
      <c r="J454" s="89">
        <f>SUM('เลย '!F22)</f>
        <v>151112.65</v>
      </c>
      <c r="K454" s="90">
        <f>SUM('เลย '!AI22)</f>
        <v>258126.13</v>
      </c>
      <c r="L454" s="91">
        <f>'เลย '!AJ22</f>
        <v>407579.51</v>
      </c>
      <c r="M454" s="91">
        <f>'เลย '!AK22</f>
        <v>515503.62000000005</v>
      </c>
      <c r="N454" s="87"/>
      <c r="O454" s="87"/>
      <c r="P454" s="87"/>
      <c r="Q454" s="79">
        <f t="shared" si="14"/>
        <v>-107924.11000000004</v>
      </c>
      <c r="R454" s="80">
        <f t="shared" si="15"/>
        <v>143.51391197183099</v>
      </c>
    </row>
    <row r="455" spans="1:18" s="98" customFormat="1" x14ac:dyDescent="0.55000000000000004">
      <c r="A455" s="92">
        <v>1</v>
      </c>
      <c r="B455" s="93" t="s">
        <v>58</v>
      </c>
      <c r="C455" s="93"/>
      <c r="D455" s="93"/>
      <c r="E455" s="93" t="s">
        <v>75</v>
      </c>
      <c r="F455" s="93"/>
      <c r="G455" s="93" t="s">
        <v>366</v>
      </c>
      <c r="H455" s="99">
        <f>SUM(H435:H454)</f>
        <v>74668</v>
      </c>
      <c r="I455" s="92"/>
      <c r="J455" s="95">
        <f>SUM(J435:J454)</f>
        <v>9958926.1500000004</v>
      </c>
      <c r="K455" s="95">
        <f>SUM(K435:K454)</f>
        <v>10835308.59</v>
      </c>
      <c r="L455" s="95">
        <f>SUM(L435:L454)</f>
        <v>12121644.939999999</v>
      </c>
      <c r="M455" s="95">
        <f>SUM(M435:M454)</f>
        <v>15356357.209999999</v>
      </c>
      <c r="N455" s="93">
        <v>19</v>
      </c>
      <c r="O455" s="93">
        <v>19</v>
      </c>
      <c r="P455" s="93">
        <f>N455-O455</f>
        <v>0</v>
      </c>
      <c r="Q455" s="96">
        <f t="shared" ref="Q455:Q518" si="17">L455-M455</f>
        <v>-3234712.2699999996</v>
      </c>
      <c r="R455" s="97">
        <f>L455/H455</f>
        <v>162.3405600792843</v>
      </c>
    </row>
    <row r="456" spans="1:18" x14ac:dyDescent="0.55000000000000004">
      <c r="A456" s="86">
        <v>1</v>
      </c>
      <c r="B456" s="87" t="s">
        <v>58</v>
      </c>
      <c r="C456" s="87" t="s">
        <v>367</v>
      </c>
      <c r="D456" s="87" t="s">
        <v>79</v>
      </c>
      <c r="E456" s="87" t="s">
        <v>368</v>
      </c>
      <c r="F456" s="87" t="s">
        <v>208</v>
      </c>
      <c r="G456" s="87" t="s">
        <v>369</v>
      </c>
      <c r="H456" s="88"/>
      <c r="I456" s="86"/>
      <c r="J456" s="89"/>
      <c r="K456" s="90"/>
      <c r="L456" s="91"/>
      <c r="M456" s="91"/>
      <c r="N456" s="87"/>
      <c r="O456" s="87"/>
      <c r="P456" s="87"/>
    </row>
    <row r="457" spans="1:18" x14ac:dyDescent="0.55000000000000004">
      <c r="A457" s="86">
        <v>2</v>
      </c>
      <c r="B457" s="87" t="s">
        <v>58</v>
      </c>
      <c r="C457" s="87" t="s">
        <v>367</v>
      </c>
      <c r="D457" s="87" t="s">
        <v>79</v>
      </c>
      <c r="E457" s="87" t="s">
        <v>368</v>
      </c>
      <c r="F457" s="87" t="s">
        <v>178</v>
      </c>
      <c r="G457" s="87" t="s">
        <v>702</v>
      </c>
      <c r="H457" s="88">
        <v>1745</v>
      </c>
      <c r="I457" s="86">
        <v>2</v>
      </c>
      <c r="J457" s="89">
        <f>'เลย '!F23</f>
        <v>257169.37</v>
      </c>
      <c r="K457" s="90">
        <f>SUM('เลย '!AI23)</f>
        <v>219224.83000000002</v>
      </c>
      <c r="L457" s="91">
        <f>'เลย '!AJ23</f>
        <v>359415.19</v>
      </c>
      <c r="M457" s="91">
        <f>'เลย '!AK23</f>
        <v>322801.87</v>
      </c>
      <c r="N457" s="87"/>
      <c r="O457" s="87"/>
      <c r="P457" s="87"/>
      <c r="Q457" s="79">
        <f t="shared" si="17"/>
        <v>36613.320000000007</v>
      </c>
      <c r="R457" s="80">
        <f t="shared" ref="R457:R518" si="18">L457/H457</f>
        <v>205.96859025787967</v>
      </c>
    </row>
    <row r="458" spans="1:18" x14ac:dyDescent="0.55000000000000004">
      <c r="A458" s="86">
        <v>3</v>
      </c>
      <c r="B458" s="87" t="s">
        <v>58</v>
      </c>
      <c r="C458" s="87" t="s">
        <v>367</v>
      </c>
      <c r="D458" s="87" t="s">
        <v>79</v>
      </c>
      <c r="E458" s="87" t="s">
        <v>368</v>
      </c>
      <c r="F458" s="87" t="s">
        <v>178</v>
      </c>
      <c r="G458" s="87" t="s">
        <v>703</v>
      </c>
      <c r="H458" s="88">
        <v>4989</v>
      </c>
      <c r="I458" s="86">
        <v>4</v>
      </c>
      <c r="J458" s="89">
        <f>'เลย '!F24</f>
        <v>845519.13</v>
      </c>
      <c r="K458" s="90">
        <f>SUM('เลย '!AI24)</f>
        <v>730185.32000000007</v>
      </c>
      <c r="L458" s="91">
        <f>'เลย '!AJ24</f>
        <v>899743.61</v>
      </c>
      <c r="M458" s="91">
        <f>'เลย '!AK24</f>
        <v>739916.85000000009</v>
      </c>
      <c r="N458" s="87"/>
      <c r="O458" s="87"/>
      <c r="P458" s="87"/>
      <c r="Q458" s="79">
        <f t="shared" si="17"/>
        <v>159826.75999999989</v>
      </c>
      <c r="R458" s="80">
        <f t="shared" si="18"/>
        <v>180.34548206053316</v>
      </c>
    </row>
    <row r="459" spans="1:18" x14ac:dyDescent="0.55000000000000004">
      <c r="A459" s="86">
        <v>4</v>
      </c>
      <c r="B459" s="87" t="s">
        <v>58</v>
      </c>
      <c r="C459" s="87" t="s">
        <v>367</v>
      </c>
      <c r="D459" s="87" t="s">
        <v>79</v>
      </c>
      <c r="E459" s="87" t="s">
        <v>368</v>
      </c>
      <c r="F459" s="87" t="s">
        <v>178</v>
      </c>
      <c r="G459" s="87" t="s">
        <v>704</v>
      </c>
      <c r="H459" s="88">
        <v>1240</v>
      </c>
      <c r="I459" s="86">
        <v>1</v>
      </c>
      <c r="J459" s="89">
        <f>'เลย '!F25</f>
        <v>120295.2</v>
      </c>
      <c r="K459" s="90">
        <f>SUM('เลย '!AI25)</f>
        <v>129538.15</v>
      </c>
      <c r="L459" s="91">
        <f>'เลย '!AJ25</f>
        <v>707399.94</v>
      </c>
      <c r="M459" s="91">
        <f>'เลย '!AK25</f>
        <v>943187.55</v>
      </c>
      <c r="N459" s="87"/>
      <c r="O459" s="87"/>
      <c r="P459" s="87"/>
      <c r="Q459" s="79">
        <f t="shared" si="17"/>
        <v>-235787.6100000001</v>
      </c>
      <c r="R459" s="80">
        <f t="shared" si="18"/>
        <v>570.4838225806451</v>
      </c>
    </row>
    <row r="460" spans="1:18" x14ac:dyDescent="0.55000000000000004">
      <c r="A460" s="86">
        <v>5</v>
      </c>
      <c r="B460" s="87" t="s">
        <v>58</v>
      </c>
      <c r="C460" s="87" t="s">
        <v>367</v>
      </c>
      <c r="D460" s="87" t="s">
        <v>79</v>
      </c>
      <c r="E460" s="87" t="s">
        <v>368</v>
      </c>
      <c r="F460" s="87" t="s">
        <v>178</v>
      </c>
      <c r="G460" s="87" t="s">
        <v>705</v>
      </c>
      <c r="H460" s="88">
        <v>3087</v>
      </c>
      <c r="I460" s="86">
        <v>3</v>
      </c>
      <c r="J460" s="89">
        <f>'เลย '!F26</f>
        <v>378866.08</v>
      </c>
      <c r="K460" s="90">
        <f>SUM('เลย '!AI26)</f>
        <v>76791.260000000009</v>
      </c>
      <c r="L460" s="91">
        <f>'เลย '!AJ26</f>
        <v>150003.1</v>
      </c>
      <c r="M460" s="91">
        <f>'เลย '!AK26</f>
        <v>162162.96000000002</v>
      </c>
      <c r="N460" s="87"/>
      <c r="O460" s="87"/>
      <c r="P460" s="87"/>
      <c r="Q460" s="79">
        <f t="shared" si="17"/>
        <v>-12159.860000000015</v>
      </c>
      <c r="R460" s="80">
        <f t="shared" si="18"/>
        <v>48.591869128603825</v>
      </c>
    </row>
    <row r="461" spans="1:18" x14ac:dyDescent="0.55000000000000004">
      <c r="A461" s="86">
        <v>6</v>
      </c>
      <c r="B461" s="87" t="s">
        <v>58</v>
      </c>
      <c r="C461" s="87" t="s">
        <v>367</v>
      </c>
      <c r="D461" s="87" t="s">
        <v>79</v>
      </c>
      <c r="E461" s="87" t="s">
        <v>368</v>
      </c>
      <c r="F461" s="87" t="s">
        <v>178</v>
      </c>
      <c r="G461" s="87" t="s">
        <v>706</v>
      </c>
      <c r="H461" s="88">
        <v>2421</v>
      </c>
      <c r="I461" s="86">
        <v>2</v>
      </c>
      <c r="J461" s="89">
        <f>'เลย '!F27</f>
        <v>317703.51</v>
      </c>
      <c r="K461" s="90">
        <f>SUM('เลย '!AI27)</f>
        <v>259412.76</v>
      </c>
      <c r="L461" s="91">
        <f>'เลย '!AJ27</f>
        <v>465157.13</v>
      </c>
      <c r="M461" s="91">
        <f>'เลย '!AK27</f>
        <v>611669.30999999994</v>
      </c>
      <c r="N461" s="87"/>
      <c r="O461" s="87"/>
      <c r="P461" s="87"/>
      <c r="Q461" s="79">
        <f t="shared" si="17"/>
        <v>-146512.17999999993</v>
      </c>
      <c r="R461" s="80">
        <f t="shared" si="18"/>
        <v>192.13429574555968</v>
      </c>
    </row>
    <row r="462" spans="1:18" s="98" customFormat="1" x14ac:dyDescent="0.55000000000000004">
      <c r="A462" s="92">
        <v>2</v>
      </c>
      <c r="B462" s="93" t="s">
        <v>58</v>
      </c>
      <c r="C462" s="93"/>
      <c r="D462" s="93"/>
      <c r="E462" s="93" t="s">
        <v>75</v>
      </c>
      <c r="F462" s="93"/>
      <c r="G462" s="93" t="s">
        <v>370</v>
      </c>
      <c r="H462" s="99">
        <f>SUM(H456:H461)</f>
        <v>13482</v>
      </c>
      <c r="I462" s="92"/>
      <c r="J462" s="95">
        <f>SUM(J456:J461)</f>
        <v>1919553.29</v>
      </c>
      <c r="K462" s="95">
        <f>SUM(K456:K461)</f>
        <v>1415152.32</v>
      </c>
      <c r="L462" s="95">
        <f>SUM(L456:L461)</f>
        <v>2581718.9699999997</v>
      </c>
      <c r="M462" s="95">
        <f>SUM(M456:M461)</f>
        <v>2779738.5400000005</v>
      </c>
      <c r="N462" s="93">
        <v>5</v>
      </c>
      <c r="O462" s="93">
        <v>5</v>
      </c>
      <c r="P462" s="93">
        <f>N462-O462</f>
        <v>0</v>
      </c>
      <c r="Q462" s="96">
        <f t="shared" si="17"/>
        <v>-198019.57000000076</v>
      </c>
      <c r="R462" s="97">
        <f>L462/H462</f>
        <v>191.49376724521582</v>
      </c>
    </row>
    <row r="463" spans="1:18" x14ac:dyDescent="0.55000000000000004">
      <c r="A463" s="86">
        <v>1</v>
      </c>
      <c r="B463" s="87" t="s">
        <v>58</v>
      </c>
      <c r="C463" s="87" t="s">
        <v>371</v>
      </c>
      <c r="D463" s="87" t="s">
        <v>86</v>
      </c>
      <c r="E463" s="87" t="s">
        <v>372</v>
      </c>
      <c r="F463" s="87" t="s">
        <v>208</v>
      </c>
      <c r="G463" s="87" t="s">
        <v>373</v>
      </c>
      <c r="H463" s="88"/>
      <c r="I463" s="86"/>
      <c r="J463" s="89"/>
      <c r="K463" s="90"/>
      <c r="L463" s="91"/>
      <c r="M463" s="91"/>
      <c r="N463" s="87"/>
      <c r="O463" s="87"/>
      <c r="P463" s="87"/>
    </row>
    <row r="464" spans="1:18" x14ac:dyDescent="0.55000000000000004">
      <c r="A464" s="86">
        <v>2</v>
      </c>
      <c r="B464" s="87" t="s">
        <v>58</v>
      </c>
      <c r="C464" s="87" t="s">
        <v>371</v>
      </c>
      <c r="D464" s="87" t="s">
        <v>86</v>
      </c>
      <c r="E464" s="87" t="s">
        <v>372</v>
      </c>
      <c r="F464" s="87" t="s">
        <v>178</v>
      </c>
      <c r="G464" s="87" t="s">
        <v>707</v>
      </c>
      <c r="H464" s="88">
        <v>4591</v>
      </c>
      <c r="I464" s="86">
        <v>4</v>
      </c>
      <c r="J464" s="89">
        <f>'เลย '!F28</f>
        <v>826237.98</v>
      </c>
      <c r="K464" s="90">
        <f>SUM('เลย '!AI28)</f>
        <v>870946.2</v>
      </c>
      <c r="L464" s="91">
        <f>'เลย '!AJ28</f>
        <v>1430565.1099999999</v>
      </c>
      <c r="M464" s="91">
        <f>'เลย '!AK28</f>
        <v>1428482.8299999998</v>
      </c>
      <c r="N464" s="87"/>
      <c r="O464" s="87"/>
      <c r="P464" s="87"/>
      <c r="Q464" s="79">
        <f t="shared" si="17"/>
        <v>2082.2800000000279</v>
      </c>
      <c r="R464" s="80">
        <f t="shared" si="18"/>
        <v>311.60207144412976</v>
      </c>
    </row>
    <row r="465" spans="1:18" x14ac:dyDescent="0.55000000000000004">
      <c r="A465" s="86">
        <v>3</v>
      </c>
      <c r="B465" s="87" t="s">
        <v>58</v>
      </c>
      <c r="C465" s="87" t="s">
        <v>371</v>
      </c>
      <c r="D465" s="87" t="s">
        <v>86</v>
      </c>
      <c r="E465" s="87" t="s">
        <v>372</v>
      </c>
      <c r="F465" s="87" t="s">
        <v>178</v>
      </c>
      <c r="G465" s="87" t="s">
        <v>708</v>
      </c>
      <c r="H465" s="88">
        <v>2795</v>
      </c>
      <c r="I465" s="86">
        <v>2</v>
      </c>
      <c r="J465" s="89">
        <f>'เลย '!F29</f>
        <v>461965.26</v>
      </c>
      <c r="K465" s="90">
        <f>SUM('เลย '!AI29)</f>
        <v>408448.81</v>
      </c>
      <c r="L465" s="91">
        <f>'เลย '!AJ29</f>
        <v>395654.46</v>
      </c>
      <c r="M465" s="91">
        <f>'เลย '!AK29</f>
        <v>605758.57999999996</v>
      </c>
      <c r="N465" s="87"/>
      <c r="O465" s="87"/>
      <c r="P465" s="87"/>
      <c r="Q465" s="79">
        <f t="shared" si="17"/>
        <v>-210104.11999999994</v>
      </c>
      <c r="R465" s="80">
        <f t="shared" si="18"/>
        <v>141.55794633273703</v>
      </c>
    </row>
    <row r="466" spans="1:18" x14ac:dyDescent="0.55000000000000004">
      <c r="A466" s="86">
        <v>4</v>
      </c>
      <c r="B466" s="87" t="s">
        <v>58</v>
      </c>
      <c r="C466" s="87" t="s">
        <v>371</v>
      </c>
      <c r="D466" s="87" t="s">
        <v>86</v>
      </c>
      <c r="E466" s="87" t="s">
        <v>372</v>
      </c>
      <c r="F466" s="87" t="s">
        <v>178</v>
      </c>
      <c r="G466" s="87" t="s">
        <v>709</v>
      </c>
      <c r="H466" s="88">
        <v>3578</v>
      </c>
      <c r="I466" s="86">
        <v>3</v>
      </c>
      <c r="J466" s="89">
        <f>'เลย '!F30</f>
        <v>760591.83</v>
      </c>
      <c r="K466" s="90">
        <f>SUM('เลย '!AI30)</f>
        <v>761803.76</v>
      </c>
      <c r="L466" s="91">
        <f>'เลย '!AJ30</f>
        <v>533414</v>
      </c>
      <c r="M466" s="91">
        <f>'เลย '!AK30</f>
        <v>597876.27</v>
      </c>
      <c r="N466" s="87"/>
      <c r="O466" s="87"/>
      <c r="P466" s="87"/>
      <c r="Q466" s="79">
        <f t="shared" si="17"/>
        <v>-64462.270000000019</v>
      </c>
      <c r="R466" s="80">
        <f t="shared" si="18"/>
        <v>149.08160983789827</v>
      </c>
    </row>
    <row r="467" spans="1:18" x14ac:dyDescent="0.55000000000000004">
      <c r="A467" s="86">
        <v>5</v>
      </c>
      <c r="B467" s="87" t="s">
        <v>58</v>
      </c>
      <c r="C467" s="87" t="s">
        <v>371</v>
      </c>
      <c r="D467" s="87" t="s">
        <v>86</v>
      </c>
      <c r="E467" s="87" t="s">
        <v>372</v>
      </c>
      <c r="F467" s="87" t="s">
        <v>178</v>
      </c>
      <c r="G467" s="87" t="s">
        <v>710</v>
      </c>
      <c r="H467" s="88">
        <v>5176</v>
      </c>
      <c r="I467" s="86">
        <v>4</v>
      </c>
      <c r="J467" s="89">
        <f>'เลย '!F31</f>
        <v>723110.1</v>
      </c>
      <c r="K467" s="90">
        <f>SUM('เลย '!AI31)</f>
        <v>826469.61</v>
      </c>
      <c r="L467" s="91">
        <f>'เลย '!AJ31</f>
        <v>1049565.6299999999</v>
      </c>
      <c r="M467" s="91">
        <f>'เลย '!AK31</f>
        <v>726061.72</v>
      </c>
      <c r="N467" s="87"/>
      <c r="O467" s="87"/>
      <c r="P467" s="87"/>
      <c r="Q467" s="79">
        <f t="shared" si="17"/>
        <v>323503.90999999992</v>
      </c>
      <c r="R467" s="80">
        <f t="shared" si="18"/>
        <v>202.77543083462132</v>
      </c>
    </row>
    <row r="468" spans="1:18" x14ac:dyDescent="0.55000000000000004">
      <c r="A468" s="86">
        <v>6</v>
      </c>
      <c r="B468" s="87" t="s">
        <v>58</v>
      </c>
      <c r="C468" s="87" t="s">
        <v>371</v>
      </c>
      <c r="D468" s="87" t="s">
        <v>86</v>
      </c>
      <c r="E468" s="87" t="s">
        <v>372</v>
      </c>
      <c r="F468" s="87" t="s">
        <v>178</v>
      </c>
      <c r="G468" s="87" t="s">
        <v>711</v>
      </c>
      <c r="H468" s="88">
        <v>2328</v>
      </c>
      <c r="I468" s="86">
        <v>2</v>
      </c>
      <c r="J468" s="89">
        <f>'เลย '!F32</f>
        <v>367297.34</v>
      </c>
      <c r="K468" s="90">
        <f>SUM('เลย '!AI32)</f>
        <v>396019.95</v>
      </c>
      <c r="L468" s="91">
        <f>'เลย '!AJ32</f>
        <v>810801.83</v>
      </c>
      <c r="M468" s="91">
        <f>'เลย '!AK32</f>
        <v>855545.03</v>
      </c>
      <c r="N468" s="87"/>
      <c r="O468" s="87"/>
      <c r="P468" s="87"/>
      <c r="Q468" s="79">
        <f t="shared" si="17"/>
        <v>-44743.20000000007</v>
      </c>
      <c r="R468" s="80">
        <f t="shared" si="18"/>
        <v>348.28257302405495</v>
      </c>
    </row>
    <row r="469" spans="1:18" x14ac:dyDescent="0.55000000000000004">
      <c r="A469" s="86">
        <v>7</v>
      </c>
      <c r="B469" s="87" t="s">
        <v>58</v>
      </c>
      <c r="C469" s="87" t="s">
        <v>371</v>
      </c>
      <c r="D469" s="87" t="s">
        <v>86</v>
      </c>
      <c r="E469" s="87" t="s">
        <v>372</v>
      </c>
      <c r="F469" s="87" t="s">
        <v>178</v>
      </c>
      <c r="G469" s="87" t="s">
        <v>712</v>
      </c>
      <c r="H469" s="88">
        <v>1655</v>
      </c>
      <c r="I469" s="86">
        <v>2</v>
      </c>
      <c r="J469" s="89">
        <f>'เลย '!F33</f>
        <v>746089.82</v>
      </c>
      <c r="K469" s="90">
        <f>SUM('เลย '!AI33)</f>
        <v>804038.36999999988</v>
      </c>
      <c r="L469" s="91">
        <f>'เลย '!AJ33</f>
        <v>738812.52</v>
      </c>
      <c r="M469" s="91">
        <f>'เลย '!AK33</f>
        <v>712760.9</v>
      </c>
      <c r="N469" s="87"/>
      <c r="O469" s="87"/>
      <c r="P469" s="87"/>
      <c r="Q469" s="79">
        <f t="shared" si="17"/>
        <v>26051.619999999995</v>
      </c>
      <c r="R469" s="80">
        <f t="shared" si="18"/>
        <v>446.4123987915408</v>
      </c>
    </row>
    <row r="470" spans="1:18" x14ac:dyDescent="0.55000000000000004">
      <c r="A470" s="86">
        <v>8</v>
      </c>
      <c r="B470" s="87" t="s">
        <v>58</v>
      </c>
      <c r="C470" s="87" t="s">
        <v>371</v>
      </c>
      <c r="D470" s="87" t="s">
        <v>86</v>
      </c>
      <c r="E470" s="87" t="s">
        <v>372</v>
      </c>
      <c r="F470" s="87" t="s">
        <v>178</v>
      </c>
      <c r="G470" s="87" t="s">
        <v>713</v>
      </c>
      <c r="H470" s="88">
        <v>2535</v>
      </c>
      <c r="I470" s="86">
        <v>2</v>
      </c>
      <c r="J470" s="89">
        <f>'เลย '!F34</f>
        <v>297177.7</v>
      </c>
      <c r="K470" s="90">
        <f>SUM('เลย '!AI34)</f>
        <v>312831.24</v>
      </c>
      <c r="L470" s="91">
        <f>'เลย '!AJ34</f>
        <v>857253.36</v>
      </c>
      <c r="M470" s="91">
        <f>'เลย '!AK34</f>
        <v>939703.26</v>
      </c>
      <c r="N470" s="87"/>
      <c r="O470" s="87"/>
      <c r="P470" s="87"/>
      <c r="Q470" s="79">
        <f t="shared" si="17"/>
        <v>-82449.900000000023</v>
      </c>
      <c r="R470" s="80">
        <f t="shared" si="18"/>
        <v>338.16700591715977</v>
      </c>
    </row>
    <row r="471" spans="1:18" x14ac:dyDescent="0.55000000000000004">
      <c r="A471" s="86">
        <v>9</v>
      </c>
      <c r="B471" s="87" t="s">
        <v>58</v>
      </c>
      <c r="C471" s="87" t="s">
        <v>371</v>
      </c>
      <c r="D471" s="87" t="s">
        <v>86</v>
      </c>
      <c r="E471" s="87" t="s">
        <v>372</v>
      </c>
      <c r="F471" s="87" t="s">
        <v>178</v>
      </c>
      <c r="G471" s="87" t="s">
        <v>714</v>
      </c>
      <c r="H471" s="88">
        <v>2411</v>
      </c>
      <c r="I471" s="86">
        <v>2</v>
      </c>
      <c r="J471" s="89">
        <f>'เลย '!F35</f>
        <v>449725.15</v>
      </c>
      <c r="K471" s="90">
        <f>SUM('เลย '!AI35)</f>
        <v>478999.73000000004</v>
      </c>
      <c r="L471" s="91">
        <f>'เลย '!AJ35</f>
        <v>133879.24</v>
      </c>
      <c r="M471" s="91">
        <f>'เลย '!AK35</f>
        <v>241173.03</v>
      </c>
      <c r="N471" s="87"/>
      <c r="O471" s="87"/>
      <c r="P471" s="87"/>
      <c r="Q471" s="79">
        <f t="shared" si="17"/>
        <v>-107293.79000000001</v>
      </c>
      <c r="R471" s="80">
        <f t="shared" si="18"/>
        <v>55.52851099128992</v>
      </c>
    </row>
    <row r="472" spans="1:18" x14ac:dyDescent="0.55000000000000004">
      <c r="A472" s="86">
        <v>10</v>
      </c>
      <c r="B472" s="87" t="s">
        <v>58</v>
      </c>
      <c r="C472" s="87" t="s">
        <v>371</v>
      </c>
      <c r="D472" s="87" t="s">
        <v>86</v>
      </c>
      <c r="E472" s="87" t="s">
        <v>372</v>
      </c>
      <c r="F472" s="87" t="s">
        <v>178</v>
      </c>
      <c r="G472" s="87" t="s">
        <v>715</v>
      </c>
      <c r="H472" s="88">
        <v>1725</v>
      </c>
      <c r="I472" s="86">
        <v>2</v>
      </c>
      <c r="J472" s="89">
        <f>'เลย '!F36</f>
        <v>369797.39</v>
      </c>
      <c r="K472" s="90">
        <f>SUM('เลย '!AI36)</f>
        <v>389096.52</v>
      </c>
      <c r="L472" s="91">
        <f>'เลย '!AJ36</f>
        <v>429837.38</v>
      </c>
      <c r="M472" s="91">
        <f>'เลย '!AK36</f>
        <v>538382.94999999995</v>
      </c>
      <c r="N472" s="87"/>
      <c r="O472" s="87"/>
      <c r="P472" s="87"/>
      <c r="Q472" s="79">
        <f t="shared" si="17"/>
        <v>-108545.56999999995</v>
      </c>
      <c r="R472" s="80">
        <f t="shared" si="18"/>
        <v>249.18108985507246</v>
      </c>
    </row>
    <row r="473" spans="1:18" x14ac:dyDescent="0.55000000000000004">
      <c r="A473" s="86">
        <v>11</v>
      </c>
      <c r="B473" s="87" t="s">
        <v>58</v>
      </c>
      <c r="C473" s="87" t="s">
        <v>371</v>
      </c>
      <c r="D473" s="87" t="s">
        <v>86</v>
      </c>
      <c r="E473" s="87" t="s">
        <v>372</v>
      </c>
      <c r="F473" s="87" t="s">
        <v>178</v>
      </c>
      <c r="G473" s="87" t="s">
        <v>716</v>
      </c>
      <c r="H473" s="88">
        <v>2404</v>
      </c>
      <c r="I473" s="86">
        <v>2</v>
      </c>
      <c r="J473" s="89">
        <f>'เลย '!F37</f>
        <v>393508.47</v>
      </c>
      <c r="K473" s="90">
        <f>SUM('เลย '!AI37)</f>
        <v>503812.99</v>
      </c>
      <c r="L473" s="91">
        <f>'เลย '!AJ37</f>
        <v>504450.68</v>
      </c>
      <c r="M473" s="91">
        <f>'เลย '!AK37</f>
        <v>605284.28</v>
      </c>
      <c r="N473" s="87"/>
      <c r="O473" s="87"/>
      <c r="P473" s="87"/>
      <c r="Q473" s="79">
        <f t="shared" si="17"/>
        <v>-100833.60000000003</v>
      </c>
      <c r="R473" s="80">
        <f t="shared" si="18"/>
        <v>209.83805324459234</v>
      </c>
    </row>
    <row r="474" spans="1:18" x14ac:dyDescent="0.55000000000000004">
      <c r="A474" s="86">
        <v>12</v>
      </c>
      <c r="B474" s="87" t="s">
        <v>58</v>
      </c>
      <c r="C474" s="87" t="s">
        <v>371</v>
      </c>
      <c r="D474" s="87" t="s">
        <v>86</v>
      </c>
      <c r="E474" s="87" t="s">
        <v>372</v>
      </c>
      <c r="F474" s="87" t="s">
        <v>178</v>
      </c>
      <c r="G474" s="87" t="s">
        <v>717</v>
      </c>
      <c r="H474" s="88">
        <v>2019</v>
      </c>
      <c r="I474" s="86">
        <v>2</v>
      </c>
      <c r="J474" s="89">
        <f>'เลย '!F38</f>
        <v>231885.2</v>
      </c>
      <c r="K474" s="90">
        <f>SUM('เลย '!AI38)</f>
        <v>283781.22000000003</v>
      </c>
      <c r="L474" s="91">
        <f>'เลย '!AJ38</f>
        <v>542029.56000000006</v>
      </c>
      <c r="M474" s="91">
        <f>'เลย '!AK38</f>
        <v>552822.99</v>
      </c>
      <c r="N474" s="87"/>
      <c r="O474" s="87"/>
      <c r="P474" s="87"/>
      <c r="Q474" s="79">
        <f t="shared" si="17"/>
        <v>-10793.429999999935</v>
      </c>
      <c r="R474" s="80">
        <f t="shared" si="18"/>
        <v>268.46436849925709</v>
      </c>
    </row>
    <row r="475" spans="1:18" x14ac:dyDescent="0.55000000000000004">
      <c r="A475" s="86">
        <v>13</v>
      </c>
      <c r="B475" s="87" t="s">
        <v>58</v>
      </c>
      <c r="C475" s="87" t="s">
        <v>371</v>
      </c>
      <c r="D475" s="87" t="s">
        <v>86</v>
      </c>
      <c r="E475" s="87" t="s">
        <v>372</v>
      </c>
      <c r="F475" s="87" t="s">
        <v>178</v>
      </c>
      <c r="G475" s="87" t="s">
        <v>718</v>
      </c>
      <c r="H475" s="88">
        <v>2954</v>
      </c>
      <c r="I475" s="86">
        <v>2</v>
      </c>
      <c r="J475" s="89">
        <f>'เลย '!F39</f>
        <v>900781.44</v>
      </c>
      <c r="K475" s="90">
        <f>SUM('เลย '!AI39)</f>
        <v>892405.62999999989</v>
      </c>
      <c r="L475" s="91">
        <f>'เลย '!AJ39</f>
        <v>482935.13</v>
      </c>
      <c r="M475" s="91">
        <f>'เลย '!AK39</f>
        <v>673394.45</v>
      </c>
      <c r="N475" s="87"/>
      <c r="O475" s="87"/>
      <c r="P475" s="87"/>
      <c r="Q475" s="79">
        <f t="shared" si="17"/>
        <v>-190459.31999999995</v>
      </c>
      <c r="R475" s="80">
        <f t="shared" si="18"/>
        <v>163.48514895057548</v>
      </c>
    </row>
    <row r="476" spans="1:18" x14ac:dyDescent="0.55000000000000004">
      <c r="A476" s="86">
        <v>14</v>
      </c>
      <c r="B476" s="87" t="s">
        <v>58</v>
      </c>
      <c r="C476" s="87" t="s">
        <v>371</v>
      </c>
      <c r="D476" s="87" t="s">
        <v>86</v>
      </c>
      <c r="E476" s="87" t="s">
        <v>372</v>
      </c>
      <c r="F476" s="87" t="s">
        <v>178</v>
      </c>
      <c r="G476" s="87" t="s">
        <v>719</v>
      </c>
      <c r="H476" s="88">
        <v>2098</v>
      </c>
      <c r="I476" s="86">
        <v>2</v>
      </c>
      <c r="J476" s="89">
        <f>'เลย '!F40</f>
        <v>494068.38</v>
      </c>
      <c r="K476" s="90">
        <f>SUM('เลย '!AI40)</f>
        <v>201529.09000000008</v>
      </c>
      <c r="L476" s="91">
        <f>'เลย '!AJ40</f>
        <v>674168.96</v>
      </c>
      <c r="M476" s="91">
        <f>'เลย '!AK40</f>
        <v>875214.87</v>
      </c>
      <c r="N476" s="87"/>
      <c r="O476" s="87"/>
      <c r="P476" s="87"/>
      <c r="Q476" s="79">
        <f t="shared" si="17"/>
        <v>-201045.91000000003</v>
      </c>
      <c r="R476" s="80">
        <f t="shared" si="18"/>
        <v>321.33887511916112</v>
      </c>
    </row>
    <row r="477" spans="1:18" x14ac:dyDescent="0.55000000000000004">
      <c r="A477" s="86">
        <v>15</v>
      </c>
      <c r="B477" s="87" t="s">
        <v>58</v>
      </c>
      <c r="C477" s="87" t="s">
        <v>371</v>
      </c>
      <c r="D477" s="87" t="s">
        <v>86</v>
      </c>
      <c r="E477" s="87" t="s">
        <v>372</v>
      </c>
      <c r="F477" s="87" t="s">
        <v>178</v>
      </c>
      <c r="G477" s="87" t="s">
        <v>720</v>
      </c>
      <c r="H477" s="88">
        <v>2078</v>
      </c>
      <c r="I477" s="86">
        <v>2</v>
      </c>
      <c r="J477" s="89">
        <f>'เลย '!F41</f>
        <v>445643.67</v>
      </c>
      <c r="K477" s="90">
        <f>SUM('เลย '!AI41)</f>
        <v>401476.54000000004</v>
      </c>
      <c r="L477" s="91">
        <f>'เลย '!AJ41</f>
        <v>564570.69999999995</v>
      </c>
      <c r="M477" s="91">
        <f>'เลย '!AK41</f>
        <v>639339.34</v>
      </c>
      <c r="N477" s="87"/>
      <c r="O477" s="87"/>
      <c r="P477" s="87"/>
      <c r="Q477" s="79">
        <f t="shared" si="17"/>
        <v>-74768.640000000014</v>
      </c>
      <c r="R477" s="80">
        <f t="shared" si="18"/>
        <v>271.6894610202117</v>
      </c>
    </row>
    <row r="478" spans="1:18" s="98" customFormat="1" x14ac:dyDescent="0.55000000000000004">
      <c r="A478" s="92">
        <v>3</v>
      </c>
      <c r="B478" s="93" t="s">
        <v>58</v>
      </c>
      <c r="C478" s="93"/>
      <c r="D478" s="93"/>
      <c r="E478" s="93" t="s">
        <v>75</v>
      </c>
      <c r="F478" s="93"/>
      <c r="G478" s="93" t="s">
        <v>374</v>
      </c>
      <c r="H478" s="99">
        <f>SUM(H463:H477)</f>
        <v>38347</v>
      </c>
      <c r="I478" s="92"/>
      <c r="J478" s="95">
        <f>SUM(J463:J477)</f>
        <v>7467879.7299999995</v>
      </c>
      <c r="K478" s="95">
        <f>SUM(K463:K477)</f>
        <v>7531659.6600000011</v>
      </c>
      <c r="L478" s="95">
        <f>SUM(L463:L477)</f>
        <v>9147938.5599999987</v>
      </c>
      <c r="M478" s="95">
        <f>SUM(M463:M477)</f>
        <v>9991800.5</v>
      </c>
      <c r="N478" s="93">
        <v>14</v>
      </c>
      <c r="O478" s="93">
        <v>14</v>
      </c>
      <c r="P478" s="93">
        <f>N478-O478</f>
        <v>0</v>
      </c>
      <c r="Q478" s="96">
        <f t="shared" si="17"/>
        <v>-843861.94000000134</v>
      </c>
      <c r="R478" s="97">
        <f>L478/H478</f>
        <v>238.55682478420732</v>
      </c>
    </row>
    <row r="479" spans="1:18" x14ac:dyDescent="0.55000000000000004">
      <c r="A479" s="86">
        <v>1</v>
      </c>
      <c r="B479" s="87" t="s">
        <v>58</v>
      </c>
      <c r="C479" s="87" t="s">
        <v>375</v>
      </c>
      <c r="D479" s="87" t="s">
        <v>93</v>
      </c>
      <c r="E479" s="87" t="s">
        <v>376</v>
      </c>
      <c r="F479" s="87" t="s">
        <v>208</v>
      </c>
      <c r="G479" s="87" t="s">
        <v>377</v>
      </c>
      <c r="H479" s="88"/>
      <c r="I479" s="86"/>
      <c r="J479" s="89"/>
      <c r="K479" s="90"/>
      <c r="L479" s="91"/>
      <c r="M479" s="91"/>
      <c r="N479" s="87"/>
      <c r="O479" s="87"/>
      <c r="P479" s="87"/>
    </row>
    <row r="480" spans="1:18" x14ac:dyDescent="0.55000000000000004">
      <c r="A480" s="86">
        <v>2</v>
      </c>
      <c r="B480" s="87" t="s">
        <v>58</v>
      </c>
      <c r="C480" s="87" t="s">
        <v>375</v>
      </c>
      <c r="D480" s="87" t="s">
        <v>93</v>
      </c>
      <c r="E480" s="87" t="s">
        <v>376</v>
      </c>
      <c r="F480" s="87" t="s">
        <v>178</v>
      </c>
      <c r="G480" s="87" t="s">
        <v>721</v>
      </c>
      <c r="H480" s="88">
        <v>3715</v>
      </c>
      <c r="I480" s="86">
        <v>3</v>
      </c>
      <c r="J480" s="89">
        <f>'เลย '!F42</f>
        <v>323600.65000000002</v>
      </c>
      <c r="K480" s="90">
        <f>SUM('เลย '!AI42)</f>
        <v>365036.21</v>
      </c>
      <c r="L480" s="91">
        <f>'เลย '!AJ42</f>
        <v>632545.66999999993</v>
      </c>
      <c r="M480" s="91">
        <f>'เลย '!AK42</f>
        <v>590160.84</v>
      </c>
      <c r="N480" s="87"/>
      <c r="O480" s="87"/>
      <c r="P480" s="87"/>
      <c r="Q480" s="79">
        <f t="shared" si="17"/>
        <v>42384.829999999958</v>
      </c>
      <c r="R480" s="80">
        <f t="shared" si="18"/>
        <v>170.26801345895018</v>
      </c>
    </row>
    <row r="481" spans="1:18" x14ac:dyDescent="0.55000000000000004">
      <c r="A481" s="86">
        <v>3</v>
      </c>
      <c r="B481" s="87" t="s">
        <v>58</v>
      </c>
      <c r="C481" s="87" t="s">
        <v>375</v>
      </c>
      <c r="D481" s="87" t="s">
        <v>93</v>
      </c>
      <c r="E481" s="87" t="s">
        <v>376</v>
      </c>
      <c r="F481" s="87" t="s">
        <v>178</v>
      </c>
      <c r="G481" s="87" t="s">
        <v>722</v>
      </c>
      <c r="H481" s="88">
        <v>4921</v>
      </c>
      <c r="I481" s="86">
        <v>4</v>
      </c>
      <c r="J481" s="89">
        <f>'เลย '!F43</f>
        <v>760554.37</v>
      </c>
      <c r="K481" s="90">
        <f>SUM('เลย '!AI43)</f>
        <v>919517.92</v>
      </c>
      <c r="L481" s="91">
        <f>'เลย '!AJ43</f>
        <v>1030533.31</v>
      </c>
      <c r="M481" s="91">
        <f>'เลย '!AK43</f>
        <v>792647.89</v>
      </c>
      <c r="N481" s="87"/>
      <c r="O481" s="87"/>
      <c r="P481" s="87"/>
      <c r="Q481" s="79">
        <f t="shared" si="17"/>
        <v>237885.42000000004</v>
      </c>
      <c r="R481" s="80">
        <f t="shared" si="18"/>
        <v>209.41542572647836</v>
      </c>
    </row>
    <row r="482" spans="1:18" x14ac:dyDescent="0.55000000000000004">
      <c r="A482" s="86">
        <v>4</v>
      </c>
      <c r="B482" s="87" t="s">
        <v>58</v>
      </c>
      <c r="C482" s="87" t="s">
        <v>375</v>
      </c>
      <c r="D482" s="87" t="s">
        <v>93</v>
      </c>
      <c r="E482" s="87" t="s">
        <v>376</v>
      </c>
      <c r="F482" s="87" t="s">
        <v>178</v>
      </c>
      <c r="G482" s="87" t="s">
        <v>723</v>
      </c>
      <c r="H482" s="88">
        <v>3507</v>
      </c>
      <c r="I482" s="86">
        <v>3</v>
      </c>
      <c r="J482" s="89">
        <f>'เลย '!F44</f>
        <v>676340.36</v>
      </c>
      <c r="K482" s="90">
        <f>SUM('เลย '!AI44)</f>
        <v>739877.41999999993</v>
      </c>
      <c r="L482" s="91">
        <f>'เลย '!AJ44</f>
        <v>683838</v>
      </c>
      <c r="M482" s="91">
        <f>'เลย '!AK44</f>
        <v>732485.85</v>
      </c>
      <c r="N482" s="87"/>
      <c r="O482" s="87"/>
      <c r="P482" s="87"/>
      <c r="Q482" s="79">
        <f t="shared" si="17"/>
        <v>-48647.849999999977</v>
      </c>
      <c r="R482" s="80">
        <f t="shared" si="18"/>
        <v>194.9923011120616</v>
      </c>
    </row>
    <row r="483" spans="1:18" x14ac:dyDescent="0.55000000000000004">
      <c r="A483" s="86">
        <v>5</v>
      </c>
      <c r="B483" s="87" t="s">
        <v>58</v>
      </c>
      <c r="C483" s="87" t="s">
        <v>375</v>
      </c>
      <c r="D483" s="87" t="s">
        <v>93</v>
      </c>
      <c r="E483" s="87" t="s">
        <v>376</v>
      </c>
      <c r="F483" s="87" t="s">
        <v>178</v>
      </c>
      <c r="G483" s="87" t="s">
        <v>724</v>
      </c>
      <c r="H483" s="88">
        <v>1297</v>
      </c>
      <c r="I483" s="86">
        <v>1</v>
      </c>
      <c r="J483" s="89">
        <f>'เลย '!F45</f>
        <v>592387.94999999995</v>
      </c>
      <c r="K483" s="90">
        <f>SUM('เลย '!AI45)</f>
        <v>682649</v>
      </c>
      <c r="L483" s="91">
        <f>'เลย '!AJ45</f>
        <v>498506.78</v>
      </c>
      <c r="M483" s="91">
        <f>'เลย '!AK45</f>
        <v>485586.32</v>
      </c>
      <c r="N483" s="87"/>
      <c r="O483" s="87"/>
      <c r="P483" s="87"/>
      <c r="Q483" s="79">
        <f t="shared" si="17"/>
        <v>12920.460000000021</v>
      </c>
      <c r="R483" s="80">
        <f t="shared" si="18"/>
        <v>384.35372397841172</v>
      </c>
    </row>
    <row r="484" spans="1:18" x14ac:dyDescent="0.55000000000000004">
      <c r="A484" s="86">
        <v>6</v>
      </c>
      <c r="B484" s="87" t="s">
        <v>58</v>
      </c>
      <c r="C484" s="87" t="s">
        <v>375</v>
      </c>
      <c r="D484" s="87" t="s">
        <v>93</v>
      </c>
      <c r="E484" s="87" t="s">
        <v>376</v>
      </c>
      <c r="F484" s="87" t="s">
        <v>178</v>
      </c>
      <c r="G484" s="87" t="s">
        <v>725</v>
      </c>
      <c r="H484" s="88">
        <v>4858</v>
      </c>
      <c r="I484" s="86">
        <v>4</v>
      </c>
      <c r="J484" s="89">
        <f>'เลย '!F46</f>
        <v>266615.26</v>
      </c>
      <c r="K484" s="90">
        <f>SUM('เลย '!AI46)</f>
        <v>61676.869999999995</v>
      </c>
      <c r="L484" s="91">
        <f>'เลย '!AJ46</f>
        <v>833594.36</v>
      </c>
      <c r="M484" s="91">
        <f>'เลย '!AK46</f>
        <v>804410.68</v>
      </c>
      <c r="N484" s="87"/>
      <c r="O484" s="87"/>
      <c r="P484" s="87"/>
      <c r="Q484" s="79">
        <f t="shared" si="17"/>
        <v>29183.679999999935</v>
      </c>
      <c r="R484" s="80">
        <f t="shared" si="18"/>
        <v>171.59208727871552</v>
      </c>
    </row>
    <row r="485" spans="1:18" x14ac:dyDescent="0.55000000000000004">
      <c r="A485" s="86">
        <v>7</v>
      </c>
      <c r="B485" s="87" t="s">
        <v>58</v>
      </c>
      <c r="C485" s="87" t="s">
        <v>375</v>
      </c>
      <c r="D485" s="87" t="s">
        <v>93</v>
      </c>
      <c r="E485" s="87" t="s">
        <v>376</v>
      </c>
      <c r="F485" s="87" t="s">
        <v>178</v>
      </c>
      <c r="G485" s="87" t="s">
        <v>726</v>
      </c>
      <c r="H485" s="88">
        <v>3362</v>
      </c>
      <c r="I485" s="86">
        <v>3</v>
      </c>
      <c r="J485" s="89">
        <f>'เลย '!F47</f>
        <v>703688.34</v>
      </c>
      <c r="K485" s="90">
        <f>SUM('เลย '!AI47)</f>
        <v>734014.54999999993</v>
      </c>
      <c r="L485" s="91">
        <f>'เลย '!AJ47</f>
        <v>601291.62</v>
      </c>
      <c r="M485" s="91">
        <f>'เลย '!AK47</f>
        <v>551962.15</v>
      </c>
      <c r="N485" s="87"/>
      <c r="O485" s="87"/>
      <c r="P485" s="87"/>
      <c r="Q485" s="79">
        <f t="shared" si="17"/>
        <v>49329.469999999972</v>
      </c>
      <c r="R485" s="80">
        <f t="shared" si="18"/>
        <v>178.84938132064246</v>
      </c>
    </row>
    <row r="486" spans="1:18" x14ac:dyDescent="0.55000000000000004">
      <c r="A486" s="86">
        <v>8</v>
      </c>
      <c r="B486" s="87" t="s">
        <v>58</v>
      </c>
      <c r="C486" s="87" t="s">
        <v>375</v>
      </c>
      <c r="D486" s="87" t="s">
        <v>93</v>
      </c>
      <c r="E486" s="87" t="s">
        <v>376</v>
      </c>
      <c r="F486" s="87" t="s">
        <v>178</v>
      </c>
      <c r="G486" s="87" t="s">
        <v>727</v>
      </c>
      <c r="H486" s="88">
        <v>2717</v>
      </c>
      <c r="I486" s="86">
        <v>2</v>
      </c>
      <c r="J486" s="89">
        <f>'เลย '!F48</f>
        <v>693613.74</v>
      </c>
      <c r="K486" s="90">
        <f>SUM('เลย '!AI48)</f>
        <v>750313.25</v>
      </c>
      <c r="L486" s="91">
        <f>'เลย '!AJ48</f>
        <v>701416.35000000009</v>
      </c>
      <c r="M486" s="91">
        <f>'เลย '!AK48</f>
        <v>641318.74</v>
      </c>
      <c r="N486" s="87"/>
      <c r="O486" s="87"/>
      <c r="P486" s="87"/>
      <c r="Q486" s="79">
        <f t="shared" si="17"/>
        <v>60097.610000000102</v>
      </c>
      <c r="R486" s="80">
        <f t="shared" si="18"/>
        <v>258.15839160839164</v>
      </c>
    </row>
    <row r="487" spans="1:18" x14ac:dyDescent="0.55000000000000004">
      <c r="A487" s="86">
        <v>9</v>
      </c>
      <c r="B487" s="87" t="s">
        <v>58</v>
      </c>
      <c r="C487" s="87" t="s">
        <v>375</v>
      </c>
      <c r="D487" s="87" t="s">
        <v>93</v>
      </c>
      <c r="E487" s="87" t="s">
        <v>376</v>
      </c>
      <c r="F487" s="87" t="s">
        <v>178</v>
      </c>
      <c r="G487" s="87" t="s">
        <v>728</v>
      </c>
      <c r="H487" s="88">
        <v>1641</v>
      </c>
      <c r="I487" s="86">
        <v>2</v>
      </c>
      <c r="J487" s="89">
        <f>'เลย '!F49</f>
        <v>402808.48</v>
      </c>
      <c r="K487" s="90">
        <f>SUM('เลย '!AI49)</f>
        <v>406709.93</v>
      </c>
      <c r="L487" s="91">
        <f>'เลย '!AJ49</f>
        <v>278087.59999999998</v>
      </c>
      <c r="M487" s="91">
        <f>'เลย '!AK49</f>
        <v>312512.5</v>
      </c>
      <c r="N487" s="87"/>
      <c r="O487" s="87"/>
      <c r="P487" s="87"/>
      <c r="Q487" s="79">
        <f t="shared" si="17"/>
        <v>-34424.900000000023</v>
      </c>
      <c r="R487" s="80">
        <f t="shared" si="18"/>
        <v>169.46227909811088</v>
      </c>
    </row>
    <row r="488" spans="1:18" x14ac:dyDescent="0.55000000000000004">
      <c r="A488" s="86">
        <v>10</v>
      </c>
      <c r="B488" s="87" t="s">
        <v>58</v>
      </c>
      <c r="C488" s="87" t="s">
        <v>375</v>
      </c>
      <c r="D488" s="87" t="s">
        <v>93</v>
      </c>
      <c r="E488" s="87" t="s">
        <v>376</v>
      </c>
      <c r="F488" s="87" t="s">
        <v>178</v>
      </c>
      <c r="G488" s="87" t="s">
        <v>729</v>
      </c>
      <c r="H488" s="88">
        <v>2092</v>
      </c>
      <c r="I488" s="86">
        <v>2</v>
      </c>
      <c r="J488" s="89">
        <f>'เลย '!F50</f>
        <v>520704.14</v>
      </c>
      <c r="K488" s="90">
        <f>SUM('เลย '!AI50)</f>
        <v>555443.19999999995</v>
      </c>
      <c r="L488" s="91">
        <f>'เลย '!AJ50</f>
        <v>384993.73</v>
      </c>
      <c r="M488" s="91">
        <f>'เลย '!AK50</f>
        <v>418283.10000000003</v>
      </c>
      <c r="N488" s="87"/>
      <c r="O488" s="87"/>
      <c r="P488" s="87"/>
      <c r="Q488" s="79">
        <f t="shared" si="17"/>
        <v>-33289.370000000054</v>
      </c>
      <c r="R488" s="80">
        <f t="shared" si="18"/>
        <v>184.03141969407264</v>
      </c>
    </row>
    <row r="489" spans="1:18" x14ac:dyDescent="0.55000000000000004">
      <c r="A489" s="86">
        <v>11</v>
      </c>
      <c r="B489" s="87" t="s">
        <v>58</v>
      </c>
      <c r="C489" s="87" t="s">
        <v>375</v>
      </c>
      <c r="D489" s="87" t="s">
        <v>93</v>
      </c>
      <c r="E489" s="87" t="s">
        <v>376</v>
      </c>
      <c r="F489" s="87" t="s">
        <v>178</v>
      </c>
      <c r="G489" s="87" t="s">
        <v>730</v>
      </c>
      <c r="H489" s="88">
        <v>1801</v>
      </c>
      <c r="I489" s="86">
        <v>2</v>
      </c>
      <c r="J489" s="89">
        <f>'เลย '!F51</f>
        <v>303241.59000000003</v>
      </c>
      <c r="K489" s="90">
        <f>SUM('เลย '!AI51)</f>
        <v>352802.73000000004</v>
      </c>
      <c r="L489" s="91">
        <f>'เลย '!AJ51</f>
        <v>472703.1</v>
      </c>
      <c r="M489" s="91">
        <f>'เลย '!AK51</f>
        <v>510303.11</v>
      </c>
      <c r="N489" s="87"/>
      <c r="O489" s="87"/>
      <c r="P489" s="87"/>
      <c r="Q489" s="79">
        <f t="shared" si="17"/>
        <v>-37600.010000000009</v>
      </c>
      <c r="R489" s="80">
        <f t="shared" si="18"/>
        <v>262.46701832315381</v>
      </c>
    </row>
    <row r="490" spans="1:18" s="98" customFormat="1" x14ac:dyDescent="0.55000000000000004">
      <c r="A490" s="92">
        <v>4</v>
      </c>
      <c r="B490" s="93" t="s">
        <v>58</v>
      </c>
      <c r="C490" s="93"/>
      <c r="D490" s="93"/>
      <c r="E490" s="93" t="s">
        <v>75</v>
      </c>
      <c r="F490" s="93"/>
      <c r="G490" s="93" t="s">
        <v>378</v>
      </c>
      <c r="H490" s="99">
        <f>SUM(H479:H489)</f>
        <v>29911</v>
      </c>
      <c r="I490" s="92"/>
      <c r="J490" s="95">
        <f>SUM(J479:J489)</f>
        <v>5243554.88</v>
      </c>
      <c r="K490" s="95">
        <f>SUM(K479:K489)</f>
        <v>5568041.0800000001</v>
      </c>
      <c r="L490" s="95">
        <f>SUM(L479:L489)</f>
        <v>6117510.5199999996</v>
      </c>
      <c r="M490" s="95">
        <f>SUM(M479:M489)</f>
        <v>5839671.1799999997</v>
      </c>
      <c r="N490" s="93">
        <v>10</v>
      </c>
      <c r="O490" s="93">
        <v>10</v>
      </c>
      <c r="P490" s="93">
        <f>N490-O490</f>
        <v>0</v>
      </c>
      <c r="Q490" s="96">
        <f t="shared" si="17"/>
        <v>277839.33999999985</v>
      </c>
      <c r="R490" s="97">
        <f>L490/H490</f>
        <v>204.52377118785731</v>
      </c>
    </row>
    <row r="491" spans="1:18" x14ac:dyDescent="0.55000000000000004">
      <c r="A491" s="86">
        <v>1</v>
      </c>
      <c r="B491" s="87" t="s">
        <v>58</v>
      </c>
      <c r="C491" s="87" t="s">
        <v>379</v>
      </c>
      <c r="D491" s="87" t="s">
        <v>139</v>
      </c>
      <c r="E491" s="87" t="s">
        <v>380</v>
      </c>
      <c r="F491" s="87" t="s">
        <v>327</v>
      </c>
      <c r="G491" s="87" t="s">
        <v>381</v>
      </c>
      <c r="H491" s="88"/>
      <c r="I491" s="86"/>
      <c r="J491" s="89"/>
      <c r="K491" s="90"/>
      <c r="L491" s="91"/>
      <c r="M491" s="91"/>
      <c r="N491" s="87"/>
      <c r="O491" s="87"/>
      <c r="P491" s="87"/>
    </row>
    <row r="492" spans="1:18" x14ac:dyDescent="0.55000000000000004">
      <c r="A492" s="86">
        <v>2</v>
      </c>
      <c r="B492" s="87" t="s">
        <v>58</v>
      </c>
      <c r="C492" s="87" t="s">
        <v>379</v>
      </c>
      <c r="D492" s="87" t="s">
        <v>139</v>
      </c>
      <c r="E492" s="87" t="s">
        <v>380</v>
      </c>
      <c r="F492" s="87" t="s">
        <v>178</v>
      </c>
      <c r="G492" s="87" t="s">
        <v>731</v>
      </c>
      <c r="H492" s="88">
        <v>1166</v>
      </c>
      <c r="I492" s="86">
        <v>1</v>
      </c>
      <c r="J492" s="89">
        <f>'เลย '!F52</f>
        <v>438034.75</v>
      </c>
      <c r="K492" s="90">
        <f>SUM('เลย '!AI52)</f>
        <v>420633.32</v>
      </c>
      <c r="L492" s="91">
        <f>'เลย '!AJ52</f>
        <v>215344.16</v>
      </c>
      <c r="M492" s="91">
        <f>'เลย '!AK52</f>
        <v>317810.08</v>
      </c>
      <c r="N492" s="87"/>
      <c r="O492" s="87"/>
      <c r="P492" s="87"/>
      <c r="Q492" s="79">
        <f t="shared" si="17"/>
        <v>-102465.92000000001</v>
      </c>
      <c r="R492" s="80">
        <f t="shared" si="18"/>
        <v>184.686243567753</v>
      </c>
    </row>
    <row r="493" spans="1:18" x14ac:dyDescent="0.55000000000000004">
      <c r="A493" s="86">
        <v>3</v>
      </c>
      <c r="B493" s="87" t="s">
        <v>58</v>
      </c>
      <c r="C493" s="87" t="s">
        <v>379</v>
      </c>
      <c r="D493" s="87" t="s">
        <v>139</v>
      </c>
      <c r="E493" s="87" t="s">
        <v>380</v>
      </c>
      <c r="F493" s="87" t="s">
        <v>178</v>
      </c>
      <c r="G493" s="87" t="s">
        <v>732</v>
      </c>
      <c r="H493" s="88">
        <v>597</v>
      </c>
      <c r="I493" s="86">
        <v>1</v>
      </c>
      <c r="J493" s="89">
        <f>'เลย '!F53</f>
        <v>332129.56</v>
      </c>
      <c r="K493" s="90">
        <f>SUM('เลย '!AI53)</f>
        <v>315395.53999999998</v>
      </c>
      <c r="L493" s="91">
        <f>'เลย '!AJ53</f>
        <v>174269.84</v>
      </c>
      <c r="M493" s="91">
        <f>'เลย '!AK53</f>
        <v>261534.81</v>
      </c>
      <c r="N493" s="87"/>
      <c r="O493" s="87"/>
      <c r="P493" s="87"/>
      <c r="Q493" s="79">
        <f t="shared" si="17"/>
        <v>-87264.97</v>
      </c>
      <c r="R493" s="80">
        <f t="shared" si="18"/>
        <v>291.90927973199331</v>
      </c>
    </row>
    <row r="494" spans="1:18" x14ac:dyDescent="0.55000000000000004">
      <c r="A494" s="86">
        <v>4</v>
      </c>
      <c r="B494" s="87" t="s">
        <v>58</v>
      </c>
      <c r="C494" s="87" t="s">
        <v>379</v>
      </c>
      <c r="D494" s="87" t="s">
        <v>139</v>
      </c>
      <c r="E494" s="87" t="s">
        <v>380</v>
      </c>
      <c r="F494" s="87" t="s">
        <v>178</v>
      </c>
      <c r="G494" s="87" t="s">
        <v>733</v>
      </c>
      <c r="H494" s="88">
        <v>1918</v>
      </c>
      <c r="I494" s="86">
        <v>2</v>
      </c>
      <c r="J494" s="89">
        <f>'เลย '!F54</f>
        <v>123579.41</v>
      </c>
      <c r="K494" s="90">
        <f>SUM('เลย '!AI54)</f>
        <v>86629.139999999985</v>
      </c>
      <c r="L494" s="91">
        <f>'เลย '!AJ54</f>
        <v>305125.66000000003</v>
      </c>
      <c r="M494" s="91">
        <f>'เลย '!AK54</f>
        <v>495647.8</v>
      </c>
      <c r="N494" s="87"/>
      <c r="O494" s="87"/>
      <c r="P494" s="87"/>
      <c r="Q494" s="79">
        <f t="shared" si="17"/>
        <v>-190522.13999999996</v>
      </c>
      <c r="R494" s="80">
        <f t="shared" si="18"/>
        <v>159.08532846715329</v>
      </c>
    </row>
    <row r="495" spans="1:18" x14ac:dyDescent="0.55000000000000004">
      <c r="A495" s="86">
        <v>5</v>
      </c>
      <c r="B495" s="87" t="s">
        <v>58</v>
      </c>
      <c r="C495" s="87" t="s">
        <v>379</v>
      </c>
      <c r="D495" s="87" t="s">
        <v>139</v>
      </c>
      <c r="E495" s="87" t="s">
        <v>380</v>
      </c>
      <c r="F495" s="87" t="s">
        <v>178</v>
      </c>
      <c r="G495" s="87" t="s">
        <v>734</v>
      </c>
      <c r="H495" s="88">
        <v>3832</v>
      </c>
      <c r="I495" s="86">
        <v>3</v>
      </c>
      <c r="J495" s="89">
        <f>'เลย '!F55</f>
        <v>655304.31000000006</v>
      </c>
      <c r="K495" s="90">
        <f>SUM('เลย '!AI55)</f>
        <v>641138.35000000009</v>
      </c>
      <c r="L495" s="91">
        <f>'เลย '!AJ55</f>
        <v>519766.24</v>
      </c>
      <c r="M495" s="91">
        <f>'เลย '!AK55</f>
        <v>643699.89999999991</v>
      </c>
      <c r="N495" s="87"/>
      <c r="O495" s="87"/>
      <c r="P495" s="87"/>
      <c r="Q495" s="79">
        <f t="shared" si="17"/>
        <v>-123933.65999999992</v>
      </c>
      <c r="R495" s="80">
        <f t="shared" si="18"/>
        <v>135.63837160751567</v>
      </c>
    </row>
    <row r="496" spans="1:18" x14ac:dyDescent="0.55000000000000004">
      <c r="A496" s="86">
        <v>6</v>
      </c>
      <c r="B496" s="87" t="s">
        <v>58</v>
      </c>
      <c r="C496" s="87" t="s">
        <v>379</v>
      </c>
      <c r="D496" s="87" t="s">
        <v>139</v>
      </c>
      <c r="E496" s="87" t="s">
        <v>380</v>
      </c>
      <c r="F496" s="87" t="s">
        <v>178</v>
      </c>
      <c r="G496" s="87" t="s">
        <v>735</v>
      </c>
      <c r="H496" s="88">
        <v>4337</v>
      </c>
      <c r="I496" s="86">
        <v>3</v>
      </c>
      <c r="J496" s="89">
        <f>'เลย '!F56</f>
        <v>358054.05</v>
      </c>
      <c r="K496" s="90">
        <f>SUM('เลย '!AI56)</f>
        <v>353154.07</v>
      </c>
      <c r="L496" s="91">
        <f>'เลย '!AJ56</f>
        <v>361325.92</v>
      </c>
      <c r="M496" s="91">
        <f>'เลย '!AK56</f>
        <v>660757.23</v>
      </c>
      <c r="N496" s="87"/>
      <c r="O496" s="87"/>
      <c r="P496" s="87"/>
      <c r="Q496" s="79">
        <f t="shared" si="17"/>
        <v>-299431.31</v>
      </c>
      <c r="R496" s="80">
        <f t="shared" si="18"/>
        <v>83.312409499654137</v>
      </c>
    </row>
    <row r="497" spans="1:18" x14ac:dyDescent="0.55000000000000004">
      <c r="A497" s="86">
        <v>7</v>
      </c>
      <c r="B497" s="87" t="s">
        <v>58</v>
      </c>
      <c r="C497" s="87" t="s">
        <v>379</v>
      </c>
      <c r="D497" s="87" t="s">
        <v>139</v>
      </c>
      <c r="E497" s="87" t="s">
        <v>380</v>
      </c>
      <c r="F497" s="87" t="s">
        <v>178</v>
      </c>
      <c r="G497" s="87" t="s">
        <v>736</v>
      </c>
      <c r="H497" s="88">
        <v>2216</v>
      </c>
      <c r="I497" s="86">
        <v>2</v>
      </c>
      <c r="J497" s="89">
        <f>'เลย '!F57</f>
        <v>147399.5</v>
      </c>
      <c r="K497" s="90">
        <f>SUM('เลย '!AI57)</f>
        <v>137547.96</v>
      </c>
      <c r="L497" s="91">
        <f>'เลย '!AJ57</f>
        <v>298656.01</v>
      </c>
      <c r="M497" s="91">
        <f>'เลย '!AK57</f>
        <v>538649.65</v>
      </c>
      <c r="N497" s="87"/>
      <c r="O497" s="87"/>
      <c r="P497" s="87"/>
      <c r="Q497" s="79">
        <f t="shared" si="17"/>
        <v>-239993.64</v>
      </c>
      <c r="R497" s="80">
        <f t="shared" si="18"/>
        <v>134.77256768953069</v>
      </c>
    </row>
    <row r="498" spans="1:18" x14ac:dyDescent="0.55000000000000004">
      <c r="A498" s="86">
        <v>8</v>
      </c>
      <c r="B498" s="87" t="s">
        <v>58</v>
      </c>
      <c r="C498" s="87" t="s">
        <v>379</v>
      </c>
      <c r="D498" s="87" t="s">
        <v>139</v>
      </c>
      <c r="E498" s="87" t="s">
        <v>380</v>
      </c>
      <c r="F498" s="87" t="s">
        <v>178</v>
      </c>
      <c r="G498" s="87" t="s">
        <v>737</v>
      </c>
      <c r="H498" s="88">
        <v>1887</v>
      </c>
      <c r="I498" s="86">
        <v>2</v>
      </c>
      <c r="J498" s="89">
        <f>'เลย '!F58</f>
        <v>127121.65</v>
      </c>
      <c r="K498" s="90">
        <f>SUM('เลย '!AI58)</f>
        <v>101488.85999999999</v>
      </c>
      <c r="L498" s="91">
        <f>'เลย '!AJ58</f>
        <v>49195.08</v>
      </c>
      <c r="M498" s="91">
        <f>'เลย '!AK58</f>
        <v>283453.36</v>
      </c>
      <c r="N498" s="87"/>
      <c r="O498" s="87"/>
      <c r="P498" s="87"/>
      <c r="Q498" s="79">
        <f t="shared" si="17"/>
        <v>-234258.27999999997</v>
      </c>
      <c r="R498" s="80">
        <f t="shared" si="18"/>
        <v>26.07052464228935</v>
      </c>
    </row>
    <row r="499" spans="1:18" x14ac:dyDescent="0.55000000000000004">
      <c r="A499" s="86">
        <v>9</v>
      </c>
      <c r="B499" s="87" t="s">
        <v>58</v>
      </c>
      <c r="C499" s="87" t="s">
        <v>379</v>
      </c>
      <c r="D499" s="87" t="s">
        <v>139</v>
      </c>
      <c r="E499" s="87" t="s">
        <v>380</v>
      </c>
      <c r="F499" s="87" t="s">
        <v>178</v>
      </c>
      <c r="G499" s="87" t="s">
        <v>738</v>
      </c>
      <c r="H499" s="88">
        <v>1912</v>
      </c>
      <c r="I499" s="86">
        <v>2</v>
      </c>
      <c r="J499" s="89">
        <f>'เลย '!F59</f>
        <v>207682.56</v>
      </c>
      <c r="K499" s="90">
        <f>SUM('เลย '!AI59)</f>
        <v>210044.83</v>
      </c>
      <c r="L499" s="91">
        <f>'เลย '!AJ59</f>
        <v>251297.81</v>
      </c>
      <c r="M499" s="91">
        <f>'เลย '!AK59</f>
        <v>455222</v>
      </c>
      <c r="N499" s="87"/>
      <c r="O499" s="87"/>
      <c r="P499" s="87"/>
      <c r="Q499" s="79">
        <f t="shared" si="17"/>
        <v>-203924.19</v>
      </c>
      <c r="R499" s="80">
        <f t="shared" si="18"/>
        <v>131.43190899581589</v>
      </c>
    </row>
    <row r="500" spans="1:18" x14ac:dyDescent="0.55000000000000004">
      <c r="A500" s="86">
        <v>10</v>
      </c>
      <c r="B500" s="87" t="s">
        <v>58</v>
      </c>
      <c r="C500" s="87" t="s">
        <v>379</v>
      </c>
      <c r="D500" s="87" t="s">
        <v>139</v>
      </c>
      <c r="E500" s="87" t="s">
        <v>380</v>
      </c>
      <c r="F500" s="87" t="s">
        <v>178</v>
      </c>
      <c r="G500" s="87" t="s">
        <v>739</v>
      </c>
      <c r="H500" s="88">
        <v>4827</v>
      </c>
      <c r="I500" s="86">
        <v>4</v>
      </c>
      <c r="J500" s="89">
        <f>'เลย '!F60</f>
        <v>173530.14</v>
      </c>
      <c r="K500" s="90">
        <f>SUM('เลย '!AI60)</f>
        <v>90669.000000000015</v>
      </c>
      <c r="L500" s="91">
        <f>'เลย '!AJ60</f>
        <v>521482.6</v>
      </c>
      <c r="M500" s="91">
        <f>'เลย '!AK60</f>
        <v>708675.74</v>
      </c>
      <c r="N500" s="87"/>
      <c r="O500" s="87"/>
      <c r="P500" s="87"/>
      <c r="Q500" s="79">
        <f t="shared" si="17"/>
        <v>-187193.14</v>
      </c>
      <c r="R500" s="80">
        <f t="shared" si="18"/>
        <v>108.03451419100891</v>
      </c>
    </row>
    <row r="501" spans="1:18" x14ac:dyDescent="0.55000000000000004">
      <c r="A501" s="86">
        <v>11</v>
      </c>
      <c r="B501" s="87" t="s">
        <v>58</v>
      </c>
      <c r="C501" s="87" t="s">
        <v>379</v>
      </c>
      <c r="D501" s="87" t="s">
        <v>139</v>
      </c>
      <c r="E501" s="87" t="s">
        <v>380</v>
      </c>
      <c r="F501" s="87" t="s">
        <v>178</v>
      </c>
      <c r="G501" s="87" t="s">
        <v>740</v>
      </c>
      <c r="H501" s="88">
        <v>5175</v>
      </c>
      <c r="I501" s="86">
        <v>4</v>
      </c>
      <c r="J501" s="89">
        <f>'เลย '!F61</f>
        <v>725722.32</v>
      </c>
      <c r="K501" s="90">
        <f>SUM('เลย '!AI61)</f>
        <v>712831.65</v>
      </c>
      <c r="L501" s="91">
        <f>'เลย '!AJ61</f>
        <v>380144</v>
      </c>
      <c r="M501" s="91">
        <f>'เลย '!AK61</f>
        <v>746312.3899999999</v>
      </c>
      <c r="N501" s="87"/>
      <c r="O501" s="87"/>
      <c r="P501" s="87"/>
      <c r="Q501" s="79">
        <f t="shared" si="17"/>
        <v>-366168.3899999999</v>
      </c>
      <c r="R501" s="80">
        <f t="shared" si="18"/>
        <v>73.457777777777778</v>
      </c>
    </row>
    <row r="502" spans="1:18" x14ac:dyDescent="0.55000000000000004">
      <c r="A502" s="86">
        <v>12</v>
      </c>
      <c r="B502" s="87" t="s">
        <v>58</v>
      </c>
      <c r="C502" s="87" t="s">
        <v>379</v>
      </c>
      <c r="D502" s="87" t="s">
        <v>139</v>
      </c>
      <c r="E502" s="87" t="s">
        <v>380</v>
      </c>
      <c r="F502" s="87" t="s">
        <v>178</v>
      </c>
      <c r="G502" s="87" t="s">
        <v>741</v>
      </c>
      <c r="H502" s="88">
        <v>3273</v>
      </c>
      <c r="I502" s="86">
        <v>3</v>
      </c>
      <c r="J502" s="89">
        <f>'เลย '!F62</f>
        <v>150044.44</v>
      </c>
      <c r="K502" s="90">
        <f>SUM('เลย '!AI62)</f>
        <v>99103.290000000008</v>
      </c>
      <c r="L502" s="91">
        <f>'เลย '!AJ62</f>
        <v>356239.33999999997</v>
      </c>
      <c r="M502" s="91">
        <f>'เลย '!AK62</f>
        <v>527985.92000000004</v>
      </c>
      <c r="N502" s="87"/>
      <c r="O502" s="87"/>
      <c r="P502" s="87"/>
      <c r="Q502" s="79">
        <f t="shared" si="17"/>
        <v>-171746.58000000007</v>
      </c>
      <c r="R502" s="80">
        <f t="shared" si="18"/>
        <v>108.84183929117017</v>
      </c>
    </row>
    <row r="503" spans="1:18" x14ac:dyDescent="0.55000000000000004">
      <c r="A503" s="86">
        <v>13</v>
      </c>
      <c r="B503" s="87" t="s">
        <v>58</v>
      </c>
      <c r="C503" s="87" t="s">
        <v>379</v>
      </c>
      <c r="D503" s="87" t="s">
        <v>139</v>
      </c>
      <c r="E503" s="87" t="s">
        <v>380</v>
      </c>
      <c r="F503" s="87" t="s">
        <v>178</v>
      </c>
      <c r="G503" s="87" t="s">
        <v>742</v>
      </c>
      <c r="H503" s="88">
        <v>1988</v>
      </c>
      <c r="I503" s="86">
        <v>2</v>
      </c>
      <c r="J503" s="89">
        <f>'เลย '!F63</f>
        <v>266639.15999999997</v>
      </c>
      <c r="K503" s="90">
        <f>SUM('เลย '!AI63)</f>
        <v>211657.08999999997</v>
      </c>
      <c r="L503" s="91">
        <f>'เลย '!AJ63</f>
        <v>499792.05</v>
      </c>
      <c r="M503" s="91">
        <f>'เลย '!AK63</f>
        <v>474322.86</v>
      </c>
      <c r="N503" s="87"/>
      <c r="O503" s="87"/>
      <c r="P503" s="87"/>
      <c r="Q503" s="79">
        <f t="shared" si="17"/>
        <v>25469.190000000002</v>
      </c>
      <c r="R503" s="80">
        <f t="shared" si="18"/>
        <v>251.40445171026155</v>
      </c>
    </row>
    <row r="504" spans="1:18" x14ac:dyDescent="0.55000000000000004">
      <c r="A504" s="86">
        <v>14</v>
      </c>
      <c r="B504" s="87" t="s">
        <v>58</v>
      </c>
      <c r="C504" s="87" t="s">
        <v>379</v>
      </c>
      <c r="D504" s="87" t="s">
        <v>139</v>
      </c>
      <c r="E504" s="87" t="s">
        <v>380</v>
      </c>
      <c r="F504" s="87" t="s">
        <v>178</v>
      </c>
      <c r="G504" s="87" t="s">
        <v>743</v>
      </c>
      <c r="H504" s="88">
        <v>1497</v>
      </c>
      <c r="I504" s="86">
        <v>1</v>
      </c>
      <c r="J504" s="89">
        <f>'เลย '!F64</f>
        <v>163874.32999999999</v>
      </c>
      <c r="K504" s="90">
        <f>SUM('เลย '!AI64)</f>
        <v>138685.07</v>
      </c>
      <c r="L504" s="91">
        <f>'เลย '!AJ64</f>
        <v>242819.1</v>
      </c>
      <c r="M504" s="91">
        <f>'เลย '!AK64</f>
        <v>421609.89999999997</v>
      </c>
      <c r="N504" s="87"/>
      <c r="O504" s="87"/>
      <c r="P504" s="87"/>
      <c r="Q504" s="79">
        <f t="shared" si="17"/>
        <v>-178790.79999999996</v>
      </c>
      <c r="R504" s="80">
        <f t="shared" si="18"/>
        <v>162.20380761523046</v>
      </c>
    </row>
    <row r="505" spans="1:18" s="98" customFormat="1" x14ac:dyDescent="0.55000000000000004">
      <c r="A505" s="92">
        <v>5</v>
      </c>
      <c r="B505" s="93" t="s">
        <v>58</v>
      </c>
      <c r="C505" s="93"/>
      <c r="D505" s="93"/>
      <c r="E505" s="93" t="s">
        <v>75</v>
      </c>
      <c r="F505" s="93"/>
      <c r="G505" s="93" t="s">
        <v>382</v>
      </c>
      <c r="H505" s="99">
        <f>SUM(H491:H504)</f>
        <v>34625</v>
      </c>
      <c r="I505" s="92"/>
      <c r="J505" s="95">
        <f>SUM(J491:J504)</f>
        <v>3869116.1800000006</v>
      </c>
      <c r="K505" s="95">
        <f>SUM(K491:K504)</f>
        <v>3518978.17</v>
      </c>
      <c r="L505" s="95">
        <f>SUM(L491:L504)</f>
        <v>4175457.8099999996</v>
      </c>
      <c r="M505" s="95">
        <f>SUM(M491:M504)</f>
        <v>6535681.6399999997</v>
      </c>
      <c r="N505" s="93">
        <v>13</v>
      </c>
      <c r="O505" s="93">
        <v>13</v>
      </c>
      <c r="P505" s="93">
        <f>N505-O505</f>
        <v>0</v>
      </c>
      <c r="Q505" s="96">
        <f t="shared" si="17"/>
        <v>-2360223.83</v>
      </c>
      <c r="R505" s="97">
        <f>L505/H505</f>
        <v>120.59083927797833</v>
      </c>
    </row>
    <row r="506" spans="1:18" x14ac:dyDescent="0.55000000000000004">
      <c r="A506" s="86">
        <v>1</v>
      </c>
      <c r="B506" s="87" t="s">
        <v>58</v>
      </c>
      <c r="C506" s="87" t="s">
        <v>383</v>
      </c>
      <c r="D506" s="87" t="s">
        <v>100</v>
      </c>
      <c r="E506" s="87" t="s">
        <v>384</v>
      </c>
      <c r="F506" s="87" t="s">
        <v>208</v>
      </c>
      <c r="G506" s="87" t="s">
        <v>385</v>
      </c>
      <c r="H506" s="88"/>
      <c r="I506" s="86"/>
      <c r="J506" s="89"/>
      <c r="K506" s="90"/>
      <c r="L506" s="91"/>
      <c r="M506" s="91"/>
      <c r="N506" s="87"/>
      <c r="O506" s="87"/>
      <c r="P506" s="87"/>
    </row>
    <row r="507" spans="1:18" x14ac:dyDescent="0.55000000000000004">
      <c r="A507" s="86">
        <v>2</v>
      </c>
      <c r="B507" s="87" t="s">
        <v>58</v>
      </c>
      <c r="C507" s="87" t="s">
        <v>383</v>
      </c>
      <c r="D507" s="87" t="s">
        <v>100</v>
      </c>
      <c r="E507" s="87" t="s">
        <v>384</v>
      </c>
      <c r="F507" s="87" t="s">
        <v>178</v>
      </c>
      <c r="G507" s="87" t="s">
        <v>744</v>
      </c>
      <c r="H507" s="88">
        <v>1271</v>
      </c>
      <c r="I507" s="86">
        <v>1</v>
      </c>
      <c r="J507" s="89">
        <f>'เลย '!F65</f>
        <v>423532.78</v>
      </c>
      <c r="K507" s="90">
        <f>SUM('เลย '!AI65)</f>
        <v>414105.99000000005</v>
      </c>
      <c r="L507" s="91">
        <f>'เลย '!AJ65</f>
        <v>514738.85</v>
      </c>
      <c r="M507" s="91">
        <f>'เลย '!AK65</f>
        <v>555975.48</v>
      </c>
      <c r="N507" s="87"/>
      <c r="O507" s="87"/>
      <c r="P507" s="87"/>
      <c r="Q507" s="79">
        <f t="shared" si="17"/>
        <v>-41236.630000000005</v>
      </c>
      <c r="R507" s="80">
        <f t="shared" si="18"/>
        <v>404.98729346970885</v>
      </c>
    </row>
    <row r="508" spans="1:18" x14ac:dyDescent="0.55000000000000004">
      <c r="A508" s="86">
        <v>3</v>
      </c>
      <c r="B508" s="87" t="s">
        <v>58</v>
      </c>
      <c r="C508" s="87" t="s">
        <v>383</v>
      </c>
      <c r="D508" s="87" t="s">
        <v>100</v>
      </c>
      <c r="E508" s="87" t="s">
        <v>384</v>
      </c>
      <c r="F508" s="87" t="s">
        <v>178</v>
      </c>
      <c r="G508" s="87" t="s">
        <v>745</v>
      </c>
      <c r="H508" s="88">
        <v>1365</v>
      </c>
      <c r="I508" s="86">
        <v>1</v>
      </c>
      <c r="J508" s="89">
        <f>'เลย '!F66</f>
        <v>545418.35</v>
      </c>
      <c r="K508" s="90">
        <f>SUM('เลย '!AI66)</f>
        <v>561536.73</v>
      </c>
      <c r="L508" s="91">
        <f>'เลย '!AJ66</f>
        <v>405095.19</v>
      </c>
      <c r="M508" s="91">
        <f>'เลย '!AK66</f>
        <v>475049.67</v>
      </c>
      <c r="N508" s="87"/>
      <c r="O508" s="87"/>
      <c r="P508" s="87"/>
      <c r="Q508" s="79">
        <f t="shared" si="17"/>
        <v>-69954.479999999981</v>
      </c>
      <c r="R508" s="80">
        <f t="shared" si="18"/>
        <v>296.77303296703298</v>
      </c>
    </row>
    <row r="509" spans="1:18" x14ac:dyDescent="0.55000000000000004">
      <c r="A509" s="86">
        <v>4</v>
      </c>
      <c r="B509" s="87" t="s">
        <v>58</v>
      </c>
      <c r="C509" s="87" t="s">
        <v>383</v>
      </c>
      <c r="D509" s="87" t="s">
        <v>100</v>
      </c>
      <c r="E509" s="87" t="s">
        <v>384</v>
      </c>
      <c r="F509" s="87" t="s">
        <v>178</v>
      </c>
      <c r="G509" s="87" t="s">
        <v>746</v>
      </c>
      <c r="H509" s="88">
        <v>2637</v>
      </c>
      <c r="I509" s="86">
        <v>2</v>
      </c>
      <c r="J509" s="89">
        <f>'เลย '!F67</f>
        <v>404554.84</v>
      </c>
      <c r="K509" s="90">
        <f>SUM('เลย '!AI67)</f>
        <v>421898.61000000004</v>
      </c>
      <c r="L509" s="91">
        <f>'เลย '!AJ67</f>
        <v>438616.93</v>
      </c>
      <c r="M509" s="91">
        <f>'เลย '!AK67</f>
        <v>541715.78</v>
      </c>
      <c r="N509" s="87"/>
      <c r="O509" s="87"/>
      <c r="P509" s="87"/>
      <c r="Q509" s="79">
        <f t="shared" si="17"/>
        <v>-103098.85000000003</v>
      </c>
      <c r="R509" s="80">
        <f t="shared" si="18"/>
        <v>166.33178991277967</v>
      </c>
    </row>
    <row r="510" spans="1:18" x14ac:dyDescent="0.55000000000000004">
      <c r="A510" s="86">
        <v>5</v>
      </c>
      <c r="B510" s="87" t="s">
        <v>58</v>
      </c>
      <c r="C510" s="87" t="s">
        <v>383</v>
      </c>
      <c r="D510" s="87" t="s">
        <v>100</v>
      </c>
      <c r="E510" s="87" t="s">
        <v>384</v>
      </c>
      <c r="F510" s="87" t="s">
        <v>178</v>
      </c>
      <c r="G510" s="87" t="s">
        <v>747</v>
      </c>
      <c r="H510" s="88">
        <v>1170</v>
      </c>
      <c r="I510" s="86">
        <v>1</v>
      </c>
      <c r="J510" s="89">
        <f>'เลย '!F68</f>
        <v>217339.09</v>
      </c>
      <c r="K510" s="90">
        <f>SUM('เลย '!AI68)</f>
        <v>242844.27000000002</v>
      </c>
      <c r="L510" s="91">
        <f>'เลย '!AJ68</f>
        <v>519170.43</v>
      </c>
      <c r="M510" s="91">
        <f>'เลย '!AK68</f>
        <v>607354.23</v>
      </c>
      <c r="N510" s="87"/>
      <c r="O510" s="87"/>
      <c r="P510" s="87"/>
      <c r="Q510" s="79">
        <f t="shared" si="17"/>
        <v>-88183.799999999988</v>
      </c>
      <c r="R510" s="80">
        <f t="shared" si="18"/>
        <v>443.73541025641026</v>
      </c>
    </row>
    <row r="511" spans="1:18" x14ac:dyDescent="0.55000000000000004">
      <c r="A511" s="86">
        <v>6</v>
      </c>
      <c r="B511" s="87" t="s">
        <v>58</v>
      </c>
      <c r="C511" s="87" t="s">
        <v>383</v>
      </c>
      <c r="D511" s="87" t="s">
        <v>100</v>
      </c>
      <c r="E511" s="87" t="s">
        <v>384</v>
      </c>
      <c r="F511" s="87" t="s">
        <v>178</v>
      </c>
      <c r="G511" s="87" t="s">
        <v>748</v>
      </c>
      <c r="H511" s="88">
        <v>892</v>
      </c>
      <c r="I511" s="86">
        <v>1</v>
      </c>
      <c r="J511" s="89">
        <f>'เลย '!F69</f>
        <v>208458.8</v>
      </c>
      <c r="K511" s="90">
        <f>SUM('เลย '!AI69)</f>
        <v>203347.59</v>
      </c>
      <c r="L511" s="91">
        <f>'เลย '!AJ69</f>
        <v>221290.89</v>
      </c>
      <c r="M511" s="91">
        <f>'เลย '!AK69</f>
        <v>307419.30999999994</v>
      </c>
      <c r="N511" s="87"/>
      <c r="O511" s="87"/>
      <c r="P511" s="87"/>
      <c r="Q511" s="79">
        <f t="shared" si="17"/>
        <v>-86128.419999999925</v>
      </c>
      <c r="R511" s="80">
        <f t="shared" si="18"/>
        <v>248.08395739910316</v>
      </c>
    </row>
    <row r="512" spans="1:18" s="98" customFormat="1" x14ac:dyDescent="0.55000000000000004">
      <c r="A512" s="92">
        <v>6</v>
      </c>
      <c r="B512" s="93" t="s">
        <v>58</v>
      </c>
      <c r="C512" s="93"/>
      <c r="D512" s="93"/>
      <c r="E512" s="93" t="s">
        <v>75</v>
      </c>
      <c r="F512" s="93"/>
      <c r="G512" s="93" t="s">
        <v>386</v>
      </c>
      <c r="H512" s="99">
        <f>SUM(H506:H511)</f>
        <v>7335</v>
      </c>
      <c r="I512" s="92"/>
      <c r="J512" s="95">
        <f>SUM(J506:J511)</f>
        <v>1799303.86</v>
      </c>
      <c r="K512" s="95">
        <f>SUM(K506:K511)</f>
        <v>1843733.1900000002</v>
      </c>
      <c r="L512" s="95">
        <f>SUM(L506:L511)</f>
        <v>2098912.29</v>
      </c>
      <c r="M512" s="95">
        <f>SUM(M506:M511)</f>
        <v>2487514.4700000002</v>
      </c>
      <c r="N512" s="93">
        <v>5</v>
      </c>
      <c r="O512" s="93">
        <v>5</v>
      </c>
      <c r="P512" s="93">
        <f>N512-O512</f>
        <v>0</v>
      </c>
      <c r="Q512" s="96">
        <f t="shared" si="17"/>
        <v>-388602.18000000017</v>
      </c>
      <c r="R512" s="97">
        <f>L512/H512</f>
        <v>286.15027811860944</v>
      </c>
    </row>
    <row r="513" spans="1:18" x14ac:dyDescent="0.55000000000000004">
      <c r="A513" s="86">
        <v>1</v>
      </c>
      <c r="B513" s="87" t="s">
        <v>58</v>
      </c>
      <c r="C513" s="87" t="s">
        <v>387</v>
      </c>
      <c r="D513" s="87" t="s">
        <v>107</v>
      </c>
      <c r="E513" s="87" t="s">
        <v>388</v>
      </c>
      <c r="F513" s="87" t="s">
        <v>208</v>
      </c>
      <c r="G513" s="87" t="s">
        <v>389</v>
      </c>
      <c r="H513" s="88"/>
      <c r="I513" s="86"/>
      <c r="J513" s="89"/>
      <c r="K513" s="90"/>
      <c r="L513" s="91"/>
      <c r="M513" s="91"/>
      <c r="N513" s="87"/>
      <c r="O513" s="87"/>
      <c r="P513" s="87"/>
    </row>
    <row r="514" spans="1:18" x14ac:dyDescent="0.55000000000000004">
      <c r="A514" s="86">
        <v>2</v>
      </c>
      <c r="B514" s="87" t="s">
        <v>58</v>
      </c>
      <c r="C514" s="87" t="s">
        <v>387</v>
      </c>
      <c r="D514" s="87" t="s">
        <v>107</v>
      </c>
      <c r="E514" s="87" t="s">
        <v>388</v>
      </c>
      <c r="F514" s="87" t="s">
        <v>178</v>
      </c>
      <c r="G514" s="87" t="s">
        <v>749</v>
      </c>
      <c r="H514" s="88">
        <v>2178</v>
      </c>
      <c r="I514" s="86">
        <v>2</v>
      </c>
      <c r="J514" s="89">
        <f>'เลย '!F70</f>
        <v>188326.49</v>
      </c>
      <c r="K514" s="90">
        <f>SUM('เลย '!AI70)</f>
        <v>197441.38999999998</v>
      </c>
      <c r="L514" s="91">
        <f>'เลย '!AJ70</f>
        <v>711073.72</v>
      </c>
      <c r="M514" s="91">
        <f>'เลย '!AK70</f>
        <v>627047.16</v>
      </c>
      <c r="N514" s="87"/>
      <c r="O514" s="87"/>
      <c r="P514" s="87"/>
      <c r="Q514" s="79">
        <f t="shared" si="17"/>
        <v>84026.559999999939</v>
      </c>
      <c r="R514" s="80">
        <f t="shared" si="18"/>
        <v>326.48012855831035</v>
      </c>
    </row>
    <row r="515" spans="1:18" x14ac:dyDescent="0.55000000000000004">
      <c r="A515" s="86">
        <v>3</v>
      </c>
      <c r="B515" s="87" t="s">
        <v>58</v>
      </c>
      <c r="C515" s="87" t="s">
        <v>387</v>
      </c>
      <c r="D515" s="87" t="s">
        <v>107</v>
      </c>
      <c r="E515" s="87" t="s">
        <v>388</v>
      </c>
      <c r="F515" s="87" t="s">
        <v>178</v>
      </c>
      <c r="G515" s="87" t="s">
        <v>750</v>
      </c>
      <c r="H515" s="88">
        <v>3937</v>
      </c>
      <c r="I515" s="86">
        <v>3</v>
      </c>
      <c r="J515" s="89">
        <f>'เลย '!F71</f>
        <v>482879.01</v>
      </c>
      <c r="K515" s="90">
        <f>SUM('เลย '!AI71)</f>
        <v>475427.87</v>
      </c>
      <c r="L515" s="91">
        <f>'เลย '!AJ71</f>
        <v>433371.51</v>
      </c>
      <c r="M515" s="91">
        <f>'เลย '!AK71</f>
        <v>888405.21</v>
      </c>
      <c r="N515" s="87"/>
      <c r="O515" s="87"/>
      <c r="P515" s="87"/>
      <c r="Q515" s="79">
        <f t="shared" si="17"/>
        <v>-455033.69999999995</v>
      </c>
      <c r="R515" s="80">
        <f t="shared" si="18"/>
        <v>110.07658369316739</v>
      </c>
    </row>
    <row r="516" spans="1:18" x14ac:dyDescent="0.55000000000000004">
      <c r="A516" s="86">
        <v>4</v>
      </c>
      <c r="B516" s="87" t="s">
        <v>58</v>
      </c>
      <c r="C516" s="87" t="s">
        <v>387</v>
      </c>
      <c r="D516" s="87" t="s">
        <v>107</v>
      </c>
      <c r="E516" s="87" t="s">
        <v>388</v>
      </c>
      <c r="F516" s="87" t="s">
        <v>178</v>
      </c>
      <c r="G516" s="87" t="s">
        <v>751</v>
      </c>
      <c r="H516" s="88">
        <v>1575</v>
      </c>
      <c r="I516" s="86">
        <v>2</v>
      </c>
      <c r="J516" s="89">
        <f>'เลย '!F72</f>
        <v>196650.3</v>
      </c>
      <c r="K516" s="90">
        <f>SUM('เลย '!AI72)</f>
        <v>134263.52999999997</v>
      </c>
      <c r="L516" s="91">
        <f>'เลย '!AJ72</f>
        <v>381877.65</v>
      </c>
      <c r="M516" s="91">
        <f>'เลย '!AK72</f>
        <v>437235.98</v>
      </c>
      <c r="N516" s="87"/>
      <c r="O516" s="87"/>
      <c r="P516" s="87"/>
      <c r="Q516" s="79">
        <f t="shared" si="17"/>
        <v>-55358.329999999958</v>
      </c>
      <c r="R516" s="80">
        <f t="shared" si="18"/>
        <v>242.46200000000002</v>
      </c>
    </row>
    <row r="517" spans="1:18" x14ac:dyDescent="0.55000000000000004">
      <c r="A517" s="86">
        <v>5</v>
      </c>
      <c r="B517" s="87" t="s">
        <v>58</v>
      </c>
      <c r="C517" s="87" t="s">
        <v>387</v>
      </c>
      <c r="D517" s="87" t="s">
        <v>107</v>
      </c>
      <c r="E517" s="87" t="s">
        <v>388</v>
      </c>
      <c r="F517" s="87" t="s">
        <v>178</v>
      </c>
      <c r="G517" s="87" t="s">
        <v>752</v>
      </c>
      <c r="H517" s="88">
        <v>1425</v>
      </c>
      <c r="I517" s="86">
        <v>1</v>
      </c>
      <c r="J517" s="89">
        <f>'เลย '!F73</f>
        <v>154427.89000000001</v>
      </c>
      <c r="K517" s="90">
        <f>SUM('เลย '!AI73)</f>
        <v>88016.87000000001</v>
      </c>
      <c r="L517" s="91">
        <f>'เลย '!AJ73</f>
        <v>595708.75</v>
      </c>
      <c r="M517" s="91">
        <f>'เลย '!AK73</f>
        <v>555389.80000000005</v>
      </c>
      <c r="N517" s="87"/>
      <c r="O517" s="87"/>
      <c r="P517" s="87"/>
      <c r="Q517" s="79">
        <f t="shared" si="17"/>
        <v>40318.949999999953</v>
      </c>
      <c r="R517" s="80">
        <f t="shared" si="18"/>
        <v>418.04122807017546</v>
      </c>
    </row>
    <row r="518" spans="1:18" x14ac:dyDescent="0.55000000000000004">
      <c r="A518" s="86">
        <v>6</v>
      </c>
      <c r="B518" s="87" t="s">
        <v>58</v>
      </c>
      <c r="C518" s="87" t="s">
        <v>387</v>
      </c>
      <c r="D518" s="87" t="s">
        <v>107</v>
      </c>
      <c r="E518" s="87" t="s">
        <v>388</v>
      </c>
      <c r="F518" s="87" t="s">
        <v>178</v>
      </c>
      <c r="G518" s="87" t="s">
        <v>753</v>
      </c>
      <c r="H518" s="88">
        <v>1893</v>
      </c>
      <c r="I518" s="86">
        <v>2</v>
      </c>
      <c r="J518" s="89">
        <f>'เลย '!F74</f>
        <v>113911.42</v>
      </c>
      <c r="K518" s="90">
        <f>SUM('เลย '!AI74)</f>
        <v>81160.979999999981</v>
      </c>
      <c r="L518" s="91">
        <f>'เลย '!AJ74</f>
        <v>496492.57999999996</v>
      </c>
      <c r="M518" s="91">
        <f>'เลย '!AK74</f>
        <v>515596.7</v>
      </c>
      <c r="N518" s="87"/>
      <c r="O518" s="87"/>
      <c r="P518" s="87"/>
      <c r="Q518" s="79">
        <f t="shared" si="17"/>
        <v>-19104.120000000054</v>
      </c>
      <c r="R518" s="80">
        <f t="shared" si="18"/>
        <v>262.27817221341786</v>
      </c>
    </row>
    <row r="519" spans="1:18" x14ac:dyDescent="0.55000000000000004">
      <c r="A519" s="86">
        <v>7</v>
      </c>
      <c r="B519" s="87" t="s">
        <v>58</v>
      </c>
      <c r="C519" s="87" t="s">
        <v>387</v>
      </c>
      <c r="D519" s="87" t="s">
        <v>107</v>
      </c>
      <c r="E519" s="87" t="s">
        <v>388</v>
      </c>
      <c r="F519" s="87" t="s">
        <v>178</v>
      </c>
      <c r="G519" s="87" t="s">
        <v>754</v>
      </c>
      <c r="H519" s="88">
        <v>2527</v>
      </c>
      <c r="I519" s="86">
        <v>2</v>
      </c>
      <c r="J519" s="89">
        <f>'เลย '!F75</f>
        <v>430451.48</v>
      </c>
      <c r="K519" s="90">
        <f>SUM('เลย '!AI75)</f>
        <v>374722.80999999994</v>
      </c>
      <c r="L519" s="91">
        <f>'เลย '!AJ75</f>
        <v>673169.07000000007</v>
      </c>
      <c r="M519" s="91">
        <f>'เลย '!AK75</f>
        <v>777984.74</v>
      </c>
      <c r="N519" s="87"/>
      <c r="O519" s="87"/>
      <c r="P519" s="87"/>
      <c r="Q519" s="79">
        <f t="shared" ref="Q519:Q582" si="19">L519-M519</f>
        <v>-104815.66999999993</v>
      </c>
      <c r="R519" s="80">
        <f t="shared" ref="R519:R581" si="20">L519/H519</f>
        <v>266.39060941828257</v>
      </c>
    </row>
    <row r="520" spans="1:18" s="98" customFormat="1" x14ac:dyDescent="0.55000000000000004">
      <c r="A520" s="92">
        <v>7</v>
      </c>
      <c r="B520" s="93" t="s">
        <v>58</v>
      </c>
      <c r="C520" s="93"/>
      <c r="D520" s="93"/>
      <c r="E520" s="93" t="s">
        <v>75</v>
      </c>
      <c r="F520" s="93"/>
      <c r="G520" s="93" t="s">
        <v>390</v>
      </c>
      <c r="H520" s="99">
        <f>SUM(H513:H519)</f>
        <v>13535</v>
      </c>
      <c r="I520" s="92"/>
      <c r="J520" s="95">
        <f>SUM(J513:J519)</f>
        <v>1566646.59</v>
      </c>
      <c r="K520" s="95">
        <f>SUM(K513:K519)</f>
        <v>1351033.45</v>
      </c>
      <c r="L520" s="95">
        <f>SUM(L513:L519)</f>
        <v>3291693.2800000003</v>
      </c>
      <c r="M520" s="95">
        <f>SUM(M513:M519)</f>
        <v>3801659.5900000008</v>
      </c>
      <c r="N520" s="93">
        <v>6</v>
      </c>
      <c r="O520" s="93">
        <v>6</v>
      </c>
      <c r="P520" s="93">
        <f>N520-O520</f>
        <v>0</v>
      </c>
      <c r="Q520" s="96">
        <f t="shared" si="19"/>
        <v>-509966.31000000052</v>
      </c>
      <c r="R520" s="97">
        <f>L520/H520</f>
        <v>243.19861691909864</v>
      </c>
    </row>
    <row r="521" spans="1:18" x14ac:dyDescent="0.55000000000000004">
      <c r="A521" s="86">
        <v>1</v>
      </c>
      <c r="B521" s="87" t="s">
        <v>58</v>
      </c>
      <c r="C521" s="87" t="s">
        <v>391</v>
      </c>
      <c r="D521" s="87" t="s">
        <v>114</v>
      </c>
      <c r="E521" s="87" t="s">
        <v>392</v>
      </c>
      <c r="F521" s="87" t="s">
        <v>208</v>
      </c>
      <c r="G521" s="87" t="s">
        <v>393</v>
      </c>
      <c r="H521" s="88"/>
      <c r="I521" s="86"/>
      <c r="J521" s="89"/>
      <c r="K521" s="90"/>
      <c r="L521" s="91"/>
      <c r="M521" s="91"/>
      <c r="N521" s="87"/>
      <c r="O521" s="87"/>
      <c r="P521" s="87"/>
    </row>
    <row r="522" spans="1:18" x14ac:dyDescent="0.55000000000000004">
      <c r="A522" s="86">
        <v>2</v>
      </c>
      <c r="B522" s="87" t="s">
        <v>58</v>
      </c>
      <c r="C522" s="87" t="s">
        <v>391</v>
      </c>
      <c r="D522" s="87" t="s">
        <v>114</v>
      </c>
      <c r="E522" s="87" t="s">
        <v>392</v>
      </c>
      <c r="F522" s="87" t="s">
        <v>178</v>
      </c>
      <c r="G522" s="87" t="s">
        <v>755</v>
      </c>
      <c r="H522" s="88">
        <v>1798</v>
      </c>
      <c r="I522" s="86">
        <v>2</v>
      </c>
      <c r="J522" s="89">
        <f>'เลย '!F76</f>
        <v>495190.66</v>
      </c>
      <c r="K522" s="90">
        <f>SUM('เลย '!AI76)</f>
        <v>431625.44999999995</v>
      </c>
      <c r="L522" s="91">
        <f>'เลย '!AJ76</f>
        <v>511820.45</v>
      </c>
      <c r="M522" s="91">
        <f>'เลย '!AK76</f>
        <v>273942.43</v>
      </c>
      <c r="N522" s="87"/>
      <c r="O522" s="87"/>
      <c r="P522" s="87"/>
      <c r="Q522" s="79">
        <f t="shared" si="19"/>
        <v>237878.02000000002</v>
      </c>
      <c r="R522" s="80">
        <f t="shared" si="20"/>
        <v>284.66098442714127</v>
      </c>
    </row>
    <row r="523" spans="1:18" x14ac:dyDescent="0.55000000000000004">
      <c r="A523" s="86">
        <v>3</v>
      </c>
      <c r="B523" s="87" t="s">
        <v>58</v>
      </c>
      <c r="C523" s="87" t="s">
        <v>391</v>
      </c>
      <c r="D523" s="87" t="s">
        <v>114</v>
      </c>
      <c r="E523" s="87" t="s">
        <v>392</v>
      </c>
      <c r="F523" s="87" t="s">
        <v>178</v>
      </c>
      <c r="G523" s="87" t="s">
        <v>756</v>
      </c>
      <c r="H523" s="88">
        <v>2341</v>
      </c>
      <c r="I523" s="86">
        <v>2</v>
      </c>
      <c r="J523" s="89">
        <f>'เลย '!F77</f>
        <v>489083.9</v>
      </c>
      <c r="K523" s="90">
        <f>SUM('เลย '!AI77)</f>
        <v>493411.73000000004</v>
      </c>
      <c r="L523" s="91">
        <f>'เลย '!AJ77</f>
        <v>666860.68000000005</v>
      </c>
      <c r="M523" s="91">
        <f>'เลย '!AK77</f>
        <v>191699.98</v>
      </c>
      <c r="N523" s="87"/>
      <c r="O523" s="87"/>
      <c r="P523" s="87"/>
      <c r="Q523" s="79">
        <f t="shared" si="19"/>
        <v>475160.70000000007</v>
      </c>
      <c r="R523" s="80">
        <f t="shared" si="20"/>
        <v>284.86146091413929</v>
      </c>
    </row>
    <row r="524" spans="1:18" x14ac:dyDescent="0.55000000000000004">
      <c r="A524" s="86">
        <v>4</v>
      </c>
      <c r="B524" s="87" t="s">
        <v>58</v>
      </c>
      <c r="C524" s="87" t="s">
        <v>391</v>
      </c>
      <c r="D524" s="87" t="s">
        <v>114</v>
      </c>
      <c r="E524" s="87" t="s">
        <v>392</v>
      </c>
      <c r="F524" s="87" t="s">
        <v>178</v>
      </c>
      <c r="G524" s="87" t="s">
        <v>757</v>
      </c>
      <c r="H524" s="88">
        <v>2890</v>
      </c>
      <c r="I524" s="86">
        <v>2</v>
      </c>
      <c r="J524" s="89">
        <f>'เลย '!F78</f>
        <v>375323.03</v>
      </c>
      <c r="K524" s="90">
        <f>SUM('เลย '!AI78)</f>
        <v>343348.10000000003</v>
      </c>
      <c r="L524" s="91">
        <f>'เลย '!AJ78</f>
        <v>668678.80000000005</v>
      </c>
      <c r="M524" s="91">
        <f>'เลย '!AK78</f>
        <v>447602.17</v>
      </c>
      <c r="N524" s="87"/>
      <c r="O524" s="87"/>
      <c r="P524" s="87"/>
      <c r="Q524" s="79">
        <f t="shared" si="19"/>
        <v>221076.63000000006</v>
      </c>
      <c r="R524" s="80">
        <f t="shared" si="20"/>
        <v>231.37674740484431</v>
      </c>
    </row>
    <row r="525" spans="1:18" x14ac:dyDescent="0.55000000000000004">
      <c r="A525" s="86">
        <v>5</v>
      </c>
      <c r="B525" s="87" t="s">
        <v>58</v>
      </c>
      <c r="C525" s="87" t="s">
        <v>391</v>
      </c>
      <c r="D525" s="87" t="s">
        <v>114</v>
      </c>
      <c r="E525" s="87" t="s">
        <v>392</v>
      </c>
      <c r="F525" s="87" t="s">
        <v>178</v>
      </c>
      <c r="G525" s="87" t="s">
        <v>758</v>
      </c>
      <c r="H525" s="88">
        <v>2426</v>
      </c>
      <c r="I525" s="86">
        <v>2</v>
      </c>
      <c r="J525" s="89">
        <f>'เลย '!F79</f>
        <v>775270.83</v>
      </c>
      <c r="K525" s="90">
        <f>SUM('เลย '!AI79)</f>
        <v>817788.96999999986</v>
      </c>
      <c r="L525" s="91">
        <f>'เลย '!AJ79</f>
        <v>650375.24</v>
      </c>
      <c r="M525" s="91">
        <f>'เลย '!AK79</f>
        <v>424475.69</v>
      </c>
      <c r="N525" s="87"/>
      <c r="O525" s="87"/>
      <c r="P525" s="87"/>
      <c r="Q525" s="79">
        <f t="shared" si="19"/>
        <v>225899.55</v>
      </c>
      <c r="R525" s="80">
        <f t="shared" si="20"/>
        <v>268.0854245671888</v>
      </c>
    </row>
    <row r="526" spans="1:18" x14ac:dyDescent="0.55000000000000004">
      <c r="A526" s="86">
        <v>6</v>
      </c>
      <c r="B526" s="87" t="s">
        <v>58</v>
      </c>
      <c r="C526" s="87" t="s">
        <v>391</v>
      </c>
      <c r="D526" s="87" t="s">
        <v>114</v>
      </c>
      <c r="E526" s="87" t="s">
        <v>392</v>
      </c>
      <c r="F526" s="87" t="s">
        <v>178</v>
      </c>
      <c r="G526" s="87" t="s">
        <v>759</v>
      </c>
      <c r="H526" s="88">
        <v>4213</v>
      </c>
      <c r="I526" s="86">
        <v>3</v>
      </c>
      <c r="J526" s="89">
        <f>'เลย '!F80</f>
        <v>887744.88</v>
      </c>
      <c r="K526" s="90">
        <f>SUM('เลย '!AI80)</f>
        <v>886686.88</v>
      </c>
      <c r="L526" s="91">
        <f>'เลย '!AJ80</f>
        <v>447268.89</v>
      </c>
      <c r="M526" s="91">
        <f>'เลย '!AK80</f>
        <v>313129.74000000005</v>
      </c>
      <c r="N526" s="87"/>
      <c r="O526" s="87"/>
      <c r="P526" s="87"/>
      <c r="Q526" s="79">
        <f t="shared" si="19"/>
        <v>134139.14999999997</v>
      </c>
      <c r="R526" s="80">
        <f t="shared" si="20"/>
        <v>106.16399003085688</v>
      </c>
    </row>
    <row r="527" spans="1:18" x14ac:dyDescent="0.55000000000000004">
      <c r="A527" s="86">
        <v>7</v>
      </c>
      <c r="B527" s="87" t="s">
        <v>58</v>
      </c>
      <c r="C527" s="87" t="s">
        <v>391</v>
      </c>
      <c r="D527" s="87" t="s">
        <v>114</v>
      </c>
      <c r="E527" s="87" t="s">
        <v>392</v>
      </c>
      <c r="F527" s="87" t="s">
        <v>178</v>
      </c>
      <c r="G527" s="87" t="s">
        <v>760</v>
      </c>
      <c r="H527" s="88">
        <v>2664</v>
      </c>
      <c r="I527" s="86">
        <v>2</v>
      </c>
      <c r="J527" s="89">
        <f>'เลย '!F81</f>
        <v>753772.72</v>
      </c>
      <c r="K527" s="90">
        <f>SUM('เลย '!AI81)</f>
        <v>751510.48</v>
      </c>
      <c r="L527" s="91">
        <f>'เลย '!AJ81</f>
        <v>695363.84000000008</v>
      </c>
      <c r="M527" s="91">
        <f>'เลย '!AK81</f>
        <v>535515.31999999995</v>
      </c>
      <c r="N527" s="87"/>
      <c r="O527" s="87"/>
      <c r="P527" s="87"/>
      <c r="Q527" s="79">
        <f t="shared" si="19"/>
        <v>159848.52000000014</v>
      </c>
      <c r="R527" s="80">
        <f t="shared" si="20"/>
        <v>261.0224624624625</v>
      </c>
    </row>
    <row r="528" spans="1:18" x14ac:dyDescent="0.55000000000000004">
      <c r="A528" s="86">
        <v>8</v>
      </c>
      <c r="B528" s="87" t="s">
        <v>58</v>
      </c>
      <c r="C528" s="87" t="s">
        <v>391</v>
      </c>
      <c r="D528" s="87" t="s">
        <v>114</v>
      </c>
      <c r="E528" s="87" t="s">
        <v>392</v>
      </c>
      <c r="F528" s="87" t="s">
        <v>178</v>
      </c>
      <c r="G528" s="87" t="s">
        <v>761</v>
      </c>
      <c r="H528" s="88">
        <v>642</v>
      </c>
      <c r="I528" s="86">
        <v>1</v>
      </c>
      <c r="J528" s="89">
        <f>'เลย '!F82</f>
        <v>267493.3</v>
      </c>
      <c r="K528" s="90">
        <f>SUM('เลย '!AI82)</f>
        <v>244765.37999999998</v>
      </c>
      <c r="L528" s="91">
        <f>'เลย '!AJ82</f>
        <v>438110.82</v>
      </c>
      <c r="M528" s="91">
        <f>'เลย '!AK82</f>
        <v>292307.65000000002</v>
      </c>
      <c r="N528" s="87"/>
      <c r="O528" s="87"/>
      <c r="P528" s="87"/>
      <c r="Q528" s="79">
        <f t="shared" si="19"/>
        <v>145803.16999999998</v>
      </c>
      <c r="R528" s="80">
        <f t="shared" si="20"/>
        <v>682.4156074766355</v>
      </c>
    </row>
    <row r="529" spans="1:18" x14ac:dyDescent="0.55000000000000004">
      <c r="A529" s="86">
        <v>9</v>
      </c>
      <c r="B529" s="87" t="s">
        <v>58</v>
      </c>
      <c r="C529" s="87" t="s">
        <v>391</v>
      </c>
      <c r="D529" s="87" t="s">
        <v>114</v>
      </c>
      <c r="E529" s="87" t="s">
        <v>392</v>
      </c>
      <c r="F529" s="87" t="s">
        <v>178</v>
      </c>
      <c r="G529" s="87" t="s">
        <v>762</v>
      </c>
      <c r="H529" s="88">
        <v>701</v>
      </c>
      <c r="I529" s="86">
        <v>1</v>
      </c>
      <c r="J529" s="89">
        <f>'เลย '!F83</f>
        <v>584056.43999999994</v>
      </c>
      <c r="K529" s="90">
        <f>SUM('เลย '!AI83)</f>
        <v>568143.73</v>
      </c>
      <c r="L529" s="91">
        <f>'เลย '!AJ83</f>
        <v>326372.83999999997</v>
      </c>
      <c r="M529" s="91">
        <f>'เลย '!AK83</f>
        <v>175133.84</v>
      </c>
      <c r="N529" s="87"/>
      <c r="O529" s="87"/>
      <c r="P529" s="87"/>
      <c r="Q529" s="79">
        <f t="shared" si="19"/>
        <v>151238.99999999997</v>
      </c>
      <c r="R529" s="80">
        <f t="shared" si="20"/>
        <v>465.58179743223963</v>
      </c>
    </row>
    <row r="530" spans="1:18" x14ac:dyDescent="0.55000000000000004">
      <c r="A530" s="86">
        <v>10</v>
      </c>
      <c r="B530" s="87" t="s">
        <v>58</v>
      </c>
      <c r="C530" s="87" t="s">
        <v>391</v>
      </c>
      <c r="D530" s="87" t="s">
        <v>114</v>
      </c>
      <c r="E530" s="87" t="s">
        <v>392</v>
      </c>
      <c r="F530" s="87" t="s">
        <v>178</v>
      </c>
      <c r="G530" s="87" t="s">
        <v>763</v>
      </c>
      <c r="H530" s="88">
        <v>803</v>
      </c>
      <c r="I530" s="86">
        <v>1</v>
      </c>
      <c r="J530" s="89">
        <f>'เลย '!F84</f>
        <v>494744.44</v>
      </c>
      <c r="K530" s="90">
        <f>SUM('เลย '!AI84)</f>
        <v>440673.76</v>
      </c>
      <c r="L530" s="91">
        <f>'เลย '!AJ84</f>
        <v>443656.07999999996</v>
      </c>
      <c r="M530" s="91">
        <f>'เลย '!AK84</f>
        <v>388622.06</v>
      </c>
      <c r="N530" s="87"/>
      <c r="O530" s="87"/>
      <c r="P530" s="87"/>
      <c r="Q530" s="79">
        <f t="shared" si="19"/>
        <v>55034.01999999996</v>
      </c>
      <c r="R530" s="80">
        <f t="shared" si="20"/>
        <v>552.49823163138228</v>
      </c>
    </row>
    <row r="531" spans="1:18" s="98" customFormat="1" x14ac:dyDescent="0.55000000000000004">
      <c r="A531" s="92">
        <v>8</v>
      </c>
      <c r="B531" s="93" t="s">
        <v>58</v>
      </c>
      <c r="C531" s="93"/>
      <c r="D531" s="93"/>
      <c r="E531" s="93" t="s">
        <v>75</v>
      </c>
      <c r="F531" s="93"/>
      <c r="G531" s="93" t="s">
        <v>394</v>
      </c>
      <c r="H531" s="99">
        <f>SUM(H522:H530)</f>
        <v>18478</v>
      </c>
      <c r="I531" s="92"/>
      <c r="J531" s="95">
        <f>SUM(J521:J530)</f>
        <v>5122680.2</v>
      </c>
      <c r="K531" s="95">
        <f>SUM(K521:K530)</f>
        <v>4977954.4799999995</v>
      </c>
      <c r="L531" s="95">
        <f>SUM(L521:L530)</f>
        <v>4848507.6400000006</v>
      </c>
      <c r="M531" s="95">
        <f>SUM(M521:M530)</f>
        <v>3042428.88</v>
      </c>
      <c r="N531" s="93">
        <v>9</v>
      </c>
      <c r="O531" s="93">
        <v>9</v>
      </c>
      <c r="P531" s="93">
        <f>N531-O531</f>
        <v>0</v>
      </c>
      <c r="Q531" s="96">
        <f t="shared" si="19"/>
        <v>1806078.7600000007</v>
      </c>
      <c r="R531" s="97">
        <f>L531/H531</f>
        <v>262.39352960277091</v>
      </c>
    </row>
    <row r="532" spans="1:18" x14ac:dyDescent="0.55000000000000004">
      <c r="A532" s="86">
        <v>1</v>
      </c>
      <c r="B532" s="87" t="s">
        <v>58</v>
      </c>
      <c r="C532" s="87" t="s">
        <v>395</v>
      </c>
      <c r="D532" s="87" t="s">
        <v>121</v>
      </c>
      <c r="E532" s="87" t="s">
        <v>396</v>
      </c>
      <c r="F532" s="87" t="s">
        <v>208</v>
      </c>
      <c r="G532" s="87" t="s">
        <v>397</v>
      </c>
      <c r="H532" s="88"/>
      <c r="I532" s="86"/>
      <c r="J532" s="89"/>
      <c r="K532" s="90"/>
      <c r="L532" s="91"/>
      <c r="M532" s="91"/>
      <c r="N532" s="87"/>
      <c r="O532" s="87"/>
      <c r="P532" s="87"/>
    </row>
    <row r="533" spans="1:18" x14ac:dyDescent="0.55000000000000004">
      <c r="A533" s="86">
        <v>2</v>
      </c>
      <c r="B533" s="87" t="s">
        <v>58</v>
      </c>
      <c r="C533" s="87" t="s">
        <v>395</v>
      </c>
      <c r="D533" s="87" t="s">
        <v>121</v>
      </c>
      <c r="E533" s="87" t="s">
        <v>396</v>
      </c>
      <c r="F533" s="87" t="s">
        <v>178</v>
      </c>
      <c r="G533" s="87" t="s">
        <v>764</v>
      </c>
      <c r="H533" s="88">
        <v>3708</v>
      </c>
      <c r="I533" s="86">
        <v>3</v>
      </c>
      <c r="J533" s="89">
        <f>'เลย '!F85</f>
        <v>412477.14</v>
      </c>
      <c r="K533" s="90">
        <f>SUM('เลย '!AI85)</f>
        <v>475608.27</v>
      </c>
      <c r="L533" s="91">
        <f>'เลย '!AJ85</f>
        <v>559983.11</v>
      </c>
      <c r="M533" s="91">
        <f>'เลย '!AK85</f>
        <v>545899.51</v>
      </c>
      <c r="N533" s="87"/>
      <c r="O533" s="87"/>
      <c r="P533" s="87"/>
      <c r="Q533" s="79">
        <f t="shared" si="19"/>
        <v>14083.599999999977</v>
      </c>
      <c r="R533" s="80">
        <f t="shared" si="20"/>
        <v>151.02025620280475</v>
      </c>
    </row>
    <row r="534" spans="1:18" x14ac:dyDescent="0.55000000000000004">
      <c r="A534" s="86">
        <v>3</v>
      </c>
      <c r="B534" s="87" t="s">
        <v>58</v>
      </c>
      <c r="C534" s="87" t="s">
        <v>395</v>
      </c>
      <c r="D534" s="87" t="s">
        <v>121</v>
      </c>
      <c r="E534" s="87" t="s">
        <v>396</v>
      </c>
      <c r="F534" s="87" t="s">
        <v>178</v>
      </c>
      <c r="G534" s="87" t="s">
        <v>765</v>
      </c>
      <c r="H534" s="88">
        <v>7673</v>
      </c>
      <c r="I534" s="86">
        <v>5</v>
      </c>
      <c r="J534" s="89">
        <f>'เลย '!F86</f>
        <v>358267.68</v>
      </c>
      <c r="K534" s="90">
        <f>SUM('เลย '!AI86)</f>
        <v>479015.03</v>
      </c>
      <c r="L534" s="91">
        <f>'เลย '!AJ86</f>
        <v>385620.98</v>
      </c>
      <c r="M534" s="91">
        <f>'เลย '!AK86</f>
        <v>750712.52999999991</v>
      </c>
      <c r="N534" s="87"/>
      <c r="O534" s="87"/>
      <c r="P534" s="87"/>
      <c r="Q534" s="79">
        <f t="shared" si="19"/>
        <v>-365091.54999999993</v>
      </c>
      <c r="R534" s="80">
        <f t="shared" si="20"/>
        <v>50.256872149094221</v>
      </c>
    </row>
    <row r="535" spans="1:18" x14ac:dyDescent="0.55000000000000004">
      <c r="A535" s="86">
        <v>4</v>
      </c>
      <c r="B535" s="87" t="s">
        <v>58</v>
      </c>
      <c r="C535" s="87" t="s">
        <v>395</v>
      </c>
      <c r="D535" s="87" t="s">
        <v>121</v>
      </c>
      <c r="E535" s="87" t="s">
        <v>396</v>
      </c>
      <c r="F535" s="87" t="s">
        <v>178</v>
      </c>
      <c r="G535" s="87" t="s">
        <v>766</v>
      </c>
      <c r="H535" s="88">
        <v>6916</v>
      </c>
      <c r="I535" s="86">
        <v>5</v>
      </c>
      <c r="J535" s="89">
        <f>'เลย '!F87</f>
        <v>1161718.3</v>
      </c>
      <c r="K535" s="90">
        <f>SUM('เลย '!AI87)</f>
        <v>1281296.8900000001</v>
      </c>
      <c r="L535" s="91">
        <f>'เลย '!AJ87</f>
        <v>963672.59000000008</v>
      </c>
      <c r="M535" s="91">
        <f>'เลย '!AK87</f>
        <v>1229085.8400000001</v>
      </c>
      <c r="N535" s="87"/>
      <c r="O535" s="87"/>
      <c r="P535" s="87"/>
      <c r="Q535" s="79">
        <f t="shared" si="19"/>
        <v>-265413.25</v>
      </c>
      <c r="R535" s="80">
        <f t="shared" si="20"/>
        <v>139.33958791208792</v>
      </c>
    </row>
    <row r="536" spans="1:18" x14ac:dyDescent="0.55000000000000004">
      <c r="A536" s="86">
        <v>5</v>
      </c>
      <c r="B536" s="87" t="s">
        <v>58</v>
      </c>
      <c r="C536" s="87" t="s">
        <v>395</v>
      </c>
      <c r="D536" s="87" t="s">
        <v>121</v>
      </c>
      <c r="E536" s="87" t="s">
        <v>396</v>
      </c>
      <c r="F536" s="87" t="s">
        <v>178</v>
      </c>
      <c r="G536" s="87" t="s">
        <v>767</v>
      </c>
      <c r="H536" s="88">
        <v>4950</v>
      </c>
      <c r="I536" s="86">
        <v>4</v>
      </c>
      <c r="J536" s="89">
        <f>'เลย '!F88</f>
        <v>563168.84</v>
      </c>
      <c r="K536" s="90">
        <f>SUM('เลย '!AI88)</f>
        <v>366934.57999999996</v>
      </c>
      <c r="L536" s="91">
        <f>'เลย '!AJ88</f>
        <v>591398</v>
      </c>
      <c r="M536" s="91">
        <f>'เลย '!AK88</f>
        <v>687409.74</v>
      </c>
      <c r="N536" s="87"/>
      <c r="O536" s="87"/>
      <c r="P536" s="87"/>
      <c r="Q536" s="79">
        <f t="shared" si="19"/>
        <v>-96011.739999999991</v>
      </c>
      <c r="R536" s="80">
        <f t="shared" si="20"/>
        <v>119.47434343434344</v>
      </c>
    </row>
    <row r="537" spans="1:18" x14ac:dyDescent="0.55000000000000004">
      <c r="A537" s="86">
        <v>6</v>
      </c>
      <c r="B537" s="87" t="s">
        <v>58</v>
      </c>
      <c r="C537" s="87" t="s">
        <v>395</v>
      </c>
      <c r="D537" s="87" t="s">
        <v>121</v>
      </c>
      <c r="E537" s="87" t="s">
        <v>396</v>
      </c>
      <c r="F537" s="87" t="s">
        <v>178</v>
      </c>
      <c r="G537" s="87" t="s">
        <v>768</v>
      </c>
      <c r="H537" s="88">
        <v>3876</v>
      </c>
      <c r="I537" s="86">
        <v>3</v>
      </c>
      <c r="J537" s="89">
        <f>'เลย '!F89</f>
        <v>276670.86</v>
      </c>
      <c r="K537" s="90">
        <f>SUM('เลย '!AI89)</f>
        <v>722849.41999999993</v>
      </c>
      <c r="L537" s="91">
        <f>'เลย '!AJ89</f>
        <v>428032.57999999996</v>
      </c>
      <c r="M537" s="91">
        <f>'เลย '!AK89</f>
        <v>613178.23</v>
      </c>
      <c r="N537" s="87"/>
      <c r="O537" s="87"/>
      <c r="P537" s="87"/>
      <c r="Q537" s="79">
        <f t="shared" si="19"/>
        <v>-185145.65000000002</v>
      </c>
      <c r="R537" s="80">
        <f t="shared" si="20"/>
        <v>110.43152218782248</v>
      </c>
    </row>
    <row r="538" spans="1:18" x14ac:dyDescent="0.55000000000000004">
      <c r="A538" s="86">
        <v>7</v>
      </c>
      <c r="B538" s="87" t="s">
        <v>58</v>
      </c>
      <c r="C538" s="87" t="s">
        <v>395</v>
      </c>
      <c r="D538" s="87" t="s">
        <v>121</v>
      </c>
      <c r="E538" s="87" t="s">
        <v>396</v>
      </c>
      <c r="F538" s="87" t="s">
        <v>178</v>
      </c>
      <c r="G538" s="87" t="s">
        <v>769</v>
      </c>
      <c r="H538" s="88">
        <v>1854</v>
      </c>
      <c r="I538" s="86">
        <v>2</v>
      </c>
      <c r="J538" s="89">
        <f>'เลย '!F90</f>
        <v>183909.91</v>
      </c>
      <c r="K538" s="90">
        <f>SUM('เลย '!AI90)</f>
        <v>-18899.739999999991</v>
      </c>
      <c r="L538" s="91">
        <f>'เลย '!AJ90</f>
        <v>229501.59999999998</v>
      </c>
      <c r="M538" s="91">
        <f>'เลย '!AK90</f>
        <v>337395.55</v>
      </c>
      <c r="N538" s="87"/>
      <c r="O538" s="87"/>
      <c r="P538" s="87"/>
      <c r="Q538" s="79">
        <f t="shared" si="19"/>
        <v>-107893.95000000001</v>
      </c>
      <c r="R538" s="80">
        <f t="shared" si="20"/>
        <v>123.78727076591153</v>
      </c>
    </row>
    <row r="539" spans="1:18" x14ac:dyDescent="0.55000000000000004">
      <c r="A539" s="86">
        <v>8</v>
      </c>
      <c r="B539" s="87" t="s">
        <v>58</v>
      </c>
      <c r="C539" s="87" t="s">
        <v>395</v>
      </c>
      <c r="D539" s="87" t="s">
        <v>121</v>
      </c>
      <c r="E539" s="87" t="s">
        <v>396</v>
      </c>
      <c r="F539" s="87" t="s">
        <v>178</v>
      </c>
      <c r="G539" s="87" t="s">
        <v>770</v>
      </c>
      <c r="H539" s="88">
        <v>6037</v>
      </c>
      <c r="I539" s="86">
        <v>5</v>
      </c>
      <c r="J539" s="89">
        <f>'เลย '!F91</f>
        <v>263016.21000000002</v>
      </c>
      <c r="K539" s="90">
        <f>SUM('เลย '!AI91)</f>
        <v>422868.55999999994</v>
      </c>
      <c r="L539" s="91">
        <f>'เลย '!AJ91</f>
        <v>915981.48</v>
      </c>
      <c r="M539" s="91">
        <f>'เลย '!AK91</f>
        <v>900068.92</v>
      </c>
      <c r="N539" s="87"/>
      <c r="O539" s="87"/>
      <c r="P539" s="87"/>
      <c r="Q539" s="79">
        <f t="shared" si="19"/>
        <v>15912.559999999939</v>
      </c>
      <c r="R539" s="80">
        <f t="shared" si="20"/>
        <v>151.72792446579427</v>
      </c>
    </row>
    <row r="540" spans="1:18" x14ac:dyDescent="0.55000000000000004">
      <c r="A540" s="86">
        <v>9</v>
      </c>
      <c r="B540" s="87" t="s">
        <v>58</v>
      </c>
      <c r="C540" s="87" t="s">
        <v>395</v>
      </c>
      <c r="D540" s="87" t="s">
        <v>121</v>
      </c>
      <c r="E540" s="87" t="s">
        <v>396</v>
      </c>
      <c r="F540" s="87" t="s">
        <v>178</v>
      </c>
      <c r="G540" s="87" t="s">
        <v>771</v>
      </c>
      <c r="H540" s="88">
        <v>1678</v>
      </c>
      <c r="I540" s="86">
        <v>2</v>
      </c>
      <c r="J540" s="89">
        <f>'เลย '!F92</f>
        <v>735831.27</v>
      </c>
      <c r="K540" s="90">
        <f>SUM('เลย '!AI92)</f>
        <v>557563.61</v>
      </c>
      <c r="L540" s="91">
        <f>'เลย '!AJ92</f>
        <v>495072.08999999997</v>
      </c>
      <c r="M540" s="91">
        <f>'เลย '!AK92</f>
        <v>578336.14</v>
      </c>
      <c r="N540" s="87"/>
      <c r="O540" s="87"/>
      <c r="P540" s="87"/>
      <c r="Q540" s="79">
        <f t="shared" si="19"/>
        <v>-83264.050000000047</v>
      </c>
      <c r="R540" s="80">
        <f t="shared" si="20"/>
        <v>295.0370023837902</v>
      </c>
    </row>
    <row r="541" spans="1:18" x14ac:dyDescent="0.55000000000000004">
      <c r="A541" s="86">
        <v>10</v>
      </c>
      <c r="B541" s="87" t="s">
        <v>58</v>
      </c>
      <c r="C541" s="87" t="s">
        <v>395</v>
      </c>
      <c r="D541" s="87" t="s">
        <v>121</v>
      </c>
      <c r="E541" s="87" t="s">
        <v>396</v>
      </c>
      <c r="F541" s="87" t="s">
        <v>178</v>
      </c>
      <c r="G541" s="87" t="s">
        <v>772</v>
      </c>
      <c r="H541" s="88">
        <v>3501</v>
      </c>
      <c r="I541" s="86">
        <v>3</v>
      </c>
      <c r="J541" s="89">
        <f>'เลย '!F93</f>
        <v>549020.11</v>
      </c>
      <c r="K541" s="90">
        <f>SUM('เลย '!AI93)</f>
        <v>362787.93999999994</v>
      </c>
      <c r="L541" s="91">
        <f>'เลย '!AJ93</f>
        <v>207108.61</v>
      </c>
      <c r="M541" s="91">
        <f>'เลย '!AK93</f>
        <v>339117.59</v>
      </c>
      <c r="N541" s="87"/>
      <c r="O541" s="87"/>
      <c r="P541" s="87"/>
      <c r="Q541" s="79">
        <f t="shared" si="19"/>
        <v>-132008.98000000004</v>
      </c>
      <c r="R541" s="80">
        <f t="shared" si="20"/>
        <v>59.156986575264206</v>
      </c>
    </row>
    <row r="542" spans="1:18" x14ac:dyDescent="0.55000000000000004">
      <c r="A542" s="86">
        <v>11</v>
      </c>
      <c r="B542" s="87" t="s">
        <v>58</v>
      </c>
      <c r="C542" s="87" t="s">
        <v>395</v>
      </c>
      <c r="D542" s="87" t="s">
        <v>121</v>
      </c>
      <c r="E542" s="87" t="s">
        <v>396</v>
      </c>
      <c r="F542" s="87" t="s">
        <v>178</v>
      </c>
      <c r="G542" s="87" t="s">
        <v>773</v>
      </c>
      <c r="H542" s="88">
        <v>3131</v>
      </c>
      <c r="I542" s="86">
        <v>3</v>
      </c>
      <c r="J542" s="89">
        <f>'เลย '!F94</f>
        <v>340430.64</v>
      </c>
      <c r="K542" s="90">
        <f>SUM('เลย '!AI94)</f>
        <v>293536.65000000002</v>
      </c>
      <c r="L542" s="91">
        <f>'เลย '!AJ94</f>
        <v>561497.03</v>
      </c>
      <c r="M542" s="91">
        <f>'เลย '!AK94</f>
        <v>777356.12000000011</v>
      </c>
      <c r="N542" s="87"/>
      <c r="O542" s="87"/>
      <c r="P542" s="87"/>
      <c r="Q542" s="79">
        <f t="shared" si="19"/>
        <v>-215859.09000000008</v>
      </c>
      <c r="R542" s="80">
        <f t="shared" si="20"/>
        <v>179.33472692430533</v>
      </c>
    </row>
    <row r="543" spans="1:18" x14ac:dyDescent="0.55000000000000004">
      <c r="A543" s="86">
        <v>12</v>
      </c>
      <c r="B543" s="87" t="s">
        <v>58</v>
      </c>
      <c r="C543" s="87" t="s">
        <v>395</v>
      </c>
      <c r="D543" s="87" t="s">
        <v>121</v>
      </c>
      <c r="E543" s="87" t="s">
        <v>396</v>
      </c>
      <c r="F543" s="87" t="s">
        <v>178</v>
      </c>
      <c r="G543" s="87" t="s">
        <v>774</v>
      </c>
      <c r="H543" s="88">
        <v>3078</v>
      </c>
      <c r="I543" s="86">
        <v>3</v>
      </c>
      <c r="J543" s="89">
        <f>'เลย '!F95</f>
        <v>269328.03999999998</v>
      </c>
      <c r="K543" s="90">
        <f>SUM('เลย '!AI95)</f>
        <v>278599.88999999996</v>
      </c>
      <c r="L543" s="91">
        <f>'เลย '!AJ95</f>
        <v>365404.33999999997</v>
      </c>
      <c r="M543" s="91">
        <f>'เลย '!AK95</f>
        <v>450834.3</v>
      </c>
      <c r="N543" s="87"/>
      <c r="O543" s="87"/>
      <c r="P543" s="87"/>
      <c r="Q543" s="79">
        <f t="shared" si="19"/>
        <v>-85429.960000000021</v>
      </c>
      <c r="R543" s="80">
        <f t="shared" si="20"/>
        <v>118.71486029889537</v>
      </c>
    </row>
    <row r="544" spans="1:18" x14ac:dyDescent="0.55000000000000004">
      <c r="A544" s="86">
        <v>13</v>
      </c>
      <c r="B544" s="87" t="s">
        <v>58</v>
      </c>
      <c r="C544" s="87" t="s">
        <v>395</v>
      </c>
      <c r="D544" s="87" t="s">
        <v>121</v>
      </c>
      <c r="E544" s="87" t="s">
        <v>396</v>
      </c>
      <c r="F544" s="87" t="s">
        <v>178</v>
      </c>
      <c r="G544" s="87" t="s">
        <v>775</v>
      </c>
      <c r="H544" s="88">
        <v>4356</v>
      </c>
      <c r="I544" s="86">
        <v>3</v>
      </c>
      <c r="J544" s="89">
        <f>'เลย '!F96</f>
        <v>294798.19</v>
      </c>
      <c r="K544" s="90">
        <f>SUM('เลย '!AI96)</f>
        <v>296716.46999999997</v>
      </c>
      <c r="L544" s="91">
        <f>'เลย '!AJ96</f>
        <v>272063.46999999997</v>
      </c>
      <c r="M544" s="91">
        <f>'เลย '!AK96</f>
        <v>353822.65</v>
      </c>
      <c r="N544" s="87"/>
      <c r="O544" s="87"/>
      <c r="P544" s="87"/>
      <c r="Q544" s="79">
        <f t="shared" si="19"/>
        <v>-81759.180000000051</v>
      </c>
      <c r="R544" s="80">
        <f t="shared" si="20"/>
        <v>62.457178604224055</v>
      </c>
    </row>
    <row r="545" spans="1:18" x14ac:dyDescent="0.55000000000000004">
      <c r="A545" s="86">
        <v>14</v>
      </c>
      <c r="B545" s="87" t="s">
        <v>58</v>
      </c>
      <c r="C545" s="87" t="s">
        <v>395</v>
      </c>
      <c r="D545" s="87" t="s">
        <v>121</v>
      </c>
      <c r="E545" s="87" t="s">
        <v>396</v>
      </c>
      <c r="F545" s="87" t="s">
        <v>178</v>
      </c>
      <c r="G545" s="87" t="s">
        <v>776</v>
      </c>
      <c r="H545" s="88">
        <v>5580</v>
      </c>
      <c r="I545" s="86">
        <v>4</v>
      </c>
      <c r="J545" s="89">
        <f>'เลย '!F97</f>
        <v>281916.21000000002</v>
      </c>
      <c r="K545" s="90">
        <f>SUM('เลย '!AI97)</f>
        <v>585192.94999999995</v>
      </c>
      <c r="L545" s="91">
        <f>'เลย '!AJ97</f>
        <v>401060</v>
      </c>
      <c r="M545" s="91">
        <f>'เลย '!AK97</f>
        <v>431940.44</v>
      </c>
      <c r="N545" s="87"/>
      <c r="O545" s="87"/>
      <c r="P545" s="87"/>
      <c r="Q545" s="79">
        <f t="shared" si="19"/>
        <v>-30880.440000000002</v>
      </c>
      <c r="R545" s="80">
        <f t="shared" si="20"/>
        <v>71.87455197132617</v>
      </c>
    </row>
    <row r="546" spans="1:18" x14ac:dyDescent="0.55000000000000004">
      <c r="A546" s="86">
        <v>15</v>
      </c>
      <c r="B546" s="87" t="s">
        <v>58</v>
      </c>
      <c r="C546" s="87" t="s">
        <v>395</v>
      </c>
      <c r="D546" s="87" t="s">
        <v>121</v>
      </c>
      <c r="E546" s="87" t="s">
        <v>396</v>
      </c>
      <c r="F546" s="87" t="s">
        <v>178</v>
      </c>
      <c r="G546" s="87" t="s">
        <v>777</v>
      </c>
      <c r="H546" s="88">
        <v>4092</v>
      </c>
      <c r="I546" s="86">
        <v>3</v>
      </c>
      <c r="J546" s="89">
        <f>'เลย '!F98</f>
        <v>209169.66</v>
      </c>
      <c r="K546" s="90">
        <f>SUM('เลย '!AI98)</f>
        <v>321528.65000000002</v>
      </c>
      <c r="L546" s="91">
        <f>'เลย '!AJ98</f>
        <v>606629.26</v>
      </c>
      <c r="M546" s="91">
        <f>'เลย '!AK98</f>
        <v>819414.77999999991</v>
      </c>
      <c r="N546" s="87"/>
      <c r="O546" s="87"/>
      <c r="P546" s="87"/>
      <c r="Q546" s="79">
        <f t="shared" si="19"/>
        <v>-212785.5199999999</v>
      </c>
      <c r="R546" s="80">
        <f t="shared" si="20"/>
        <v>148.24761974584555</v>
      </c>
    </row>
    <row r="547" spans="1:18" x14ac:dyDescent="0.55000000000000004">
      <c r="A547" s="86">
        <v>16</v>
      </c>
      <c r="B547" s="87" t="s">
        <v>58</v>
      </c>
      <c r="C547" s="87" t="s">
        <v>395</v>
      </c>
      <c r="D547" s="87" t="s">
        <v>121</v>
      </c>
      <c r="E547" s="87" t="s">
        <v>396</v>
      </c>
      <c r="F547" s="87" t="s">
        <v>178</v>
      </c>
      <c r="G547" s="87" t="s">
        <v>778</v>
      </c>
      <c r="H547" s="88">
        <v>5915</v>
      </c>
      <c r="I547" s="86">
        <v>4</v>
      </c>
      <c r="J547" s="89">
        <f>'เลย '!F99</f>
        <v>1254144.17</v>
      </c>
      <c r="K547" s="90">
        <f>SUM('เลย '!AI99)</f>
        <v>1376469.8399999999</v>
      </c>
      <c r="L547" s="91">
        <f>'เลย '!AJ99</f>
        <v>1050599.71</v>
      </c>
      <c r="M547" s="91">
        <f>'เลย '!AK99</f>
        <v>1382306.89</v>
      </c>
      <c r="N547" s="87"/>
      <c r="O547" s="87"/>
      <c r="P547" s="87"/>
      <c r="Q547" s="79">
        <f t="shared" si="19"/>
        <v>-331707.17999999993</v>
      </c>
      <c r="R547" s="80">
        <f t="shared" si="20"/>
        <v>177.61618089602703</v>
      </c>
    </row>
    <row r="548" spans="1:18" x14ac:dyDescent="0.55000000000000004">
      <c r="A548" s="86">
        <v>17</v>
      </c>
      <c r="B548" s="87" t="s">
        <v>58</v>
      </c>
      <c r="C548" s="87" t="s">
        <v>395</v>
      </c>
      <c r="D548" s="87" t="s">
        <v>121</v>
      </c>
      <c r="E548" s="87" t="s">
        <v>396</v>
      </c>
      <c r="F548" s="87" t="s">
        <v>178</v>
      </c>
      <c r="G548" s="87" t="s">
        <v>779</v>
      </c>
      <c r="H548" s="88">
        <v>3232</v>
      </c>
      <c r="I548" s="86">
        <v>3</v>
      </c>
      <c r="J548" s="89">
        <f>'เลย '!F100</f>
        <v>175661.17</v>
      </c>
      <c r="K548" s="90">
        <f>SUM('เลย '!AI100)</f>
        <v>-172266.63999999998</v>
      </c>
      <c r="L548" s="91">
        <f>'เลย '!AJ100</f>
        <v>165755.31</v>
      </c>
      <c r="M548" s="91">
        <f>'เลย '!AK100</f>
        <v>403823.43</v>
      </c>
      <c r="N548" s="87"/>
      <c r="O548" s="87"/>
      <c r="P548" s="87"/>
      <c r="Q548" s="79">
        <f t="shared" si="19"/>
        <v>-238068.12</v>
      </c>
      <c r="R548" s="80">
        <f t="shared" si="20"/>
        <v>51.285677599009901</v>
      </c>
    </row>
    <row r="549" spans="1:18" x14ac:dyDescent="0.55000000000000004">
      <c r="A549" s="86">
        <v>18</v>
      </c>
      <c r="B549" s="87" t="s">
        <v>58</v>
      </c>
      <c r="C549" s="87" t="s">
        <v>395</v>
      </c>
      <c r="D549" s="87" t="s">
        <v>121</v>
      </c>
      <c r="E549" s="87" t="s">
        <v>396</v>
      </c>
      <c r="F549" s="87" t="s">
        <v>178</v>
      </c>
      <c r="G549" s="87" t="s">
        <v>780</v>
      </c>
      <c r="H549" s="88">
        <v>4642</v>
      </c>
      <c r="I549" s="86">
        <v>4</v>
      </c>
      <c r="J549" s="89">
        <f>'เลย '!F101</f>
        <v>124075.5</v>
      </c>
      <c r="K549" s="90">
        <f>SUM('เลย '!AI101)</f>
        <v>156798.35</v>
      </c>
      <c r="L549" s="91">
        <f>'เลย '!AJ101</f>
        <v>771967.4</v>
      </c>
      <c r="M549" s="91">
        <f>'เลย '!AK101</f>
        <v>862162.27</v>
      </c>
      <c r="N549" s="87"/>
      <c r="O549" s="87"/>
      <c r="P549" s="87"/>
      <c r="Q549" s="79">
        <f t="shared" si="19"/>
        <v>-90194.87</v>
      </c>
      <c r="R549" s="80">
        <f t="shared" si="20"/>
        <v>166.30060318828092</v>
      </c>
    </row>
    <row r="550" spans="1:18" s="98" customFormat="1" x14ac:dyDescent="0.55000000000000004">
      <c r="A550" s="92">
        <v>9</v>
      </c>
      <c r="B550" s="93" t="s">
        <v>58</v>
      </c>
      <c r="C550" s="93"/>
      <c r="D550" s="93"/>
      <c r="E550" s="93" t="s">
        <v>75</v>
      </c>
      <c r="F550" s="93"/>
      <c r="G550" s="93" t="s">
        <v>398</v>
      </c>
      <c r="H550" s="99">
        <f>SUM(H532:H549)</f>
        <v>74219</v>
      </c>
      <c r="I550" s="92"/>
      <c r="J550" s="95">
        <f>SUM(J532:J549)</f>
        <v>7453603.9000000004</v>
      </c>
      <c r="K550" s="95">
        <f>SUM(K532:K549)</f>
        <v>7786600.7200000007</v>
      </c>
      <c r="L550" s="95">
        <f>SUM(L532:L549)</f>
        <v>8971347.5600000005</v>
      </c>
      <c r="M550" s="95">
        <f>SUM(M532:M549)</f>
        <v>11462864.93</v>
      </c>
      <c r="N550" s="93">
        <v>17</v>
      </c>
      <c r="O550" s="93">
        <v>17</v>
      </c>
      <c r="P550" s="93">
        <f>N550-O550</f>
        <v>0</v>
      </c>
      <c r="Q550" s="96">
        <f t="shared" si="19"/>
        <v>-2491517.3699999992</v>
      </c>
      <c r="R550" s="97">
        <f>L550/H550</f>
        <v>120.87669680270551</v>
      </c>
    </row>
    <row r="551" spans="1:18" x14ac:dyDescent="0.55000000000000004">
      <c r="A551" s="86">
        <v>1</v>
      </c>
      <c r="B551" s="87" t="s">
        <v>58</v>
      </c>
      <c r="C551" s="87" t="s">
        <v>399</v>
      </c>
      <c r="D551" s="87" t="s">
        <v>126</v>
      </c>
      <c r="E551" s="87" t="s">
        <v>400</v>
      </c>
      <c r="F551" s="87" t="s">
        <v>208</v>
      </c>
      <c r="G551" s="87" t="s">
        <v>401</v>
      </c>
      <c r="H551" s="88"/>
      <c r="I551" s="86"/>
      <c r="J551" s="89"/>
      <c r="K551" s="90"/>
      <c r="L551" s="91"/>
      <c r="M551" s="91"/>
      <c r="N551" s="87"/>
      <c r="O551" s="87"/>
      <c r="P551" s="87"/>
    </row>
    <row r="552" spans="1:18" x14ac:dyDescent="0.55000000000000004">
      <c r="A552" s="86">
        <v>2</v>
      </c>
      <c r="B552" s="87" t="s">
        <v>58</v>
      </c>
      <c r="C552" s="87" t="s">
        <v>399</v>
      </c>
      <c r="D552" s="87" t="s">
        <v>126</v>
      </c>
      <c r="E552" s="87" t="s">
        <v>400</v>
      </c>
      <c r="F552" s="87" t="s">
        <v>178</v>
      </c>
      <c r="G552" s="87" t="s">
        <v>781</v>
      </c>
      <c r="H552" s="88">
        <v>2514</v>
      </c>
      <c r="I552" s="86">
        <v>2</v>
      </c>
      <c r="J552" s="89">
        <f>'เลย '!F102</f>
        <v>384771.87</v>
      </c>
      <c r="K552" s="90">
        <f>SUM('เลย '!AI102)</f>
        <v>311024.92000000004</v>
      </c>
      <c r="L552" s="91">
        <f>'เลย '!AJ102</f>
        <v>579568.67999999993</v>
      </c>
      <c r="M552" s="91">
        <f>'เลย '!AK102</f>
        <v>530667.57999999996</v>
      </c>
      <c r="N552" s="87"/>
      <c r="O552" s="87"/>
      <c r="P552" s="87"/>
      <c r="Q552" s="79">
        <f t="shared" si="19"/>
        <v>48901.099999999977</v>
      </c>
      <c r="R552" s="80">
        <f t="shared" si="20"/>
        <v>230.53646778042958</v>
      </c>
    </row>
    <row r="553" spans="1:18" x14ac:dyDescent="0.55000000000000004">
      <c r="A553" s="86">
        <v>3</v>
      </c>
      <c r="B553" s="87" t="s">
        <v>58</v>
      </c>
      <c r="C553" s="87" t="s">
        <v>399</v>
      </c>
      <c r="D553" s="87" t="s">
        <v>126</v>
      </c>
      <c r="E553" s="87" t="s">
        <v>400</v>
      </c>
      <c r="F553" s="87" t="s">
        <v>178</v>
      </c>
      <c r="G553" s="87" t="s">
        <v>782</v>
      </c>
      <c r="H553" s="88">
        <v>5396</v>
      </c>
      <c r="I553" s="86">
        <v>4</v>
      </c>
      <c r="J553" s="89">
        <f>'เลย '!F103</f>
        <v>345517.13</v>
      </c>
      <c r="K553" s="90">
        <f>SUM('เลย '!AI103)</f>
        <v>410877.96</v>
      </c>
      <c r="L553" s="91">
        <f>'เลย '!AJ103</f>
        <v>295477.03000000003</v>
      </c>
      <c r="M553" s="91">
        <f>'เลย '!AK103</f>
        <v>232701.72</v>
      </c>
      <c r="N553" s="87"/>
      <c r="O553" s="87"/>
      <c r="P553" s="87"/>
      <c r="Q553" s="79">
        <f t="shared" si="19"/>
        <v>62775.310000000027</v>
      </c>
      <c r="R553" s="80">
        <f t="shared" si="20"/>
        <v>54.758530392883621</v>
      </c>
    </row>
    <row r="554" spans="1:18" x14ac:dyDescent="0.55000000000000004">
      <c r="A554" s="86">
        <v>4</v>
      </c>
      <c r="B554" s="87" t="s">
        <v>58</v>
      </c>
      <c r="C554" s="87" t="s">
        <v>399</v>
      </c>
      <c r="D554" s="87" t="s">
        <v>126</v>
      </c>
      <c r="E554" s="87" t="s">
        <v>400</v>
      </c>
      <c r="F554" s="87" t="s">
        <v>178</v>
      </c>
      <c r="G554" s="87" t="s">
        <v>783</v>
      </c>
      <c r="H554" s="88">
        <v>2862</v>
      </c>
      <c r="I554" s="86">
        <v>2</v>
      </c>
      <c r="J554" s="89">
        <f>'เลย '!F104</f>
        <v>140326.92000000001</v>
      </c>
      <c r="K554" s="90">
        <f>SUM('เลย '!AI104)</f>
        <v>119806.17000000003</v>
      </c>
      <c r="L554" s="91">
        <f>'เลย '!AJ104</f>
        <v>660731.46</v>
      </c>
      <c r="M554" s="91">
        <f>'เลย '!AK104</f>
        <v>594507.51</v>
      </c>
      <c r="N554" s="87"/>
      <c r="O554" s="87"/>
      <c r="P554" s="87"/>
      <c r="Q554" s="79">
        <f t="shared" si="19"/>
        <v>66223.949999999953</v>
      </c>
      <c r="R554" s="80">
        <f t="shared" si="20"/>
        <v>230.86354297693919</v>
      </c>
    </row>
    <row r="555" spans="1:18" x14ac:dyDescent="0.55000000000000004">
      <c r="A555" s="86">
        <v>5</v>
      </c>
      <c r="B555" s="87" t="s">
        <v>58</v>
      </c>
      <c r="C555" s="87" t="s">
        <v>399</v>
      </c>
      <c r="D555" s="87" t="s">
        <v>126</v>
      </c>
      <c r="E555" s="87" t="s">
        <v>400</v>
      </c>
      <c r="F555" s="87" t="s">
        <v>178</v>
      </c>
      <c r="G555" s="87" t="s">
        <v>784</v>
      </c>
      <c r="H555" s="88">
        <v>3194</v>
      </c>
      <c r="I555" s="86">
        <v>3</v>
      </c>
      <c r="J555" s="89">
        <f>'เลย '!F105</f>
        <v>390725.29</v>
      </c>
      <c r="K555" s="231">
        <f>SUM('เลย '!AI105)</f>
        <v>443208.29</v>
      </c>
      <c r="L555" s="91">
        <f>'เลย '!AJ105</f>
        <v>582980.96</v>
      </c>
      <c r="M555" s="91">
        <f>'เลย '!AK105</f>
        <v>531838.38</v>
      </c>
      <c r="N555" s="87"/>
      <c r="O555" s="87"/>
      <c r="P555" s="87"/>
      <c r="Q555" s="79">
        <f t="shared" si="19"/>
        <v>51142.579999999958</v>
      </c>
      <c r="R555" s="80">
        <f t="shared" si="20"/>
        <v>182.5237820914214</v>
      </c>
    </row>
    <row r="556" spans="1:18" x14ac:dyDescent="0.55000000000000004">
      <c r="A556" s="86">
        <v>6</v>
      </c>
      <c r="B556" s="87" t="s">
        <v>58</v>
      </c>
      <c r="C556" s="87" t="s">
        <v>399</v>
      </c>
      <c r="D556" s="87" t="s">
        <v>126</v>
      </c>
      <c r="E556" s="87" t="s">
        <v>400</v>
      </c>
      <c r="F556" s="87" t="s">
        <v>178</v>
      </c>
      <c r="G556" s="87" t="s">
        <v>785</v>
      </c>
      <c r="H556" s="88">
        <v>4181</v>
      </c>
      <c r="I556" s="86">
        <v>3</v>
      </c>
      <c r="J556" s="89">
        <f>'เลย '!F106</f>
        <v>431650.66</v>
      </c>
      <c r="K556" s="90">
        <f>SUM('เลย '!AI106)</f>
        <v>415449.44999999995</v>
      </c>
      <c r="L556" s="91">
        <f>'เลย '!AJ106</f>
        <v>472987</v>
      </c>
      <c r="M556" s="91">
        <f>'เลย '!AK106</f>
        <v>415930.2</v>
      </c>
      <c r="N556" s="87"/>
      <c r="O556" s="87"/>
      <c r="P556" s="87"/>
      <c r="Q556" s="79">
        <f t="shared" si="19"/>
        <v>57056.799999999988</v>
      </c>
      <c r="R556" s="80">
        <f t="shared" si="20"/>
        <v>113.12772064099498</v>
      </c>
    </row>
    <row r="557" spans="1:18" s="98" customFormat="1" x14ac:dyDescent="0.55000000000000004">
      <c r="A557" s="92">
        <v>10</v>
      </c>
      <c r="B557" s="93" t="s">
        <v>58</v>
      </c>
      <c r="C557" s="93"/>
      <c r="D557" s="93"/>
      <c r="E557" s="93" t="s">
        <v>75</v>
      </c>
      <c r="F557" s="93"/>
      <c r="G557" s="93" t="s">
        <v>402</v>
      </c>
      <c r="H557" s="99">
        <f>SUM(H551:H556)</f>
        <v>18147</v>
      </c>
      <c r="I557" s="92"/>
      <c r="J557" s="95">
        <f>SUM(J551:J556)</f>
        <v>1692991.8699999999</v>
      </c>
      <c r="K557" s="95">
        <f>SUM(K551:K556)</f>
        <v>1700366.79</v>
      </c>
      <c r="L557" s="95">
        <f>SUM(L551:L556)</f>
        <v>2591745.13</v>
      </c>
      <c r="M557" s="95">
        <f>SUM(M551:M556)</f>
        <v>2305645.39</v>
      </c>
      <c r="N557" s="93">
        <v>5</v>
      </c>
      <c r="O557" s="93">
        <v>5</v>
      </c>
      <c r="P557" s="93">
        <f>N557-O557</f>
        <v>0</v>
      </c>
      <c r="Q557" s="96">
        <f t="shared" si="19"/>
        <v>286099.73999999976</v>
      </c>
      <c r="R557" s="97">
        <f>L557/H557</f>
        <v>142.81948145699013</v>
      </c>
    </row>
    <row r="558" spans="1:18" x14ac:dyDescent="0.55000000000000004">
      <c r="A558" s="86">
        <v>1</v>
      </c>
      <c r="B558" s="87" t="s">
        <v>58</v>
      </c>
      <c r="C558" s="87" t="s">
        <v>403</v>
      </c>
      <c r="D558" s="87" t="s">
        <v>131</v>
      </c>
      <c r="E558" s="87" t="s">
        <v>404</v>
      </c>
      <c r="F558" s="87" t="s">
        <v>208</v>
      </c>
      <c r="G558" s="87" t="s">
        <v>405</v>
      </c>
      <c r="H558" s="88"/>
      <c r="I558" s="86"/>
      <c r="J558" s="89"/>
      <c r="K558" s="90"/>
      <c r="L558" s="91"/>
      <c r="M558" s="91"/>
      <c r="N558" s="87"/>
      <c r="O558" s="87"/>
      <c r="P558" s="87"/>
    </row>
    <row r="559" spans="1:18" x14ac:dyDescent="0.55000000000000004">
      <c r="A559" s="86">
        <v>2</v>
      </c>
      <c r="B559" s="87" t="s">
        <v>58</v>
      </c>
      <c r="C559" s="87" t="s">
        <v>403</v>
      </c>
      <c r="D559" s="87" t="s">
        <v>131</v>
      </c>
      <c r="E559" s="87" t="s">
        <v>404</v>
      </c>
      <c r="F559" s="87" t="s">
        <v>178</v>
      </c>
      <c r="G559" s="87" t="s">
        <v>786</v>
      </c>
      <c r="H559" s="88">
        <v>4592</v>
      </c>
      <c r="I559" s="86">
        <v>4</v>
      </c>
      <c r="J559" s="89">
        <f>'เลย '!F107</f>
        <v>1222012.1000000001</v>
      </c>
      <c r="K559" s="90">
        <f>SUM('เลย '!AI107)</f>
        <v>1263276.28</v>
      </c>
      <c r="L559" s="91">
        <f>'เลย '!AJ107</f>
        <v>1458439.01</v>
      </c>
      <c r="M559" s="91">
        <f>'เลย '!AK107</f>
        <v>881119.03</v>
      </c>
      <c r="N559" s="87"/>
      <c r="O559" s="87"/>
      <c r="P559" s="87"/>
      <c r="Q559" s="79">
        <f t="shared" si="19"/>
        <v>577319.98</v>
      </c>
      <c r="R559" s="80">
        <f t="shared" si="20"/>
        <v>317.60431402439025</v>
      </c>
    </row>
    <row r="560" spans="1:18" x14ac:dyDescent="0.55000000000000004">
      <c r="A560" s="86">
        <v>3</v>
      </c>
      <c r="B560" s="87" t="s">
        <v>58</v>
      </c>
      <c r="C560" s="87" t="s">
        <v>403</v>
      </c>
      <c r="D560" s="87" t="s">
        <v>131</v>
      </c>
      <c r="E560" s="87" t="s">
        <v>404</v>
      </c>
      <c r="F560" s="87" t="s">
        <v>178</v>
      </c>
      <c r="G560" s="87" t="s">
        <v>787</v>
      </c>
      <c r="H560" s="88">
        <v>1410</v>
      </c>
      <c r="I560" s="86">
        <v>1</v>
      </c>
      <c r="J560" s="89">
        <f>'เลย '!F108</f>
        <v>430379.24</v>
      </c>
      <c r="K560" s="90">
        <f>SUM('เลย '!AI108)</f>
        <v>419673.12</v>
      </c>
      <c r="L560" s="91">
        <f>'เลย '!AJ108</f>
        <v>683281.08000000007</v>
      </c>
      <c r="M560" s="91">
        <f>'เลย '!AK108</f>
        <v>611786.69000000006</v>
      </c>
      <c r="N560" s="87"/>
      <c r="O560" s="87"/>
      <c r="P560" s="87"/>
      <c r="Q560" s="79">
        <f t="shared" si="19"/>
        <v>71494.390000000014</v>
      </c>
      <c r="R560" s="80">
        <f>L560/H560</f>
        <v>484.5965106382979</v>
      </c>
    </row>
    <row r="561" spans="1:18" x14ac:dyDescent="0.55000000000000004">
      <c r="A561" s="86">
        <v>4</v>
      </c>
      <c r="B561" s="87" t="s">
        <v>58</v>
      </c>
      <c r="C561" s="87" t="s">
        <v>403</v>
      </c>
      <c r="D561" s="87" t="s">
        <v>131</v>
      </c>
      <c r="E561" s="87" t="s">
        <v>404</v>
      </c>
      <c r="F561" s="87" t="s">
        <v>178</v>
      </c>
      <c r="G561" s="87" t="s">
        <v>788</v>
      </c>
      <c r="H561" s="88">
        <v>4166</v>
      </c>
      <c r="I561" s="86">
        <v>3</v>
      </c>
      <c r="J561" s="89">
        <f>'เลย '!F109</f>
        <v>859612.92</v>
      </c>
      <c r="K561" s="90">
        <f>SUM('เลย '!AI109)</f>
        <v>876147.44000000006</v>
      </c>
      <c r="L561" s="91">
        <f>'เลย '!AJ109</f>
        <v>933890.46</v>
      </c>
      <c r="M561" s="91">
        <f>'เลย '!AK109</f>
        <v>878944</v>
      </c>
      <c r="N561" s="87"/>
      <c r="O561" s="87"/>
      <c r="P561" s="87"/>
      <c r="Q561" s="79">
        <f t="shared" si="19"/>
        <v>54946.459999999963</v>
      </c>
      <c r="R561" s="80">
        <f t="shared" si="20"/>
        <v>224.16957753240519</v>
      </c>
    </row>
    <row r="562" spans="1:18" x14ac:dyDescent="0.55000000000000004">
      <c r="A562" s="86">
        <v>5</v>
      </c>
      <c r="B562" s="87" t="s">
        <v>58</v>
      </c>
      <c r="C562" s="87" t="s">
        <v>403</v>
      </c>
      <c r="D562" s="87" t="s">
        <v>131</v>
      </c>
      <c r="E562" s="87" t="s">
        <v>404</v>
      </c>
      <c r="F562" s="87" t="s">
        <v>178</v>
      </c>
      <c r="G562" s="87" t="s">
        <v>789</v>
      </c>
      <c r="H562" s="88">
        <v>3743</v>
      </c>
      <c r="I562" s="86">
        <v>3</v>
      </c>
      <c r="J562" s="89">
        <f>'เลย '!F110</f>
        <v>1225892.77</v>
      </c>
      <c r="K562" s="90">
        <f>SUM('เลย '!AI110)</f>
        <v>1191316.01</v>
      </c>
      <c r="L562" s="91">
        <f>'เลย '!AJ110</f>
        <v>1182574.79</v>
      </c>
      <c r="M562" s="91">
        <f>'เลย '!AK110</f>
        <v>605961.09</v>
      </c>
      <c r="N562" s="87"/>
      <c r="O562" s="87"/>
      <c r="P562" s="87"/>
      <c r="Q562" s="79">
        <f t="shared" si="19"/>
        <v>576613.70000000007</v>
      </c>
      <c r="R562" s="80">
        <f t="shared" si="20"/>
        <v>315.94303767031795</v>
      </c>
    </row>
    <row r="563" spans="1:18" x14ac:dyDescent="0.55000000000000004">
      <c r="A563" s="86">
        <v>6</v>
      </c>
      <c r="B563" s="87" t="s">
        <v>58</v>
      </c>
      <c r="C563" s="87" t="s">
        <v>403</v>
      </c>
      <c r="D563" s="87" t="s">
        <v>131</v>
      </c>
      <c r="E563" s="87" t="s">
        <v>404</v>
      </c>
      <c r="F563" s="87" t="s">
        <v>178</v>
      </c>
      <c r="G563" s="87" t="s">
        <v>790</v>
      </c>
      <c r="H563" s="88">
        <v>1729</v>
      </c>
      <c r="I563" s="86">
        <v>2</v>
      </c>
      <c r="J563" s="89">
        <f>'เลย '!F111</f>
        <v>413202.93</v>
      </c>
      <c r="K563" s="90">
        <f>SUM('เลย '!AI111)</f>
        <v>401151.3</v>
      </c>
      <c r="L563" s="91">
        <f>'เลย '!AJ111</f>
        <v>483523.63</v>
      </c>
      <c r="M563" s="91">
        <f>'เลย '!AK111</f>
        <v>435810.91000000003</v>
      </c>
      <c r="N563" s="87"/>
      <c r="O563" s="87"/>
      <c r="P563" s="87"/>
      <c r="Q563" s="79">
        <f t="shared" si="19"/>
        <v>47712.719999999972</v>
      </c>
      <c r="R563" s="80">
        <f t="shared" si="20"/>
        <v>279.65507807981493</v>
      </c>
    </row>
    <row r="564" spans="1:18" s="98" customFormat="1" x14ac:dyDescent="0.55000000000000004">
      <c r="A564" s="92">
        <v>11</v>
      </c>
      <c r="B564" s="93" t="s">
        <v>58</v>
      </c>
      <c r="C564" s="93"/>
      <c r="D564" s="93"/>
      <c r="E564" s="93" t="s">
        <v>75</v>
      </c>
      <c r="F564" s="93"/>
      <c r="G564" s="93" t="s">
        <v>406</v>
      </c>
      <c r="H564" s="99">
        <f>SUM(H558:H563)</f>
        <v>15640</v>
      </c>
      <c r="I564" s="92"/>
      <c r="J564" s="95">
        <f>SUM(J558:J563)</f>
        <v>4151099.9600000004</v>
      </c>
      <c r="K564" s="95">
        <f>SUM(K558:K563)</f>
        <v>4151564.1499999994</v>
      </c>
      <c r="L564" s="95">
        <f>SUM(L558:L563)</f>
        <v>4741708.97</v>
      </c>
      <c r="M564" s="95">
        <f>SUM(M558:M563)</f>
        <v>3413621.72</v>
      </c>
      <c r="N564" s="93">
        <v>5</v>
      </c>
      <c r="O564" s="93">
        <v>5</v>
      </c>
      <c r="P564" s="93">
        <f>N564-O564</f>
        <v>0</v>
      </c>
      <c r="Q564" s="96">
        <f t="shared" si="19"/>
        <v>1328087.2499999995</v>
      </c>
      <c r="R564" s="97">
        <f>L564/H564</f>
        <v>303.17832289002558</v>
      </c>
    </row>
    <row r="565" spans="1:18" x14ac:dyDescent="0.55000000000000004">
      <c r="A565" s="86">
        <v>1</v>
      </c>
      <c r="B565" s="87" t="s">
        <v>58</v>
      </c>
      <c r="C565" s="87" t="s">
        <v>407</v>
      </c>
      <c r="D565" s="87" t="s">
        <v>135</v>
      </c>
      <c r="E565" s="87" t="s">
        <v>408</v>
      </c>
      <c r="F565" s="87" t="s">
        <v>208</v>
      </c>
      <c r="G565" s="87" t="s">
        <v>409</v>
      </c>
      <c r="H565" s="88"/>
      <c r="I565" s="86"/>
      <c r="J565" s="89"/>
      <c r="K565" s="90"/>
      <c r="L565" s="91"/>
      <c r="M565" s="91"/>
      <c r="N565" s="87"/>
      <c r="O565" s="87"/>
      <c r="P565" s="87"/>
    </row>
    <row r="566" spans="1:18" x14ac:dyDescent="0.55000000000000004">
      <c r="A566" s="86">
        <v>2</v>
      </c>
      <c r="B566" s="87" t="s">
        <v>58</v>
      </c>
      <c r="C566" s="87" t="s">
        <v>407</v>
      </c>
      <c r="D566" s="87" t="s">
        <v>135</v>
      </c>
      <c r="E566" s="87" t="s">
        <v>408</v>
      </c>
      <c r="F566" s="87" t="s">
        <v>178</v>
      </c>
      <c r="G566" s="87" t="s">
        <v>791</v>
      </c>
      <c r="H566" s="88">
        <v>5248</v>
      </c>
      <c r="I566" s="86">
        <v>4</v>
      </c>
      <c r="J566" s="89">
        <f>'เลย '!F112</f>
        <v>926193.29</v>
      </c>
      <c r="K566" s="90">
        <f>SUM('เลย '!AI112)</f>
        <v>871255.60000000009</v>
      </c>
      <c r="L566" s="91">
        <f>'เลย '!AJ112</f>
        <v>565270.81000000006</v>
      </c>
      <c r="M566" s="91">
        <f>'เลย '!AK112</f>
        <v>808814.49</v>
      </c>
      <c r="N566" s="87"/>
      <c r="O566" s="87"/>
      <c r="P566" s="87"/>
      <c r="Q566" s="79">
        <f t="shared" si="19"/>
        <v>-243543.67999999993</v>
      </c>
      <c r="R566" s="80">
        <f t="shared" si="20"/>
        <v>107.71166349085367</v>
      </c>
    </row>
    <row r="567" spans="1:18" x14ac:dyDescent="0.55000000000000004">
      <c r="A567" s="86">
        <v>3</v>
      </c>
      <c r="B567" s="87" t="s">
        <v>58</v>
      </c>
      <c r="C567" s="87" t="s">
        <v>407</v>
      </c>
      <c r="D567" s="87" t="s">
        <v>135</v>
      </c>
      <c r="E567" s="87" t="s">
        <v>408</v>
      </c>
      <c r="F567" s="87" t="s">
        <v>178</v>
      </c>
      <c r="G567" s="87" t="s">
        <v>792</v>
      </c>
      <c r="H567" s="88">
        <v>5149</v>
      </c>
      <c r="I567" s="86">
        <v>4</v>
      </c>
      <c r="J567" s="89">
        <f>'เลย '!F113</f>
        <v>820006.12</v>
      </c>
      <c r="K567" s="90">
        <f>SUM('เลย '!AI113)</f>
        <v>698921.66999999993</v>
      </c>
      <c r="L567" s="91">
        <f>'เลย '!AJ113</f>
        <v>755194.41999999993</v>
      </c>
      <c r="M567" s="91">
        <f>'เลย '!AK113</f>
        <v>1207767.1100000001</v>
      </c>
      <c r="N567" s="87"/>
      <c r="O567" s="87"/>
      <c r="P567" s="87"/>
      <c r="Q567" s="79">
        <f t="shared" si="19"/>
        <v>-452572.69000000018</v>
      </c>
      <c r="R567" s="80">
        <f t="shared" si="20"/>
        <v>146.66817246067197</v>
      </c>
    </row>
    <row r="568" spans="1:18" x14ac:dyDescent="0.55000000000000004">
      <c r="A568" s="86">
        <v>4</v>
      </c>
      <c r="B568" s="87" t="s">
        <v>58</v>
      </c>
      <c r="C568" s="87" t="s">
        <v>407</v>
      </c>
      <c r="D568" s="87" t="s">
        <v>135</v>
      </c>
      <c r="E568" s="87" t="s">
        <v>408</v>
      </c>
      <c r="F568" s="87" t="s">
        <v>178</v>
      </c>
      <c r="G568" s="87" t="s">
        <v>793</v>
      </c>
      <c r="H568" s="88">
        <v>2799</v>
      </c>
      <c r="I568" s="86">
        <v>2</v>
      </c>
      <c r="J568" s="89">
        <f>'เลย '!F114</f>
        <v>464228.8</v>
      </c>
      <c r="K568" s="90">
        <f>SUM('เลย '!AI114)</f>
        <v>519667.8</v>
      </c>
      <c r="L568" s="91">
        <f>'เลย '!AJ114</f>
        <v>327894.96999999997</v>
      </c>
      <c r="M568" s="91">
        <f>'เลย '!AK114</f>
        <v>460906.25</v>
      </c>
      <c r="N568" s="87"/>
      <c r="O568" s="87"/>
      <c r="P568" s="87"/>
      <c r="Q568" s="79">
        <f t="shared" si="19"/>
        <v>-133011.28000000003</v>
      </c>
      <c r="R568" s="80">
        <f t="shared" si="20"/>
        <v>117.14718470882457</v>
      </c>
    </row>
    <row r="569" spans="1:18" x14ac:dyDescent="0.55000000000000004">
      <c r="A569" s="86">
        <v>5</v>
      </c>
      <c r="B569" s="87" t="s">
        <v>58</v>
      </c>
      <c r="C569" s="87" t="s">
        <v>407</v>
      </c>
      <c r="D569" s="87" t="s">
        <v>135</v>
      </c>
      <c r="E569" s="87" t="s">
        <v>408</v>
      </c>
      <c r="F569" s="87" t="s">
        <v>178</v>
      </c>
      <c r="G569" s="87" t="s">
        <v>794</v>
      </c>
      <c r="H569" s="88">
        <v>4310</v>
      </c>
      <c r="I569" s="86">
        <v>3</v>
      </c>
      <c r="J569" s="89">
        <f>'เลย '!F115</f>
        <v>237288.43</v>
      </c>
      <c r="K569" s="90">
        <f>SUM('เลย '!AI115)</f>
        <v>335348.18</v>
      </c>
      <c r="L569" s="91">
        <f>'เลย '!AJ115</f>
        <v>661476.16</v>
      </c>
      <c r="M569" s="91">
        <f>'เลย '!AK115</f>
        <v>898539.17999999993</v>
      </c>
      <c r="N569" s="87"/>
      <c r="O569" s="87"/>
      <c r="P569" s="87"/>
      <c r="Q569" s="79">
        <f t="shared" si="19"/>
        <v>-237063.0199999999</v>
      </c>
      <c r="R569" s="80">
        <f t="shared" si="20"/>
        <v>153.474747099768</v>
      </c>
    </row>
    <row r="570" spans="1:18" x14ac:dyDescent="0.55000000000000004">
      <c r="A570" s="86">
        <v>6</v>
      </c>
      <c r="B570" s="87" t="s">
        <v>58</v>
      </c>
      <c r="C570" s="87" t="s">
        <v>407</v>
      </c>
      <c r="D570" s="87" t="s">
        <v>135</v>
      </c>
      <c r="E570" s="87" t="s">
        <v>408</v>
      </c>
      <c r="F570" s="87" t="s">
        <v>178</v>
      </c>
      <c r="G570" s="87" t="s">
        <v>795</v>
      </c>
      <c r="H570" s="88">
        <v>1491</v>
      </c>
      <c r="I570" s="86">
        <v>1</v>
      </c>
      <c r="J570" s="89">
        <f>'เลย '!F116</f>
        <v>186459.91</v>
      </c>
      <c r="K570" s="90">
        <f>SUM('เลย '!AI116)</f>
        <v>225559.46</v>
      </c>
      <c r="L570" s="91">
        <f>'เลย '!AJ116</f>
        <v>174872.26</v>
      </c>
      <c r="M570" s="91">
        <f>'เลย '!AK116</f>
        <v>307899.42</v>
      </c>
      <c r="N570" s="87"/>
      <c r="O570" s="87"/>
      <c r="P570" s="87"/>
      <c r="Q570" s="79">
        <f t="shared" si="19"/>
        <v>-133027.15999999997</v>
      </c>
      <c r="R570" s="80">
        <f t="shared" si="20"/>
        <v>117.28521797451376</v>
      </c>
    </row>
    <row r="571" spans="1:18" x14ac:dyDescent="0.55000000000000004">
      <c r="A571" s="86">
        <v>7</v>
      </c>
      <c r="B571" s="87" t="s">
        <v>58</v>
      </c>
      <c r="C571" s="87" t="s">
        <v>407</v>
      </c>
      <c r="D571" s="87" t="s">
        <v>135</v>
      </c>
      <c r="E571" s="87" t="s">
        <v>408</v>
      </c>
      <c r="F571" s="87" t="s">
        <v>178</v>
      </c>
      <c r="G571" s="87" t="s">
        <v>796</v>
      </c>
      <c r="H571" s="88">
        <v>4741</v>
      </c>
      <c r="I571" s="86">
        <v>4</v>
      </c>
      <c r="J571" s="89">
        <f>'เลย '!F117</f>
        <v>741461.91</v>
      </c>
      <c r="K571" s="90">
        <f>SUM('เลย '!AI117)</f>
        <v>776954.63</v>
      </c>
      <c r="L571" s="91">
        <f>'เลย '!AJ117</f>
        <v>920895.91</v>
      </c>
      <c r="M571" s="91">
        <f>'เลย '!AK117</f>
        <v>1109351.4099999999</v>
      </c>
      <c r="N571" s="87"/>
      <c r="O571" s="87"/>
      <c r="P571" s="87"/>
      <c r="Q571" s="79">
        <f t="shared" si="19"/>
        <v>-188455.49999999988</v>
      </c>
      <c r="R571" s="80">
        <f t="shared" si="20"/>
        <v>194.24085846867749</v>
      </c>
    </row>
    <row r="572" spans="1:18" s="98" customFormat="1" x14ac:dyDescent="0.55000000000000004">
      <c r="A572" s="92">
        <v>12</v>
      </c>
      <c r="B572" s="93" t="s">
        <v>58</v>
      </c>
      <c r="C572" s="93"/>
      <c r="D572" s="93"/>
      <c r="E572" s="93" t="s">
        <v>75</v>
      </c>
      <c r="F572" s="93"/>
      <c r="G572" s="93" t="s">
        <v>410</v>
      </c>
      <c r="H572" s="99">
        <f>SUM(H565:H571)</f>
        <v>23738</v>
      </c>
      <c r="I572" s="92"/>
      <c r="J572" s="95">
        <f>SUM(J565:J571)</f>
        <v>3375638.4600000004</v>
      </c>
      <c r="K572" s="95">
        <f>SUM(K565:K571)</f>
        <v>3427707.34</v>
      </c>
      <c r="L572" s="95">
        <f>SUM(L565:L571)</f>
        <v>3405604.5300000003</v>
      </c>
      <c r="M572" s="95">
        <f>SUM(M565:M571)</f>
        <v>4793277.8600000003</v>
      </c>
      <c r="N572" s="93">
        <v>6</v>
      </c>
      <c r="O572" s="93">
        <v>6</v>
      </c>
      <c r="P572" s="93">
        <f>N572-O572</f>
        <v>0</v>
      </c>
      <c r="Q572" s="96">
        <f t="shared" si="19"/>
        <v>-1387673.33</v>
      </c>
      <c r="R572" s="97">
        <f>L572/H572</f>
        <v>143.46636321509817</v>
      </c>
    </row>
    <row r="573" spans="1:18" x14ac:dyDescent="0.55000000000000004">
      <c r="A573" s="86">
        <v>1</v>
      </c>
      <c r="B573" s="87" t="s">
        <v>58</v>
      </c>
      <c r="C573" s="87" t="s">
        <v>411</v>
      </c>
      <c r="D573" s="87" t="s">
        <v>142</v>
      </c>
      <c r="E573" s="87" t="s">
        <v>412</v>
      </c>
      <c r="F573" s="87" t="s">
        <v>208</v>
      </c>
      <c r="G573" s="87" t="s">
        <v>413</v>
      </c>
      <c r="H573" s="88"/>
      <c r="I573" s="86"/>
      <c r="J573" s="89"/>
      <c r="K573" s="90"/>
      <c r="L573" s="91"/>
      <c r="M573" s="91"/>
      <c r="N573" s="87"/>
      <c r="O573" s="87"/>
      <c r="P573" s="87"/>
    </row>
    <row r="574" spans="1:18" x14ac:dyDescent="0.55000000000000004">
      <c r="A574" s="86">
        <v>2</v>
      </c>
      <c r="B574" s="87" t="s">
        <v>58</v>
      </c>
      <c r="C574" s="87" t="s">
        <v>411</v>
      </c>
      <c r="D574" s="87" t="s">
        <v>142</v>
      </c>
      <c r="E574" s="87" t="s">
        <v>412</v>
      </c>
      <c r="F574" s="87" t="s">
        <v>178</v>
      </c>
      <c r="G574" s="87" t="s">
        <v>797</v>
      </c>
      <c r="H574" s="88">
        <v>3544</v>
      </c>
      <c r="I574" s="86">
        <v>3</v>
      </c>
      <c r="J574" s="89">
        <f>'เลย '!F118</f>
        <v>731793.74</v>
      </c>
      <c r="K574" s="90">
        <f>SUM('เลย '!AI118)</f>
        <v>759232.9</v>
      </c>
      <c r="L574" s="91">
        <f>'เลย '!AJ118</f>
        <v>546761.47</v>
      </c>
      <c r="M574" s="91">
        <f>'เลย '!AK118</f>
        <v>493026.04</v>
      </c>
      <c r="N574" s="87"/>
      <c r="O574" s="87"/>
      <c r="P574" s="87"/>
      <c r="Q574" s="79">
        <f t="shared" si="19"/>
        <v>53735.429999999993</v>
      </c>
      <c r="R574" s="80">
        <f t="shared" si="20"/>
        <v>154.27806715575619</v>
      </c>
    </row>
    <row r="575" spans="1:18" x14ac:dyDescent="0.55000000000000004">
      <c r="A575" s="86">
        <v>3</v>
      </c>
      <c r="B575" s="87" t="s">
        <v>58</v>
      </c>
      <c r="C575" s="87" t="s">
        <v>411</v>
      </c>
      <c r="D575" s="87" t="s">
        <v>142</v>
      </c>
      <c r="E575" s="87" t="s">
        <v>412</v>
      </c>
      <c r="F575" s="87" t="s">
        <v>178</v>
      </c>
      <c r="G575" s="87" t="s">
        <v>798</v>
      </c>
      <c r="H575" s="88">
        <v>3372</v>
      </c>
      <c r="I575" s="86">
        <v>3</v>
      </c>
      <c r="J575" s="89">
        <f>'เลย '!F119</f>
        <v>740965</v>
      </c>
      <c r="K575" s="90">
        <f>SUM('เลย '!AI119)</f>
        <v>818616.06</v>
      </c>
      <c r="L575" s="91">
        <f>'เลย '!AJ119</f>
        <v>259265.8</v>
      </c>
      <c r="M575" s="91">
        <f>'เลย '!AK119</f>
        <v>470805.69</v>
      </c>
      <c r="N575" s="87"/>
      <c r="O575" s="87"/>
      <c r="P575" s="87"/>
      <c r="Q575" s="79">
        <f t="shared" si="19"/>
        <v>-211539.89</v>
      </c>
      <c r="R575" s="80">
        <f t="shared" si="20"/>
        <v>76.887841043890859</v>
      </c>
    </row>
    <row r="576" spans="1:18" x14ac:dyDescent="0.55000000000000004">
      <c r="A576" s="86">
        <v>4</v>
      </c>
      <c r="B576" s="87" t="s">
        <v>58</v>
      </c>
      <c r="C576" s="87" t="s">
        <v>411</v>
      </c>
      <c r="D576" s="87" t="s">
        <v>142</v>
      </c>
      <c r="E576" s="87" t="s">
        <v>412</v>
      </c>
      <c r="F576" s="87" t="s">
        <v>178</v>
      </c>
      <c r="G576" s="87" t="s">
        <v>799</v>
      </c>
      <c r="H576" s="88">
        <v>3603</v>
      </c>
      <c r="I576" s="86">
        <v>3</v>
      </c>
      <c r="J576" s="89">
        <f>'เลย '!F120</f>
        <v>768353.13</v>
      </c>
      <c r="K576" s="90">
        <f>SUM('เลย '!AI120)</f>
        <v>761984.0199999999</v>
      </c>
      <c r="L576" s="91">
        <f>'เลย '!AJ120</f>
        <v>432483.49</v>
      </c>
      <c r="M576" s="91">
        <f>'เลย '!AK120</f>
        <v>378452.71</v>
      </c>
      <c r="N576" s="87"/>
      <c r="O576" s="87"/>
      <c r="P576" s="87"/>
      <c r="Q576" s="79">
        <f t="shared" si="19"/>
        <v>54030.77999999997</v>
      </c>
      <c r="R576" s="80">
        <f t="shared" si="20"/>
        <v>120.03427421593116</v>
      </c>
    </row>
    <row r="577" spans="1:18" x14ac:dyDescent="0.55000000000000004">
      <c r="A577" s="86">
        <v>5</v>
      </c>
      <c r="B577" s="87" t="s">
        <v>58</v>
      </c>
      <c r="C577" s="87" t="s">
        <v>411</v>
      </c>
      <c r="D577" s="87" t="s">
        <v>142</v>
      </c>
      <c r="E577" s="87" t="s">
        <v>412</v>
      </c>
      <c r="F577" s="87" t="s">
        <v>178</v>
      </c>
      <c r="G577" s="87" t="s">
        <v>800</v>
      </c>
      <c r="H577" s="88">
        <v>4008</v>
      </c>
      <c r="I577" s="86">
        <v>3</v>
      </c>
      <c r="J577" s="89">
        <f>'เลย '!F121</f>
        <v>699083.43</v>
      </c>
      <c r="K577" s="90">
        <f>SUM('เลย '!AI121)</f>
        <v>746865.77</v>
      </c>
      <c r="L577" s="91">
        <f>'เลย '!AJ121</f>
        <v>726047.77</v>
      </c>
      <c r="M577" s="91">
        <f>'เลย '!AK121</f>
        <v>807873.44000000006</v>
      </c>
      <c r="N577" s="87"/>
      <c r="O577" s="87"/>
      <c r="P577" s="87"/>
      <c r="Q577" s="79">
        <f t="shared" si="19"/>
        <v>-81825.670000000042</v>
      </c>
      <c r="R577" s="80">
        <f t="shared" si="20"/>
        <v>181.14964321357286</v>
      </c>
    </row>
    <row r="578" spans="1:18" x14ac:dyDescent="0.55000000000000004">
      <c r="A578" s="86">
        <v>6</v>
      </c>
      <c r="B578" s="87" t="s">
        <v>58</v>
      </c>
      <c r="C578" s="87" t="s">
        <v>411</v>
      </c>
      <c r="D578" s="87" t="s">
        <v>142</v>
      </c>
      <c r="E578" s="87" t="s">
        <v>412</v>
      </c>
      <c r="F578" s="87" t="s">
        <v>178</v>
      </c>
      <c r="G578" s="87" t="s">
        <v>801</v>
      </c>
      <c r="H578" s="88">
        <v>1495</v>
      </c>
      <c r="I578" s="86">
        <v>1</v>
      </c>
      <c r="J578" s="89">
        <f>'เลย '!F122</f>
        <v>368584.79</v>
      </c>
      <c r="K578" s="90">
        <f>SUM('เลย '!AI122)</f>
        <v>398969.99999999994</v>
      </c>
      <c r="L578" s="91">
        <f>'เลย '!AJ122</f>
        <v>393365.74</v>
      </c>
      <c r="M578" s="91">
        <f>'เลย '!AK122</f>
        <v>385266.55</v>
      </c>
      <c r="N578" s="87"/>
      <c r="O578" s="87"/>
      <c r="P578" s="87"/>
      <c r="Q578" s="79">
        <f t="shared" si="19"/>
        <v>8099.1900000000023</v>
      </c>
      <c r="R578" s="80">
        <f t="shared" si="20"/>
        <v>263.12089632107023</v>
      </c>
    </row>
    <row r="579" spans="1:18" x14ac:dyDescent="0.55000000000000004">
      <c r="A579" s="86">
        <v>7</v>
      </c>
      <c r="B579" s="87" t="s">
        <v>58</v>
      </c>
      <c r="C579" s="87" t="s">
        <v>411</v>
      </c>
      <c r="D579" s="87" t="s">
        <v>142</v>
      </c>
      <c r="E579" s="87" t="s">
        <v>412</v>
      </c>
      <c r="F579" s="87" t="s">
        <v>178</v>
      </c>
      <c r="G579" s="87" t="s">
        <v>802</v>
      </c>
      <c r="H579" s="88">
        <v>2456</v>
      </c>
      <c r="I579" s="86">
        <v>2</v>
      </c>
      <c r="J579" s="89">
        <f>'เลย '!F123</f>
        <v>521858.47</v>
      </c>
      <c r="K579" s="90">
        <f>SUM('เลย '!AI123)</f>
        <v>585618.3899999999</v>
      </c>
      <c r="L579" s="91">
        <f>'เลย '!AJ123</f>
        <v>468016.24</v>
      </c>
      <c r="M579" s="91">
        <f>'เลย '!AK123</f>
        <v>451326.38</v>
      </c>
      <c r="N579" s="87"/>
      <c r="O579" s="87"/>
      <c r="P579" s="87"/>
      <c r="Q579" s="79">
        <f t="shared" si="19"/>
        <v>16689.859999999986</v>
      </c>
      <c r="R579" s="80">
        <f t="shared" si="20"/>
        <v>190.56035830618893</v>
      </c>
    </row>
    <row r="580" spans="1:18" x14ac:dyDescent="0.55000000000000004">
      <c r="A580" s="86">
        <v>8</v>
      </c>
      <c r="B580" s="87" t="s">
        <v>58</v>
      </c>
      <c r="C580" s="87" t="s">
        <v>411</v>
      </c>
      <c r="D580" s="87" t="s">
        <v>142</v>
      </c>
      <c r="E580" s="87" t="s">
        <v>412</v>
      </c>
      <c r="F580" s="87" t="s">
        <v>178</v>
      </c>
      <c r="G580" s="87" t="s">
        <v>803</v>
      </c>
      <c r="H580" s="88">
        <v>3265</v>
      </c>
      <c r="I580" s="86">
        <v>3</v>
      </c>
      <c r="J580" s="89">
        <f>'เลย '!F124</f>
        <v>628593.63</v>
      </c>
      <c r="K580" s="90">
        <f>SUM('เลย '!AI124)</f>
        <v>745643.55</v>
      </c>
      <c r="L580" s="91">
        <f>'เลย '!AJ124</f>
        <v>547220.64</v>
      </c>
      <c r="M580" s="91">
        <f>'เลย '!AK124</f>
        <v>537378.07000000007</v>
      </c>
      <c r="N580" s="87"/>
      <c r="O580" s="87"/>
      <c r="P580" s="87"/>
      <c r="Q580" s="79">
        <f t="shared" si="19"/>
        <v>9842.5699999999488</v>
      </c>
      <c r="R580" s="80">
        <f t="shared" si="20"/>
        <v>167.60203369065852</v>
      </c>
    </row>
    <row r="581" spans="1:18" x14ac:dyDescent="0.55000000000000004">
      <c r="A581" s="86">
        <v>9</v>
      </c>
      <c r="B581" s="87" t="s">
        <v>58</v>
      </c>
      <c r="C581" s="87" t="s">
        <v>411</v>
      </c>
      <c r="D581" s="87" t="s">
        <v>142</v>
      </c>
      <c r="E581" s="87" t="s">
        <v>412</v>
      </c>
      <c r="F581" s="87" t="s">
        <v>178</v>
      </c>
      <c r="G581" s="87" t="s">
        <v>804</v>
      </c>
      <c r="H581" s="88">
        <v>2444</v>
      </c>
      <c r="I581" s="86">
        <v>2</v>
      </c>
      <c r="J581" s="89">
        <f>'เลย '!F125</f>
        <v>305192.44</v>
      </c>
      <c r="K581" s="90">
        <f>SUM('เลย '!AI125)</f>
        <v>293436.99000000005</v>
      </c>
      <c r="L581" s="91">
        <f>'เลย '!AJ125</f>
        <v>578090.13</v>
      </c>
      <c r="M581" s="91">
        <f>'เลย '!AK125</f>
        <v>600467.85</v>
      </c>
      <c r="N581" s="87"/>
      <c r="O581" s="87"/>
      <c r="P581" s="87"/>
      <c r="Q581" s="79">
        <f t="shared" si="19"/>
        <v>-22377.719999999972</v>
      </c>
      <c r="R581" s="80">
        <f t="shared" si="20"/>
        <v>236.53442307692308</v>
      </c>
    </row>
    <row r="582" spans="1:18" s="98" customFormat="1" x14ac:dyDescent="0.55000000000000004">
      <c r="A582" s="92">
        <v>13</v>
      </c>
      <c r="B582" s="93" t="s">
        <v>58</v>
      </c>
      <c r="C582" s="93"/>
      <c r="D582" s="93"/>
      <c r="E582" s="93" t="s">
        <v>75</v>
      </c>
      <c r="F582" s="93"/>
      <c r="G582" s="93" t="s">
        <v>414</v>
      </c>
      <c r="H582" s="99">
        <f>SUM(H573:H581)</f>
        <v>24187</v>
      </c>
      <c r="I582" s="92"/>
      <c r="J582" s="95">
        <f>SUM(J573:J581)</f>
        <v>4764424.6300000008</v>
      </c>
      <c r="K582" s="95">
        <f>SUM(K573:K581)</f>
        <v>5110367.68</v>
      </c>
      <c r="L582" s="95">
        <f>SUM(L573:L581)</f>
        <v>3951251.28</v>
      </c>
      <c r="M582" s="95">
        <f>SUM(M573:M581)</f>
        <v>4124596.73</v>
      </c>
      <c r="N582" s="93">
        <v>8</v>
      </c>
      <c r="O582" s="93">
        <v>8</v>
      </c>
      <c r="P582" s="93">
        <f>N582-O582</f>
        <v>0</v>
      </c>
      <c r="Q582" s="96">
        <f t="shared" si="19"/>
        <v>-173345.45000000019</v>
      </c>
      <c r="R582" s="97">
        <f>L582/H582</f>
        <v>163.36260305122585</v>
      </c>
    </row>
    <row r="583" spans="1:18" x14ac:dyDescent="0.55000000000000004">
      <c r="A583" s="86">
        <v>1</v>
      </c>
      <c r="B583" s="87" t="s">
        <v>58</v>
      </c>
      <c r="C583" s="87" t="s">
        <v>415</v>
      </c>
      <c r="D583" s="87" t="s">
        <v>145</v>
      </c>
      <c r="E583" s="87" t="s">
        <v>416</v>
      </c>
      <c r="F583" s="87" t="s">
        <v>208</v>
      </c>
      <c r="G583" s="87" t="s">
        <v>417</v>
      </c>
      <c r="H583" s="88"/>
      <c r="I583" s="86"/>
      <c r="J583" s="89"/>
      <c r="K583" s="90"/>
      <c r="L583" s="91"/>
      <c r="M583" s="91"/>
      <c r="N583" s="87"/>
      <c r="O583" s="87"/>
      <c r="P583" s="87"/>
    </row>
    <row r="584" spans="1:18" x14ac:dyDescent="0.55000000000000004">
      <c r="A584" s="86">
        <v>2</v>
      </c>
      <c r="B584" s="87" t="s">
        <v>58</v>
      </c>
      <c r="C584" s="87" t="s">
        <v>415</v>
      </c>
      <c r="D584" s="87" t="s">
        <v>145</v>
      </c>
      <c r="E584" s="87" t="s">
        <v>416</v>
      </c>
      <c r="F584" s="87" t="s">
        <v>178</v>
      </c>
      <c r="G584" s="87" t="s">
        <v>805</v>
      </c>
      <c r="H584" s="88">
        <v>5041</v>
      </c>
      <c r="I584" s="86">
        <v>4</v>
      </c>
      <c r="J584" s="89">
        <f>'เลย '!F126</f>
        <v>580817.78</v>
      </c>
      <c r="K584" s="90">
        <f>SUM('เลย '!AI126)</f>
        <v>491059.26000000007</v>
      </c>
      <c r="L584" s="91">
        <f>'เลย '!AJ126</f>
        <v>896264.26</v>
      </c>
      <c r="M584" s="91">
        <f>'เลย '!AK126</f>
        <v>928621.8</v>
      </c>
      <c r="N584" s="87"/>
      <c r="O584" s="87"/>
      <c r="P584" s="87"/>
      <c r="Q584" s="79">
        <f t="shared" ref="Q584:Q646" si="21">L584-M584</f>
        <v>-32357.540000000037</v>
      </c>
      <c r="R584" s="80">
        <f t="shared" ref="R584:R646" si="22">L584/H584</f>
        <v>177.79493354493155</v>
      </c>
    </row>
    <row r="585" spans="1:18" x14ac:dyDescent="0.55000000000000004">
      <c r="A585" s="86">
        <v>3</v>
      </c>
      <c r="B585" s="87" t="s">
        <v>58</v>
      </c>
      <c r="C585" s="87" t="s">
        <v>415</v>
      </c>
      <c r="D585" s="87" t="s">
        <v>145</v>
      </c>
      <c r="E585" s="87" t="s">
        <v>416</v>
      </c>
      <c r="F585" s="87" t="s">
        <v>178</v>
      </c>
      <c r="G585" s="87" t="s">
        <v>806</v>
      </c>
      <c r="H585" s="88">
        <v>2924</v>
      </c>
      <c r="I585" s="86">
        <v>2</v>
      </c>
      <c r="J585" s="89">
        <f>'เลย '!F127</f>
        <v>704107.17</v>
      </c>
      <c r="K585" s="90">
        <f>SUM('เลย '!AI127)</f>
        <v>674391.33</v>
      </c>
      <c r="L585" s="91">
        <f>'เลย '!AJ127</f>
        <v>714071.15</v>
      </c>
      <c r="M585" s="91">
        <f>'เลย '!AK127</f>
        <v>717552.54999999993</v>
      </c>
      <c r="N585" s="87"/>
      <c r="O585" s="87"/>
      <c r="P585" s="87"/>
      <c r="Q585" s="79">
        <f t="shared" si="21"/>
        <v>-3481.3999999999069</v>
      </c>
      <c r="R585" s="80">
        <f t="shared" si="22"/>
        <v>244.21037961696308</v>
      </c>
    </row>
    <row r="586" spans="1:18" x14ac:dyDescent="0.55000000000000004">
      <c r="A586" s="86">
        <v>4</v>
      </c>
      <c r="B586" s="87" t="s">
        <v>58</v>
      </c>
      <c r="C586" s="87" t="s">
        <v>415</v>
      </c>
      <c r="D586" s="87" t="s">
        <v>145</v>
      </c>
      <c r="E586" s="87" t="s">
        <v>416</v>
      </c>
      <c r="F586" s="87" t="s">
        <v>178</v>
      </c>
      <c r="G586" s="87" t="s">
        <v>807</v>
      </c>
      <c r="H586" s="88">
        <v>5642</v>
      </c>
      <c r="I586" s="86">
        <v>4</v>
      </c>
      <c r="J586" s="89">
        <f>'เลย '!F128</f>
        <v>859818.66</v>
      </c>
      <c r="K586" s="90">
        <f>SUM('เลย '!AI128)</f>
        <v>723235.03</v>
      </c>
      <c r="L586" s="91">
        <f>'เลย '!AJ128</f>
        <v>1323098.8</v>
      </c>
      <c r="M586" s="91">
        <f>'เลย '!AK128</f>
        <v>1291244.67</v>
      </c>
      <c r="N586" s="87"/>
      <c r="O586" s="87"/>
      <c r="P586" s="87"/>
      <c r="Q586" s="79">
        <f t="shared" si="21"/>
        <v>31854.130000000121</v>
      </c>
      <c r="R586" s="80">
        <f t="shared" si="22"/>
        <v>234.50882665721377</v>
      </c>
    </row>
    <row r="587" spans="1:18" x14ac:dyDescent="0.55000000000000004">
      <c r="A587" s="86">
        <v>5</v>
      </c>
      <c r="B587" s="87" t="s">
        <v>58</v>
      </c>
      <c r="C587" s="87" t="s">
        <v>415</v>
      </c>
      <c r="D587" s="87" t="s">
        <v>145</v>
      </c>
      <c r="E587" s="87" t="s">
        <v>416</v>
      </c>
      <c r="F587" s="87" t="s">
        <v>178</v>
      </c>
      <c r="G587" s="87" t="s">
        <v>808</v>
      </c>
      <c r="H587" s="88">
        <v>2953</v>
      </c>
      <c r="I587" s="86">
        <v>2</v>
      </c>
      <c r="J587" s="89">
        <f>'เลย '!F129</f>
        <v>834058.37</v>
      </c>
      <c r="K587" s="90">
        <f>SUM('เลย '!AI129)</f>
        <v>793586.46</v>
      </c>
      <c r="L587" s="91">
        <f>'เลย '!AJ129</f>
        <v>667546.75</v>
      </c>
      <c r="M587" s="91">
        <f>'เลย '!AK129</f>
        <v>615370.83000000007</v>
      </c>
      <c r="N587" s="87"/>
      <c r="O587" s="87"/>
      <c r="P587" s="87"/>
      <c r="Q587" s="79">
        <f t="shared" si="21"/>
        <v>52175.919999999925</v>
      </c>
      <c r="R587" s="80">
        <f t="shared" si="22"/>
        <v>226.05714527599051</v>
      </c>
    </row>
    <row r="588" spans="1:18" x14ac:dyDescent="0.55000000000000004">
      <c r="A588" s="86">
        <v>6</v>
      </c>
      <c r="B588" s="87" t="s">
        <v>58</v>
      </c>
      <c r="C588" s="87" t="s">
        <v>415</v>
      </c>
      <c r="D588" s="87" t="s">
        <v>145</v>
      </c>
      <c r="E588" s="87" t="s">
        <v>416</v>
      </c>
      <c r="F588" s="87" t="s">
        <v>178</v>
      </c>
      <c r="G588" s="87" t="s">
        <v>809</v>
      </c>
      <c r="H588" s="88">
        <v>2821</v>
      </c>
      <c r="I588" s="86">
        <v>2</v>
      </c>
      <c r="J588" s="89">
        <f>'เลย '!F130</f>
        <v>297782.23</v>
      </c>
      <c r="K588" s="90">
        <f>SUM('เลย '!AI130)</f>
        <v>241364.16999999998</v>
      </c>
      <c r="L588" s="91">
        <f>'เลย '!AJ130</f>
        <v>469528.68</v>
      </c>
      <c r="M588" s="91">
        <f>'เลย '!AK130</f>
        <v>417712.5</v>
      </c>
      <c r="N588" s="87"/>
      <c r="O588" s="87"/>
      <c r="P588" s="87"/>
      <c r="Q588" s="79">
        <f t="shared" si="21"/>
        <v>51816.179999999993</v>
      </c>
      <c r="R588" s="80">
        <f t="shared" si="22"/>
        <v>166.44051045728466</v>
      </c>
    </row>
    <row r="589" spans="1:18" s="98" customFormat="1" x14ac:dyDescent="0.55000000000000004">
      <c r="A589" s="92">
        <v>14</v>
      </c>
      <c r="B589" s="93" t="s">
        <v>58</v>
      </c>
      <c r="C589" s="93"/>
      <c r="D589" s="93"/>
      <c r="E589" s="93" t="s">
        <v>75</v>
      </c>
      <c r="F589" s="93"/>
      <c r="G589" s="93" t="s">
        <v>418</v>
      </c>
      <c r="H589" s="99">
        <f>SUM(H583:H588)</f>
        <v>19381</v>
      </c>
      <c r="I589" s="92"/>
      <c r="J589" s="95">
        <f>SUM(J583:J588)</f>
        <v>3276584.2100000004</v>
      </c>
      <c r="K589" s="95">
        <f>SUM(K583:K588)</f>
        <v>2923636.25</v>
      </c>
      <c r="L589" s="95">
        <f>SUM(L583:L588)</f>
        <v>4070509.64</v>
      </c>
      <c r="M589" s="95">
        <f>SUM(M583:M588)</f>
        <v>3970502.35</v>
      </c>
      <c r="N589" s="93">
        <v>5</v>
      </c>
      <c r="O589" s="93">
        <v>5</v>
      </c>
      <c r="P589" s="93">
        <f>N589-O589</f>
        <v>0</v>
      </c>
      <c r="Q589" s="96">
        <f t="shared" si="21"/>
        <v>100007.29000000004</v>
      </c>
      <c r="R589" s="97">
        <f t="shared" si="22"/>
        <v>210.02577988751872</v>
      </c>
    </row>
    <row r="590" spans="1:18" s="98" customFormat="1" ht="24.75" thickBot="1" x14ac:dyDescent="0.6">
      <c r="A590" s="107"/>
      <c r="B590" s="108" t="s">
        <v>58</v>
      </c>
      <c r="C590" s="108" t="s">
        <v>58</v>
      </c>
      <c r="D590" s="108" t="s">
        <v>58</v>
      </c>
      <c r="E590" s="108" t="s">
        <v>58</v>
      </c>
      <c r="F590" s="108"/>
      <c r="G590" s="108" t="s">
        <v>419</v>
      </c>
      <c r="H590" s="109">
        <f>H455+H462+H478+H490+H505+H512+H520+H531+H550+H557+H564+H572+H582+H589</f>
        <v>405693</v>
      </c>
      <c r="I590" s="107"/>
      <c r="J590" s="110">
        <f t="shared" ref="J590:O590" si="23">J455+J462+J478+J490+J505+J512+J520+J531+J550+J557+J564+J572+J582+J589</f>
        <v>61662003.910000004</v>
      </c>
      <c r="K590" s="111">
        <f t="shared" si="23"/>
        <v>62142103.869999997</v>
      </c>
      <c r="L590" s="110">
        <f t="shared" si="23"/>
        <v>72115551.120000005</v>
      </c>
      <c r="M590" s="110">
        <f t="shared" si="23"/>
        <v>79905360.99000001</v>
      </c>
      <c r="N590" s="108">
        <f t="shared" si="23"/>
        <v>127</v>
      </c>
      <c r="O590" s="108">
        <f t="shared" si="23"/>
        <v>127</v>
      </c>
      <c r="P590" s="108">
        <f>N590-O590</f>
        <v>0</v>
      </c>
      <c r="Q590" s="96">
        <f t="shared" si="21"/>
        <v>-7789809.8700000048</v>
      </c>
      <c r="R590" s="97">
        <f t="shared" si="22"/>
        <v>177.75892391537445</v>
      </c>
    </row>
    <row r="591" spans="1:18" ht="25.5" thickTop="1" thickBot="1" x14ac:dyDescent="0.6">
      <c r="A591" s="112"/>
      <c r="B591" s="113"/>
      <c r="C591" s="113"/>
      <c r="D591" s="113"/>
      <c r="E591" s="404" t="s">
        <v>420</v>
      </c>
      <c r="F591" s="405"/>
      <c r="G591" s="406"/>
      <c r="H591" s="114"/>
      <c r="I591" s="112"/>
      <c r="J591" s="115">
        <f>J590/O590</f>
        <v>485527.58984251972</v>
      </c>
      <c r="K591" s="116">
        <f>K590/O590</f>
        <v>489307.90448818897</v>
      </c>
      <c r="L591" s="115">
        <f>L590/O590</f>
        <v>567838.98519685038</v>
      </c>
      <c r="M591" s="115">
        <f>M590/O590</f>
        <v>629176.07078740164</v>
      </c>
      <c r="N591" s="164"/>
      <c r="O591" s="164"/>
      <c r="P591" s="164"/>
      <c r="Q591" s="79">
        <f t="shared" si="21"/>
        <v>-61337.085590551258</v>
      </c>
    </row>
    <row r="592" spans="1:18" ht="24.75" thickTop="1" x14ac:dyDescent="0.55000000000000004">
      <c r="A592" s="117">
        <v>1</v>
      </c>
      <c r="B592" s="118" t="s">
        <v>60</v>
      </c>
      <c r="C592" s="118" t="s">
        <v>421</v>
      </c>
      <c r="D592" s="118" t="s">
        <v>422</v>
      </c>
      <c r="E592" s="118" t="s">
        <v>423</v>
      </c>
      <c r="F592" s="118" t="s">
        <v>175</v>
      </c>
      <c r="G592" s="118" t="s">
        <v>424</v>
      </c>
      <c r="H592" s="119"/>
      <c r="I592" s="117"/>
      <c r="J592" s="120"/>
      <c r="K592" s="121"/>
      <c r="L592" s="122"/>
      <c r="M592" s="122"/>
      <c r="N592" s="118"/>
      <c r="O592" s="118"/>
      <c r="P592" s="118"/>
    </row>
    <row r="593" spans="1:18" x14ac:dyDescent="0.55000000000000004">
      <c r="A593" s="86">
        <v>2</v>
      </c>
      <c r="B593" s="87" t="s">
        <v>60</v>
      </c>
      <c r="C593" s="87" t="s">
        <v>421</v>
      </c>
      <c r="D593" s="87" t="s">
        <v>422</v>
      </c>
      <c r="E593" s="87" t="s">
        <v>423</v>
      </c>
      <c r="F593" s="87" t="s">
        <v>178</v>
      </c>
      <c r="G593" s="87" t="s">
        <v>1022</v>
      </c>
      <c r="H593" s="88">
        <v>4149</v>
      </c>
      <c r="I593" s="86">
        <v>3</v>
      </c>
      <c r="J593" s="89">
        <f>หนองคาย!F12</f>
        <v>367069.63</v>
      </c>
      <c r="K593" s="90">
        <f>หนองคาย!AI12</f>
        <v>403298.47</v>
      </c>
      <c r="L593" s="91">
        <f>หนองคาย!AJ12</f>
        <v>1008133.81</v>
      </c>
      <c r="M593" s="91">
        <f>หนองคาย!AK12</f>
        <v>1024531.91</v>
      </c>
      <c r="N593" s="87"/>
      <c r="O593" s="87"/>
      <c r="P593" s="87"/>
      <c r="Q593" s="79">
        <f t="shared" si="21"/>
        <v>-16398.099999999977</v>
      </c>
      <c r="R593" s="80">
        <f t="shared" si="22"/>
        <v>242.98235960472405</v>
      </c>
    </row>
    <row r="594" spans="1:18" x14ac:dyDescent="0.55000000000000004">
      <c r="A594" s="86">
        <v>3</v>
      </c>
      <c r="B594" s="87" t="s">
        <v>60</v>
      </c>
      <c r="C594" s="87" t="s">
        <v>421</v>
      </c>
      <c r="D594" s="87" t="s">
        <v>422</v>
      </c>
      <c r="E594" s="87" t="s">
        <v>423</v>
      </c>
      <c r="F594" s="87" t="s">
        <v>178</v>
      </c>
      <c r="G594" s="87" t="s">
        <v>1023</v>
      </c>
      <c r="H594" s="88">
        <v>4404</v>
      </c>
      <c r="I594" s="86">
        <v>3</v>
      </c>
      <c r="J594" s="89">
        <f>หนองคาย!F13</f>
        <v>391850.73</v>
      </c>
      <c r="K594" s="90">
        <f>หนองคาย!AI13</f>
        <v>588448.21</v>
      </c>
      <c r="L594" s="91">
        <f>หนองคาย!AJ13</f>
        <v>898962.06</v>
      </c>
      <c r="M594" s="91">
        <f>หนองคาย!AK13</f>
        <v>837747.28999999992</v>
      </c>
      <c r="N594" s="87"/>
      <c r="O594" s="87"/>
      <c r="P594" s="87"/>
      <c r="Q594" s="79">
        <f t="shared" si="21"/>
        <v>61214.770000000135</v>
      </c>
      <c r="R594" s="80">
        <f t="shared" si="22"/>
        <v>204.1239918256131</v>
      </c>
    </row>
    <row r="595" spans="1:18" x14ac:dyDescent="0.55000000000000004">
      <c r="A595" s="86">
        <v>4</v>
      </c>
      <c r="B595" s="87" t="s">
        <v>60</v>
      </c>
      <c r="C595" s="87" t="s">
        <v>421</v>
      </c>
      <c r="D595" s="87" t="s">
        <v>422</v>
      </c>
      <c r="E595" s="87" t="s">
        <v>423</v>
      </c>
      <c r="F595" s="87" t="s">
        <v>178</v>
      </c>
      <c r="G595" s="87" t="s">
        <v>1024</v>
      </c>
      <c r="H595" s="88">
        <v>2830</v>
      </c>
      <c r="I595" s="86">
        <v>2</v>
      </c>
      <c r="J595" s="89">
        <f>หนองคาย!F14</f>
        <v>109873.38</v>
      </c>
      <c r="K595" s="90">
        <f>หนองคาย!AI14</f>
        <v>128457.33</v>
      </c>
      <c r="L595" s="91">
        <f>หนองคาย!AJ14</f>
        <v>554186.53</v>
      </c>
      <c r="M595" s="91">
        <f>หนองคาย!AK14</f>
        <v>664939.29</v>
      </c>
      <c r="N595" s="87"/>
      <c r="O595" s="87"/>
      <c r="P595" s="87"/>
      <c r="Q595" s="79">
        <f t="shared" si="21"/>
        <v>-110752.76000000001</v>
      </c>
      <c r="R595" s="80">
        <f t="shared" si="22"/>
        <v>195.82562897526503</v>
      </c>
    </row>
    <row r="596" spans="1:18" x14ac:dyDescent="0.55000000000000004">
      <c r="A596" s="86">
        <v>5</v>
      </c>
      <c r="B596" s="87" t="s">
        <v>60</v>
      </c>
      <c r="C596" s="87" t="s">
        <v>421</v>
      </c>
      <c r="D596" s="87" t="s">
        <v>422</v>
      </c>
      <c r="E596" s="87" t="s">
        <v>423</v>
      </c>
      <c r="F596" s="87" t="s">
        <v>178</v>
      </c>
      <c r="G596" s="87" t="s">
        <v>1025</v>
      </c>
      <c r="H596" s="88">
        <v>4180</v>
      </c>
      <c r="I596" s="86">
        <v>3</v>
      </c>
      <c r="J596" s="89">
        <f>หนองคาย!F15</f>
        <v>359622.14</v>
      </c>
      <c r="K596" s="90">
        <f>หนองคาย!AI15</f>
        <v>434968.61</v>
      </c>
      <c r="L596" s="91">
        <f>หนองคาย!AJ15</f>
        <v>1144023</v>
      </c>
      <c r="M596" s="91">
        <f>หนองคาย!AK15</f>
        <v>1001273.7200000001</v>
      </c>
      <c r="N596" s="87"/>
      <c r="O596" s="87"/>
      <c r="P596" s="87"/>
      <c r="Q596" s="79">
        <f t="shared" si="21"/>
        <v>142749.27999999991</v>
      </c>
      <c r="R596" s="80">
        <f t="shared" si="22"/>
        <v>273.68971291866029</v>
      </c>
    </row>
    <row r="597" spans="1:18" x14ac:dyDescent="0.55000000000000004">
      <c r="A597" s="86">
        <v>6</v>
      </c>
      <c r="B597" s="87" t="s">
        <v>60</v>
      </c>
      <c r="C597" s="87" t="s">
        <v>421</v>
      </c>
      <c r="D597" s="87" t="s">
        <v>422</v>
      </c>
      <c r="E597" s="87" t="s">
        <v>423</v>
      </c>
      <c r="F597" s="87" t="s">
        <v>178</v>
      </c>
      <c r="G597" s="87" t="s">
        <v>1026</v>
      </c>
      <c r="H597" s="88">
        <v>7166</v>
      </c>
      <c r="I597" s="86">
        <v>5</v>
      </c>
      <c r="J597" s="89">
        <f>หนองคาย!F16</f>
        <v>899459.21</v>
      </c>
      <c r="K597" s="90">
        <f>หนองคาย!AI16</f>
        <v>954251.35</v>
      </c>
      <c r="L597" s="91">
        <f>หนองคาย!AJ16</f>
        <v>1296541.26</v>
      </c>
      <c r="M597" s="91">
        <f>หนองคาย!AK16</f>
        <v>1158235.02</v>
      </c>
      <c r="N597" s="87"/>
      <c r="O597" s="87"/>
      <c r="P597" s="87"/>
      <c r="Q597" s="79">
        <f t="shared" si="21"/>
        <v>138306.23999999999</v>
      </c>
      <c r="R597" s="80">
        <f t="shared" si="22"/>
        <v>180.92956461066146</v>
      </c>
    </row>
    <row r="598" spans="1:18" x14ac:dyDescent="0.55000000000000004">
      <c r="A598" s="86">
        <v>7</v>
      </c>
      <c r="B598" s="87" t="s">
        <v>60</v>
      </c>
      <c r="C598" s="87" t="s">
        <v>421</v>
      </c>
      <c r="D598" s="87" t="s">
        <v>422</v>
      </c>
      <c r="E598" s="87" t="s">
        <v>423</v>
      </c>
      <c r="F598" s="87" t="s">
        <v>178</v>
      </c>
      <c r="G598" s="87" t="s">
        <v>1027</v>
      </c>
      <c r="H598" s="88">
        <v>6340</v>
      </c>
      <c r="I598" s="86">
        <v>5</v>
      </c>
      <c r="J598" s="89">
        <f>หนองคาย!F17</f>
        <v>773649.89</v>
      </c>
      <c r="K598" s="90">
        <f>หนองคาย!AI17</f>
        <v>847852.11</v>
      </c>
      <c r="L598" s="91">
        <f>หนองคาย!AJ17</f>
        <v>1107925.45</v>
      </c>
      <c r="M598" s="91">
        <f>หนองคาย!AK17</f>
        <v>1003851.7999999999</v>
      </c>
      <c r="N598" s="87"/>
      <c r="O598" s="87"/>
      <c r="P598" s="87"/>
      <c r="Q598" s="79">
        <f t="shared" si="21"/>
        <v>104073.65000000002</v>
      </c>
      <c r="R598" s="80">
        <f t="shared" si="22"/>
        <v>174.75164826498423</v>
      </c>
    </row>
    <row r="599" spans="1:18" x14ac:dyDescent="0.55000000000000004">
      <c r="A599" s="86">
        <v>8</v>
      </c>
      <c r="B599" s="87" t="s">
        <v>60</v>
      </c>
      <c r="C599" s="87" t="s">
        <v>421</v>
      </c>
      <c r="D599" s="87" t="s">
        <v>422</v>
      </c>
      <c r="E599" s="87" t="s">
        <v>423</v>
      </c>
      <c r="F599" s="87" t="s">
        <v>178</v>
      </c>
      <c r="G599" s="87" t="s">
        <v>1028</v>
      </c>
      <c r="H599" s="88">
        <v>2131</v>
      </c>
      <c r="I599" s="86">
        <v>2</v>
      </c>
      <c r="J599" s="89">
        <f>หนองคาย!F18</f>
        <v>652885.72</v>
      </c>
      <c r="K599" s="90">
        <f>หนองคาย!AI18</f>
        <v>667159.47</v>
      </c>
      <c r="L599" s="91">
        <f>หนองคาย!AJ18</f>
        <v>745597.29</v>
      </c>
      <c r="M599" s="91">
        <f>หนองคาย!AK18</f>
        <v>555804.36</v>
      </c>
      <c r="N599" s="87"/>
      <c r="O599" s="87"/>
      <c r="P599" s="87"/>
      <c r="Q599" s="79">
        <f t="shared" si="21"/>
        <v>189792.93000000005</v>
      </c>
      <c r="R599" s="80">
        <f t="shared" si="22"/>
        <v>349.88141248240265</v>
      </c>
    </row>
    <row r="600" spans="1:18" x14ac:dyDescent="0.55000000000000004">
      <c r="A600" s="86">
        <v>9</v>
      </c>
      <c r="B600" s="87" t="s">
        <v>60</v>
      </c>
      <c r="C600" s="87" t="s">
        <v>421</v>
      </c>
      <c r="D600" s="87" t="s">
        <v>422</v>
      </c>
      <c r="E600" s="87" t="s">
        <v>423</v>
      </c>
      <c r="F600" s="87" t="s">
        <v>178</v>
      </c>
      <c r="G600" s="87" t="s">
        <v>1029</v>
      </c>
      <c r="H600" s="88">
        <v>821</v>
      </c>
      <c r="I600" s="86">
        <v>1</v>
      </c>
      <c r="J600" s="89">
        <f>หนองคาย!F19</f>
        <v>409151.29</v>
      </c>
      <c r="K600" s="90">
        <f>หนองคาย!AI19</f>
        <v>490627.6</v>
      </c>
      <c r="L600" s="91">
        <f>หนองคาย!AJ19</f>
        <v>491276.65</v>
      </c>
      <c r="M600" s="91">
        <f>หนองคาย!AK19</f>
        <v>521595.2</v>
      </c>
      <c r="N600" s="87"/>
      <c r="O600" s="87"/>
      <c r="P600" s="87"/>
      <c r="Q600" s="79">
        <f t="shared" si="21"/>
        <v>-30318.549999999988</v>
      </c>
      <c r="R600" s="80">
        <f t="shared" si="22"/>
        <v>598.38812423873333</v>
      </c>
    </row>
    <row r="601" spans="1:18" x14ac:dyDescent="0.55000000000000004">
      <c r="A601" s="86">
        <v>10</v>
      </c>
      <c r="B601" s="87" t="s">
        <v>60</v>
      </c>
      <c r="C601" s="87" t="s">
        <v>421</v>
      </c>
      <c r="D601" s="87" t="s">
        <v>422</v>
      </c>
      <c r="E601" s="87" t="s">
        <v>423</v>
      </c>
      <c r="F601" s="87" t="s">
        <v>178</v>
      </c>
      <c r="G601" s="87" t="s">
        <v>1030</v>
      </c>
      <c r="H601" s="88">
        <v>5286</v>
      </c>
      <c r="I601" s="86">
        <v>4</v>
      </c>
      <c r="J601" s="89">
        <f>หนองคาย!F20</f>
        <v>725606.33</v>
      </c>
      <c r="K601" s="90">
        <f>หนองคาย!AI20</f>
        <v>760561.14999999991</v>
      </c>
      <c r="L601" s="91">
        <f>หนองคาย!AJ20</f>
        <v>779880.28</v>
      </c>
      <c r="M601" s="91">
        <f>หนองคาย!AK20</f>
        <v>616958.13</v>
      </c>
      <c r="N601" s="87"/>
      <c r="O601" s="87"/>
      <c r="P601" s="87"/>
      <c r="Q601" s="79">
        <f t="shared" si="21"/>
        <v>162922.15000000002</v>
      </c>
      <c r="R601" s="80">
        <f t="shared" si="22"/>
        <v>147.53694286795309</v>
      </c>
    </row>
    <row r="602" spans="1:18" x14ac:dyDescent="0.55000000000000004">
      <c r="A602" s="86">
        <v>11</v>
      </c>
      <c r="B602" s="87" t="s">
        <v>60</v>
      </c>
      <c r="C602" s="87" t="s">
        <v>421</v>
      </c>
      <c r="D602" s="87" t="s">
        <v>422</v>
      </c>
      <c r="E602" s="87" t="s">
        <v>423</v>
      </c>
      <c r="F602" s="87" t="s">
        <v>178</v>
      </c>
      <c r="G602" s="87" t="s">
        <v>1031</v>
      </c>
      <c r="H602" s="88">
        <v>5603</v>
      </c>
      <c r="I602" s="86">
        <v>4</v>
      </c>
      <c r="J602" s="89">
        <f>หนองคาย!F21</f>
        <v>867070.37</v>
      </c>
      <c r="K602" s="90">
        <f>หนองคาย!AI21</f>
        <v>942132.42</v>
      </c>
      <c r="L602" s="91">
        <f>หนองคาย!AJ21</f>
        <v>971929.3</v>
      </c>
      <c r="M602" s="91">
        <f>หนองคาย!AK21</f>
        <v>1250902.6199999999</v>
      </c>
      <c r="N602" s="87"/>
      <c r="O602" s="87"/>
      <c r="P602" s="87"/>
      <c r="Q602" s="79">
        <f t="shared" si="21"/>
        <v>-278973.31999999983</v>
      </c>
      <c r="R602" s="80">
        <f t="shared" si="22"/>
        <v>173.46587542388008</v>
      </c>
    </row>
    <row r="603" spans="1:18" x14ac:dyDescent="0.55000000000000004">
      <c r="A603" s="86">
        <v>12</v>
      </c>
      <c r="B603" s="87" t="s">
        <v>60</v>
      </c>
      <c r="C603" s="87" t="s">
        <v>421</v>
      </c>
      <c r="D603" s="87" t="s">
        <v>422</v>
      </c>
      <c r="E603" s="87" t="s">
        <v>423</v>
      </c>
      <c r="F603" s="87" t="s">
        <v>178</v>
      </c>
      <c r="G603" s="87" t="s">
        <v>1032</v>
      </c>
      <c r="H603" s="88">
        <v>4772</v>
      </c>
      <c r="I603" s="86">
        <v>4</v>
      </c>
      <c r="J603" s="89">
        <f>หนองคาย!F22</f>
        <v>462280.7</v>
      </c>
      <c r="K603" s="90">
        <f>หนองคาย!AI22</f>
        <v>475857.7</v>
      </c>
      <c r="L603" s="91">
        <f>หนองคาย!AJ22</f>
        <v>926391.58000000007</v>
      </c>
      <c r="M603" s="91">
        <f>หนองคาย!AK22</f>
        <v>988317.8600000001</v>
      </c>
      <c r="N603" s="87"/>
      <c r="O603" s="87"/>
      <c r="P603" s="87"/>
      <c r="Q603" s="79">
        <f t="shared" si="21"/>
        <v>-61926.280000000028</v>
      </c>
      <c r="R603" s="80">
        <f t="shared" si="22"/>
        <v>194.13067476948871</v>
      </c>
    </row>
    <row r="604" spans="1:18" x14ac:dyDescent="0.55000000000000004">
      <c r="A604" s="86">
        <v>13</v>
      </c>
      <c r="B604" s="87" t="s">
        <v>60</v>
      </c>
      <c r="C604" s="87" t="s">
        <v>421</v>
      </c>
      <c r="D604" s="87" t="s">
        <v>422</v>
      </c>
      <c r="E604" s="87" t="s">
        <v>423</v>
      </c>
      <c r="F604" s="87" t="s">
        <v>178</v>
      </c>
      <c r="G604" s="87" t="s">
        <v>1033</v>
      </c>
      <c r="H604" s="88">
        <v>4728</v>
      </c>
      <c r="I604" s="86">
        <v>4</v>
      </c>
      <c r="J604" s="89">
        <f>หนองคาย!F23</f>
        <v>228453.16</v>
      </c>
      <c r="K604" s="90">
        <f>หนองคาย!AI23</f>
        <v>267134.88</v>
      </c>
      <c r="L604" s="91">
        <f>หนองคาย!AJ23</f>
        <v>876520.45</v>
      </c>
      <c r="M604" s="91">
        <f>หนองคาย!AK23</f>
        <v>911190.6100000001</v>
      </c>
      <c r="N604" s="87"/>
      <c r="O604" s="87"/>
      <c r="P604" s="87"/>
      <c r="Q604" s="79">
        <f t="shared" si="21"/>
        <v>-34670.160000000149</v>
      </c>
      <c r="R604" s="80">
        <f t="shared" si="22"/>
        <v>185.38926607445006</v>
      </c>
    </row>
    <row r="605" spans="1:18" x14ac:dyDescent="0.55000000000000004">
      <c r="A605" s="86">
        <v>14</v>
      </c>
      <c r="B605" s="87" t="s">
        <v>60</v>
      </c>
      <c r="C605" s="87" t="s">
        <v>421</v>
      </c>
      <c r="D605" s="87" t="s">
        <v>422</v>
      </c>
      <c r="E605" s="87" t="s">
        <v>423</v>
      </c>
      <c r="F605" s="87" t="s">
        <v>178</v>
      </c>
      <c r="G605" s="87" t="s">
        <v>1034</v>
      </c>
      <c r="H605" s="88">
        <v>7662</v>
      </c>
      <c r="I605" s="86">
        <v>5</v>
      </c>
      <c r="J605" s="89">
        <f>หนองคาย!F24</f>
        <v>2414496.89</v>
      </c>
      <c r="K605" s="90">
        <f>หนองคาย!AI24</f>
        <v>2401505.37</v>
      </c>
      <c r="L605" s="91">
        <f>หนองคาย!AJ24</f>
        <v>1539377.67</v>
      </c>
      <c r="M605" s="91">
        <f>หนองคาย!AK24</f>
        <v>1468661.3800000001</v>
      </c>
      <c r="N605" s="87"/>
      <c r="O605" s="87"/>
      <c r="P605" s="87"/>
      <c r="Q605" s="79">
        <f t="shared" si="21"/>
        <v>70716.289999999804</v>
      </c>
      <c r="R605" s="80">
        <f t="shared" si="22"/>
        <v>200.91068519968675</v>
      </c>
    </row>
    <row r="606" spans="1:18" x14ac:dyDescent="0.55000000000000004">
      <c r="A606" s="86">
        <v>15</v>
      </c>
      <c r="B606" s="87" t="s">
        <v>60</v>
      </c>
      <c r="C606" s="87" t="s">
        <v>421</v>
      </c>
      <c r="D606" s="87" t="s">
        <v>422</v>
      </c>
      <c r="E606" s="87" t="s">
        <v>423</v>
      </c>
      <c r="F606" s="87" t="s">
        <v>178</v>
      </c>
      <c r="G606" s="87" t="s">
        <v>1035</v>
      </c>
      <c r="H606" s="88">
        <v>5895</v>
      </c>
      <c r="I606" s="86">
        <v>4</v>
      </c>
      <c r="J606" s="89">
        <f>หนองคาย!F25</f>
        <v>356271.2</v>
      </c>
      <c r="K606" s="90">
        <f>หนองคาย!AI25</f>
        <v>364236.77</v>
      </c>
      <c r="L606" s="91">
        <f>หนองคาย!AJ25</f>
        <v>922530.45</v>
      </c>
      <c r="M606" s="91">
        <f>หนองคาย!AK25</f>
        <v>912517.42</v>
      </c>
      <c r="N606" s="87"/>
      <c r="O606" s="87"/>
      <c r="P606" s="87"/>
      <c r="Q606" s="79">
        <f t="shared" si="21"/>
        <v>10013.029999999912</v>
      </c>
      <c r="R606" s="80">
        <f t="shared" si="22"/>
        <v>156.49371501272265</v>
      </c>
    </row>
    <row r="607" spans="1:18" x14ac:dyDescent="0.55000000000000004">
      <c r="A607" s="86">
        <v>16</v>
      </c>
      <c r="B607" s="87" t="s">
        <v>60</v>
      </c>
      <c r="C607" s="87" t="s">
        <v>421</v>
      </c>
      <c r="D607" s="87" t="s">
        <v>422</v>
      </c>
      <c r="E607" s="87" t="s">
        <v>423</v>
      </c>
      <c r="F607" s="87" t="s">
        <v>178</v>
      </c>
      <c r="G607" s="87" t="s">
        <v>1036</v>
      </c>
      <c r="H607" s="88">
        <v>4523</v>
      </c>
      <c r="I607" s="86">
        <v>4</v>
      </c>
      <c r="J607" s="89">
        <f>หนองคาย!F26</f>
        <v>621122.9</v>
      </c>
      <c r="K607" s="90">
        <f>หนองคาย!AI26</f>
        <v>621477.14</v>
      </c>
      <c r="L607" s="91">
        <f>หนองคาย!AJ26</f>
        <v>799362.92</v>
      </c>
      <c r="M607" s="91">
        <f>หนองคาย!AK26</f>
        <v>828355.57000000007</v>
      </c>
      <c r="N607" s="87"/>
      <c r="O607" s="87"/>
      <c r="P607" s="87"/>
      <c r="Q607" s="79">
        <f t="shared" si="21"/>
        <v>-28992.650000000023</v>
      </c>
      <c r="R607" s="80">
        <f t="shared" si="22"/>
        <v>176.7329029405262</v>
      </c>
    </row>
    <row r="608" spans="1:18" x14ac:dyDescent="0.55000000000000004">
      <c r="A608" s="86">
        <v>17</v>
      </c>
      <c r="B608" s="87" t="s">
        <v>60</v>
      </c>
      <c r="C608" s="87" t="s">
        <v>421</v>
      </c>
      <c r="D608" s="87" t="s">
        <v>422</v>
      </c>
      <c r="E608" s="87" t="s">
        <v>423</v>
      </c>
      <c r="F608" s="87" t="s">
        <v>178</v>
      </c>
      <c r="G608" s="87" t="s">
        <v>1037</v>
      </c>
      <c r="H608" s="88">
        <v>2929</v>
      </c>
      <c r="I608" s="86">
        <v>2</v>
      </c>
      <c r="J608" s="89">
        <f>หนองคาย!F27</f>
        <v>538262.93999999994</v>
      </c>
      <c r="K608" s="90">
        <f>หนองคาย!AI27</f>
        <v>553208.62999999989</v>
      </c>
      <c r="L608" s="91">
        <f>หนองคาย!AJ27</f>
        <v>731559.41</v>
      </c>
      <c r="M608" s="91">
        <f>หนองคาย!AK27</f>
        <v>672816.83</v>
      </c>
      <c r="N608" s="87"/>
      <c r="O608" s="87"/>
      <c r="P608" s="87"/>
      <c r="Q608" s="79">
        <f t="shared" si="21"/>
        <v>58742.580000000075</v>
      </c>
      <c r="R608" s="80">
        <f t="shared" si="22"/>
        <v>249.76422328439742</v>
      </c>
    </row>
    <row r="609" spans="1:18" x14ac:dyDescent="0.55000000000000004">
      <c r="A609" s="86">
        <v>18</v>
      </c>
      <c r="B609" s="87" t="s">
        <v>60</v>
      </c>
      <c r="C609" s="87" t="s">
        <v>421</v>
      </c>
      <c r="D609" s="87" t="s">
        <v>422</v>
      </c>
      <c r="E609" s="87" t="s">
        <v>423</v>
      </c>
      <c r="F609" s="87" t="s">
        <v>178</v>
      </c>
      <c r="G609" s="87" t="s">
        <v>1038</v>
      </c>
      <c r="H609" s="88">
        <v>2602</v>
      </c>
      <c r="I609" s="86">
        <v>2</v>
      </c>
      <c r="J609" s="89">
        <f>หนองคาย!F28</f>
        <v>620036.42000000004</v>
      </c>
      <c r="K609" s="90">
        <f>หนองคาย!AI28</f>
        <v>608768.6100000001</v>
      </c>
      <c r="L609" s="91">
        <f>หนองคาย!AJ28</f>
        <v>481242.63</v>
      </c>
      <c r="M609" s="91">
        <f>หนองคาย!AK28</f>
        <v>381953.5</v>
      </c>
      <c r="N609" s="87"/>
      <c r="O609" s="87"/>
      <c r="P609" s="87"/>
      <c r="Q609" s="79">
        <f t="shared" si="21"/>
        <v>99289.13</v>
      </c>
      <c r="R609" s="80">
        <f t="shared" si="22"/>
        <v>184.95104919292851</v>
      </c>
    </row>
    <row r="610" spans="1:18" s="98" customFormat="1" x14ac:dyDescent="0.55000000000000004">
      <c r="A610" s="92">
        <v>1</v>
      </c>
      <c r="B610" s="93" t="s">
        <v>60</v>
      </c>
      <c r="C610" s="93"/>
      <c r="D610" s="93"/>
      <c r="E610" s="93" t="s">
        <v>75</v>
      </c>
      <c r="F610" s="93"/>
      <c r="G610" s="93" t="s">
        <v>425</v>
      </c>
      <c r="H610" s="99">
        <f>SUM(H592:H609)</f>
        <v>76021</v>
      </c>
      <c r="I610" s="92"/>
      <c r="J610" s="95">
        <f>SUM(J592:J609)</f>
        <v>10797162.9</v>
      </c>
      <c r="K610" s="95">
        <f>SUM(K592:K609)</f>
        <v>11509945.819999997</v>
      </c>
      <c r="L610" s="95">
        <f>SUM(L592:L609)</f>
        <v>15275440.74</v>
      </c>
      <c r="M610" s="95">
        <f>SUM(M592:M609)</f>
        <v>14799652.51</v>
      </c>
      <c r="N610" s="93">
        <v>17</v>
      </c>
      <c r="O610" s="93">
        <v>17</v>
      </c>
      <c r="P610" s="93">
        <f>N610-O610</f>
        <v>0</v>
      </c>
      <c r="Q610" s="96">
        <f t="shared" si="21"/>
        <v>475788.23000000045</v>
      </c>
      <c r="R610" s="97">
        <f>L610/H610</f>
        <v>200.93711921705844</v>
      </c>
    </row>
    <row r="611" spans="1:18" x14ac:dyDescent="0.55000000000000004">
      <c r="A611" s="86">
        <v>1</v>
      </c>
      <c r="B611" s="87" t="s">
        <v>60</v>
      </c>
      <c r="C611" s="87" t="s">
        <v>426</v>
      </c>
      <c r="D611" s="87" t="s">
        <v>102</v>
      </c>
      <c r="E611" s="87" t="s">
        <v>427</v>
      </c>
      <c r="F611" s="87" t="s">
        <v>327</v>
      </c>
      <c r="G611" s="87" t="s">
        <v>428</v>
      </c>
      <c r="H611" s="88"/>
      <c r="I611" s="86"/>
      <c r="J611" s="89"/>
      <c r="K611" s="90"/>
      <c r="L611" s="91"/>
      <c r="M611" s="91"/>
      <c r="N611" s="87"/>
      <c r="O611" s="87"/>
      <c r="P611" s="87"/>
    </row>
    <row r="612" spans="1:18" x14ac:dyDescent="0.55000000000000004">
      <c r="A612" s="86">
        <v>2</v>
      </c>
      <c r="B612" s="87" t="s">
        <v>60</v>
      </c>
      <c r="C612" s="87" t="s">
        <v>426</v>
      </c>
      <c r="D612" s="87" t="s">
        <v>102</v>
      </c>
      <c r="E612" s="87" t="s">
        <v>427</v>
      </c>
      <c r="F612" s="87" t="s">
        <v>178</v>
      </c>
      <c r="G612" s="87" t="s">
        <v>1039</v>
      </c>
      <c r="H612" s="88">
        <v>3874</v>
      </c>
      <c r="I612" s="86">
        <v>3</v>
      </c>
      <c r="J612" s="89">
        <f>หนองคาย!F29</f>
        <v>561283.47</v>
      </c>
      <c r="K612" s="90">
        <f>หนองคาย!AI29</f>
        <v>559984.27</v>
      </c>
      <c r="L612" s="91">
        <f>หนองคาย!AJ29</f>
        <v>998998.66</v>
      </c>
      <c r="M612" s="91">
        <f>หนองคาย!AK29</f>
        <v>1035069.4</v>
      </c>
      <c r="N612" s="87"/>
      <c r="O612" s="87"/>
      <c r="P612" s="87"/>
      <c r="Q612" s="79">
        <f t="shared" si="21"/>
        <v>-36070.739999999991</v>
      </c>
      <c r="R612" s="80">
        <f t="shared" si="22"/>
        <v>257.87265358802273</v>
      </c>
    </row>
    <row r="613" spans="1:18" x14ac:dyDescent="0.55000000000000004">
      <c r="A613" s="86">
        <v>3</v>
      </c>
      <c r="B613" s="87" t="s">
        <v>60</v>
      </c>
      <c r="C613" s="87" t="s">
        <v>426</v>
      </c>
      <c r="D613" s="87" t="s">
        <v>102</v>
      </c>
      <c r="E613" s="87" t="s">
        <v>427</v>
      </c>
      <c r="F613" s="87" t="s">
        <v>178</v>
      </c>
      <c r="G613" s="87" t="s">
        <v>1040</v>
      </c>
      <c r="H613" s="88">
        <v>3204</v>
      </c>
      <c r="I613" s="86">
        <v>3</v>
      </c>
      <c r="J613" s="89">
        <f>หนองคาย!F30</f>
        <v>571847.81999999995</v>
      </c>
      <c r="K613" s="90">
        <f>หนองคาย!AI30</f>
        <v>594273.1</v>
      </c>
      <c r="L613" s="91">
        <f>หนองคาย!AJ30</f>
        <v>720764.78999999992</v>
      </c>
      <c r="M613" s="91">
        <f>หนองคาย!AK30</f>
        <v>949663.57</v>
      </c>
      <c r="N613" s="87"/>
      <c r="O613" s="87"/>
      <c r="P613" s="87"/>
      <c r="Q613" s="79">
        <f t="shared" si="21"/>
        <v>-228898.78000000003</v>
      </c>
      <c r="R613" s="80">
        <f t="shared" si="22"/>
        <v>224.95779962546814</v>
      </c>
    </row>
    <row r="614" spans="1:18" x14ac:dyDescent="0.55000000000000004">
      <c r="A614" s="86">
        <v>4</v>
      </c>
      <c r="B614" s="87" t="s">
        <v>60</v>
      </c>
      <c r="C614" s="87" t="s">
        <v>426</v>
      </c>
      <c r="D614" s="87" t="s">
        <v>102</v>
      </c>
      <c r="E614" s="87" t="s">
        <v>427</v>
      </c>
      <c r="F614" s="87" t="s">
        <v>178</v>
      </c>
      <c r="G614" s="87" t="s">
        <v>1041</v>
      </c>
      <c r="H614" s="88">
        <v>6962</v>
      </c>
      <c r="I614" s="86">
        <v>5</v>
      </c>
      <c r="J614" s="89">
        <f>หนองคาย!F31</f>
        <v>1343615.6</v>
      </c>
      <c r="K614" s="90">
        <f>หนองคาย!AI31</f>
        <v>1360017.9600000002</v>
      </c>
      <c r="L614" s="91">
        <f>หนองคาย!AJ31</f>
        <v>1101882.8900000001</v>
      </c>
      <c r="M614" s="91">
        <f>หนองคาย!AK31</f>
        <v>1347868.7800000003</v>
      </c>
      <c r="N614" s="87"/>
      <c r="O614" s="87"/>
      <c r="P614" s="87"/>
      <c r="Q614" s="79">
        <f t="shared" si="21"/>
        <v>-245985.89000000013</v>
      </c>
      <c r="R614" s="80">
        <f t="shared" si="22"/>
        <v>158.27102700373459</v>
      </c>
    </row>
    <row r="615" spans="1:18" x14ac:dyDescent="0.55000000000000004">
      <c r="A615" s="86">
        <v>5</v>
      </c>
      <c r="B615" s="87" t="s">
        <v>60</v>
      </c>
      <c r="C615" s="87" t="s">
        <v>426</v>
      </c>
      <c r="D615" s="87" t="s">
        <v>102</v>
      </c>
      <c r="E615" s="87" t="s">
        <v>427</v>
      </c>
      <c r="F615" s="87" t="s">
        <v>178</v>
      </c>
      <c r="G615" s="87" t="s">
        <v>1042</v>
      </c>
      <c r="H615" s="88">
        <v>4705</v>
      </c>
      <c r="I615" s="86">
        <v>4</v>
      </c>
      <c r="J615" s="89">
        <f>หนองคาย!F32</f>
        <v>942115.02</v>
      </c>
      <c r="K615" s="90">
        <f>หนองคาย!AI32</f>
        <v>982947</v>
      </c>
      <c r="L615" s="91">
        <f>หนองคาย!AJ32</f>
        <v>665174.62</v>
      </c>
      <c r="M615" s="91">
        <f>หนองคาย!AK32</f>
        <v>821129.59000000008</v>
      </c>
      <c r="N615" s="87"/>
      <c r="O615" s="87"/>
      <c r="P615" s="87"/>
      <c r="Q615" s="79">
        <f t="shared" si="21"/>
        <v>-155954.97000000009</v>
      </c>
      <c r="R615" s="80">
        <f t="shared" si="22"/>
        <v>141.37611477151967</v>
      </c>
    </row>
    <row r="616" spans="1:18" x14ac:dyDescent="0.55000000000000004">
      <c r="A616" s="86">
        <v>6</v>
      </c>
      <c r="B616" s="87" t="s">
        <v>60</v>
      </c>
      <c r="C616" s="87" t="s">
        <v>426</v>
      </c>
      <c r="D616" s="87" t="s">
        <v>102</v>
      </c>
      <c r="E616" s="87" t="s">
        <v>427</v>
      </c>
      <c r="F616" s="87" t="s">
        <v>178</v>
      </c>
      <c r="G616" s="87" t="s">
        <v>1043</v>
      </c>
      <c r="H616" s="88">
        <v>5930</v>
      </c>
      <c r="I616" s="86">
        <v>4</v>
      </c>
      <c r="J616" s="89">
        <f>หนองคาย!F33</f>
        <v>648659.34</v>
      </c>
      <c r="K616" s="90">
        <f>หนองคาย!AI33</f>
        <v>678344.13</v>
      </c>
      <c r="L616" s="91">
        <f>หนองคาย!AJ33</f>
        <v>1285962.6400000001</v>
      </c>
      <c r="M616" s="91">
        <f>หนองคาย!AK33</f>
        <v>1064588.6400000001</v>
      </c>
      <c r="N616" s="87"/>
      <c r="O616" s="87"/>
      <c r="P616" s="87"/>
      <c r="Q616" s="79">
        <f t="shared" si="21"/>
        <v>221374</v>
      </c>
      <c r="R616" s="80">
        <f t="shared" si="22"/>
        <v>216.85710623946039</v>
      </c>
    </row>
    <row r="617" spans="1:18" x14ac:dyDescent="0.55000000000000004">
      <c r="A617" s="86">
        <v>7</v>
      </c>
      <c r="B617" s="87" t="s">
        <v>60</v>
      </c>
      <c r="C617" s="87" t="s">
        <v>426</v>
      </c>
      <c r="D617" s="87" t="s">
        <v>102</v>
      </c>
      <c r="E617" s="87" t="s">
        <v>427</v>
      </c>
      <c r="F617" s="87" t="s">
        <v>178</v>
      </c>
      <c r="G617" s="87" t="s">
        <v>1044</v>
      </c>
      <c r="H617" s="88">
        <v>4502</v>
      </c>
      <c r="I617" s="86">
        <v>4</v>
      </c>
      <c r="J617" s="89">
        <f>หนองคาย!F34</f>
        <v>614102.22</v>
      </c>
      <c r="K617" s="90">
        <f>หนองคาย!AI34</f>
        <v>664717.05999999994</v>
      </c>
      <c r="L617" s="91">
        <f>หนองคาย!AJ34</f>
        <v>364615.15</v>
      </c>
      <c r="M617" s="91">
        <f>หนองคาย!AK34</f>
        <v>537129.28</v>
      </c>
      <c r="N617" s="87"/>
      <c r="O617" s="87"/>
      <c r="P617" s="87"/>
      <c r="Q617" s="79">
        <f t="shared" si="21"/>
        <v>-172514.13</v>
      </c>
      <c r="R617" s="80">
        <f t="shared" si="22"/>
        <v>80.989593513993782</v>
      </c>
    </row>
    <row r="618" spans="1:18" x14ac:dyDescent="0.55000000000000004">
      <c r="A618" s="86">
        <v>8</v>
      </c>
      <c r="B618" s="87" t="s">
        <v>60</v>
      </c>
      <c r="C618" s="87" t="s">
        <v>426</v>
      </c>
      <c r="D618" s="87" t="s">
        <v>102</v>
      </c>
      <c r="E618" s="87" t="s">
        <v>427</v>
      </c>
      <c r="F618" s="87" t="s">
        <v>178</v>
      </c>
      <c r="G618" s="87" t="s">
        <v>1045</v>
      </c>
      <c r="H618" s="88">
        <v>5759</v>
      </c>
      <c r="I618" s="86">
        <v>4</v>
      </c>
      <c r="J618" s="89">
        <f>หนองคาย!F35</f>
        <v>1139908.51</v>
      </c>
      <c r="K618" s="90">
        <f>หนองคาย!AI35</f>
        <v>1245774.8500000001</v>
      </c>
      <c r="L618" s="91">
        <f>หนองคาย!AJ35</f>
        <v>710212.23</v>
      </c>
      <c r="M618" s="91">
        <f>หนองคาย!AK35</f>
        <v>791717.51</v>
      </c>
      <c r="N618" s="87"/>
      <c r="O618" s="87"/>
      <c r="P618" s="87"/>
      <c r="Q618" s="79">
        <f t="shared" si="21"/>
        <v>-81505.280000000028</v>
      </c>
      <c r="R618" s="80">
        <f t="shared" si="22"/>
        <v>123.32214446952595</v>
      </c>
    </row>
    <row r="619" spans="1:18" x14ac:dyDescent="0.55000000000000004">
      <c r="A619" s="86">
        <v>9</v>
      </c>
      <c r="B619" s="87" t="s">
        <v>60</v>
      </c>
      <c r="C619" s="87" t="s">
        <v>426</v>
      </c>
      <c r="D619" s="87" t="s">
        <v>102</v>
      </c>
      <c r="E619" s="87" t="s">
        <v>427</v>
      </c>
      <c r="F619" s="87" t="s">
        <v>178</v>
      </c>
      <c r="G619" s="87" t="s">
        <v>1046</v>
      </c>
      <c r="H619" s="88">
        <v>3269</v>
      </c>
      <c r="I619" s="86">
        <v>3</v>
      </c>
      <c r="J619" s="89">
        <f>หนองคาย!F36</f>
        <v>270679.71999999997</v>
      </c>
      <c r="K619" s="90">
        <f>หนองคาย!AI36</f>
        <v>189073.71999999997</v>
      </c>
      <c r="L619" s="91">
        <f>หนองคาย!AJ36</f>
        <v>482609.86</v>
      </c>
      <c r="M619" s="91">
        <f>หนองคาย!AK36</f>
        <v>853908.47999999998</v>
      </c>
      <c r="N619" s="87"/>
      <c r="O619" s="87"/>
      <c r="P619" s="87"/>
      <c r="Q619" s="79">
        <f t="shared" si="21"/>
        <v>-371298.62</v>
      </c>
      <c r="R619" s="80">
        <f t="shared" si="22"/>
        <v>147.63226063016214</v>
      </c>
    </row>
    <row r="620" spans="1:18" x14ac:dyDescent="0.55000000000000004">
      <c r="A620" s="86">
        <v>10</v>
      </c>
      <c r="B620" s="87" t="s">
        <v>60</v>
      </c>
      <c r="C620" s="87" t="s">
        <v>426</v>
      </c>
      <c r="D620" s="87" t="s">
        <v>102</v>
      </c>
      <c r="E620" s="87" t="s">
        <v>427</v>
      </c>
      <c r="F620" s="87" t="s">
        <v>178</v>
      </c>
      <c r="G620" s="87" t="s">
        <v>1047</v>
      </c>
      <c r="H620" s="88">
        <v>5031</v>
      </c>
      <c r="I620" s="86">
        <v>4</v>
      </c>
      <c r="J620" s="89">
        <f>หนองคาย!F37</f>
        <v>185418.17</v>
      </c>
      <c r="K620" s="90">
        <f>หนองคาย!AI37</f>
        <v>156847.56</v>
      </c>
      <c r="L620" s="91">
        <f>หนองคาย!AJ37</f>
        <v>641717.12</v>
      </c>
      <c r="M620" s="91">
        <f>หนองคาย!AK37</f>
        <v>872642.39</v>
      </c>
      <c r="N620" s="87"/>
      <c r="O620" s="87"/>
      <c r="P620" s="87"/>
      <c r="Q620" s="79">
        <f t="shared" si="21"/>
        <v>-230925.27000000002</v>
      </c>
      <c r="R620" s="80">
        <f t="shared" si="22"/>
        <v>127.55259789306301</v>
      </c>
    </row>
    <row r="621" spans="1:18" x14ac:dyDescent="0.55000000000000004">
      <c r="A621" s="86">
        <v>11</v>
      </c>
      <c r="B621" s="87" t="s">
        <v>60</v>
      </c>
      <c r="C621" s="87" t="s">
        <v>426</v>
      </c>
      <c r="D621" s="87" t="s">
        <v>102</v>
      </c>
      <c r="E621" s="87" t="s">
        <v>427</v>
      </c>
      <c r="F621" s="87" t="s">
        <v>178</v>
      </c>
      <c r="G621" s="87" t="s">
        <v>1048</v>
      </c>
      <c r="H621" s="88">
        <v>4636</v>
      </c>
      <c r="I621" s="86">
        <v>4</v>
      </c>
      <c r="J621" s="89">
        <f>หนองคาย!F38</f>
        <v>575144.29</v>
      </c>
      <c r="K621" s="90">
        <f>หนองคาย!AI38</f>
        <v>573869.58000000007</v>
      </c>
      <c r="L621" s="91">
        <f>หนองคาย!AJ38</f>
        <v>1037902.82</v>
      </c>
      <c r="M621" s="91">
        <f>หนองคาย!AK38</f>
        <v>1183974.98</v>
      </c>
      <c r="N621" s="87"/>
      <c r="O621" s="87"/>
      <c r="P621" s="87"/>
      <c r="Q621" s="79">
        <f t="shared" si="21"/>
        <v>-146072.16000000003</v>
      </c>
      <c r="R621" s="80">
        <f t="shared" si="22"/>
        <v>223.87895168248488</v>
      </c>
    </row>
    <row r="622" spans="1:18" s="98" customFormat="1" x14ac:dyDescent="0.55000000000000004">
      <c r="A622" s="92">
        <v>2</v>
      </c>
      <c r="B622" s="93" t="s">
        <v>60</v>
      </c>
      <c r="C622" s="93"/>
      <c r="D622" s="93"/>
      <c r="E622" s="93" t="s">
        <v>75</v>
      </c>
      <c r="F622" s="93"/>
      <c r="G622" s="93" t="s">
        <v>429</v>
      </c>
      <c r="H622" s="99">
        <f>SUM(H611:H621)</f>
        <v>47872</v>
      </c>
      <c r="I622" s="92"/>
      <c r="J622" s="95">
        <f>SUM(J611:J621)</f>
        <v>6852774.1599999992</v>
      </c>
      <c r="K622" s="95">
        <f>SUM(K611:K621)</f>
        <v>7005849.2299999986</v>
      </c>
      <c r="L622" s="95">
        <f>SUM(L611:L621)</f>
        <v>8009840.7800000012</v>
      </c>
      <c r="M622" s="95">
        <f>SUM(M611:M621)</f>
        <v>9457692.6199999992</v>
      </c>
      <c r="N622" s="93">
        <v>10</v>
      </c>
      <c r="O622" s="93">
        <v>10</v>
      </c>
      <c r="P622" s="93">
        <f>N622-O622</f>
        <v>0</v>
      </c>
      <c r="Q622" s="96">
        <f t="shared" si="21"/>
        <v>-1447851.839999998</v>
      </c>
      <c r="R622" s="97">
        <f>L622/H622</f>
        <v>167.3178638870321</v>
      </c>
    </row>
    <row r="623" spans="1:18" x14ac:dyDescent="0.55000000000000004">
      <c r="A623" s="86">
        <v>1</v>
      </c>
      <c r="B623" s="87" t="s">
        <v>60</v>
      </c>
      <c r="C623" s="87" t="s">
        <v>430</v>
      </c>
      <c r="D623" s="87" t="s">
        <v>81</v>
      </c>
      <c r="E623" s="87" t="s">
        <v>431</v>
      </c>
      <c r="F623" s="87" t="s">
        <v>208</v>
      </c>
      <c r="G623" s="87" t="s">
        <v>432</v>
      </c>
      <c r="H623" s="88"/>
      <c r="I623" s="86"/>
      <c r="J623" s="89"/>
      <c r="K623" s="90"/>
      <c r="L623" s="91"/>
      <c r="M623" s="91"/>
      <c r="N623" s="87"/>
      <c r="O623" s="87"/>
      <c r="P623" s="87"/>
    </row>
    <row r="624" spans="1:18" x14ac:dyDescent="0.55000000000000004">
      <c r="A624" s="86">
        <v>2</v>
      </c>
      <c r="B624" s="87" t="s">
        <v>60</v>
      </c>
      <c r="C624" s="87" t="s">
        <v>430</v>
      </c>
      <c r="D624" s="87" t="s">
        <v>81</v>
      </c>
      <c r="E624" s="87" t="s">
        <v>431</v>
      </c>
      <c r="F624" s="87" t="s">
        <v>178</v>
      </c>
      <c r="G624" s="87" t="s">
        <v>1049</v>
      </c>
      <c r="H624" s="88">
        <v>3034</v>
      </c>
      <c r="I624" s="86">
        <v>3</v>
      </c>
      <c r="J624" s="89">
        <f>หนองคาย!F39</f>
        <v>1130018.8999999999</v>
      </c>
      <c r="K624" s="90">
        <f>หนองคาย!AI39</f>
        <v>1195968.19</v>
      </c>
      <c r="L624" s="91">
        <f>หนองคาย!AJ39</f>
        <v>1151726.55</v>
      </c>
      <c r="M624" s="91">
        <f>หนองคาย!AK39</f>
        <v>898674.90000000014</v>
      </c>
      <c r="N624" s="87"/>
      <c r="O624" s="87"/>
      <c r="P624" s="87"/>
      <c r="Q624" s="79">
        <f t="shared" si="21"/>
        <v>253051.64999999991</v>
      </c>
      <c r="R624" s="80">
        <f t="shared" si="22"/>
        <v>379.60664139749508</v>
      </c>
    </row>
    <row r="625" spans="1:18" x14ac:dyDescent="0.55000000000000004">
      <c r="A625" s="86">
        <v>3</v>
      </c>
      <c r="B625" s="87" t="s">
        <v>60</v>
      </c>
      <c r="C625" s="87" t="s">
        <v>430</v>
      </c>
      <c r="D625" s="87" t="s">
        <v>81</v>
      </c>
      <c r="E625" s="87" t="s">
        <v>431</v>
      </c>
      <c r="F625" s="87" t="s">
        <v>178</v>
      </c>
      <c r="G625" s="87" t="s">
        <v>1050</v>
      </c>
      <c r="H625" s="88">
        <v>3694</v>
      </c>
      <c r="I625" s="86">
        <v>3</v>
      </c>
      <c r="J625" s="89">
        <f>หนองคาย!F40</f>
        <v>314194.13</v>
      </c>
      <c r="K625" s="90">
        <f>หนองคาย!AI40</f>
        <v>374617.59999999998</v>
      </c>
      <c r="L625" s="91">
        <f>หนองคาย!AJ40</f>
        <v>1110484.29</v>
      </c>
      <c r="M625" s="91">
        <f>หนองคาย!AK40</f>
        <v>950271.35000000009</v>
      </c>
      <c r="N625" s="87"/>
      <c r="O625" s="87"/>
      <c r="P625" s="87"/>
      <c r="Q625" s="79">
        <f t="shared" si="21"/>
        <v>160212.93999999994</v>
      </c>
      <c r="R625" s="80">
        <f t="shared" si="22"/>
        <v>300.61837845154304</v>
      </c>
    </row>
    <row r="626" spans="1:18" x14ac:dyDescent="0.55000000000000004">
      <c r="A626" s="86">
        <v>4</v>
      </c>
      <c r="B626" s="87" t="s">
        <v>60</v>
      </c>
      <c r="C626" s="87" t="s">
        <v>430</v>
      </c>
      <c r="D626" s="87" t="s">
        <v>81</v>
      </c>
      <c r="E626" s="87" t="s">
        <v>431</v>
      </c>
      <c r="F626" s="87" t="s">
        <v>178</v>
      </c>
      <c r="G626" s="87" t="s">
        <v>1051</v>
      </c>
      <c r="H626" s="88">
        <v>2850</v>
      </c>
      <c r="I626" s="86">
        <v>2</v>
      </c>
      <c r="J626" s="89">
        <f>หนองคาย!F41</f>
        <v>788025.99</v>
      </c>
      <c r="K626" s="90">
        <f>หนองคาย!AI41</f>
        <v>815076.55</v>
      </c>
      <c r="L626" s="91">
        <f>หนองคาย!AJ41</f>
        <v>948642.89</v>
      </c>
      <c r="M626" s="91">
        <f>หนองคาย!AK41</f>
        <v>860330.76</v>
      </c>
      <c r="N626" s="87"/>
      <c r="O626" s="87"/>
      <c r="P626" s="87"/>
      <c r="Q626" s="79">
        <f t="shared" si="21"/>
        <v>88312.13</v>
      </c>
      <c r="R626" s="80">
        <f t="shared" si="22"/>
        <v>332.85715438596492</v>
      </c>
    </row>
    <row r="627" spans="1:18" x14ac:dyDescent="0.55000000000000004">
      <c r="A627" s="86">
        <v>5</v>
      </c>
      <c r="B627" s="87" t="s">
        <v>60</v>
      </c>
      <c r="C627" s="87" t="s">
        <v>430</v>
      </c>
      <c r="D627" s="87" t="s">
        <v>81</v>
      </c>
      <c r="E627" s="87" t="s">
        <v>431</v>
      </c>
      <c r="F627" s="87" t="s">
        <v>178</v>
      </c>
      <c r="G627" s="87" t="s">
        <v>1052</v>
      </c>
      <c r="H627" s="88">
        <v>3886</v>
      </c>
      <c r="I627" s="86">
        <v>3</v>
      </c>
      <c r="J627" s="89">
        <f>หนองคาย!F42</f>
        <v>2176438.5099999998</v>
      </c>
      <c r="K627" s="90">
        <f>หนองคาย!AI42</f>
        <v>2309464.13</v>
      </c>
      <c r="L627" s="91">
        <f>หนองคาย!AJ42</f>
        <v>1679548.3900000001</v>
      </c>
      <c r="M627" s="91">
        <f>หนองคาย!AK42</f>
        <v>1391214.69</v>
      </c>
      <c r="N627" s="87"/>
      <c r="O627" s="87"/>
      <c r="P627" s="87"/>
      <c r="Q627" s="79">
        <f t="shared" si="21"/>
        <v>288333.70000000019</v>
      </c>
      <c r="R627" s="80">
        <f t="shared" si="22"/>
        <v>432.20493823983531</v>
      </c>
    </row>
    <row r="628" spans="1:18" x14ac:dyDescent="0.55000000000000004">
      <c r="A628" s="86">
        <v>6</v>
      </c>
      <c r="B628" s="87" t="s">
        <v>60</v>
      </c>
      <c r="C628" s="87" t="s">
        <v>430</v>
      </c>
      <c r="D628" s="87" t="s">
        <v>81</v>
      </c>
      <c r="E628" s="87" t="s">
        <v>431</v>
      </c>
      <c r="F628" s="87" t="s">
        <v>178</v>
      </c>
      <c r="G628" s="87" t="s">
        <v>1053</v>
      </c>
      <c r="H628" s="88">
        <v>4695</v>
      </c>
      <c r="I628" s="86">
        <v>4</v>
      </c>
      <c r="J628" s="89">
        <f>หนองคาย!F43</f>
        <v>1241051.99</v>
      </c>
      <c r="K628" s="90">
        <f>หนองคาย!AI43</f>
        <v>1268220.78</v>
      </c>
      <c r="L628" s="91">
        <f>หนองคาย!AJ43</f>
        <v>1375947.63</v>
      </c>
      <c r="M628" s="91">
        <f>หนองคาย!AK43</f>
        <v>1376949.73</v>
      </c>
      <c r="N628" s="87"/>
      <c r="O628" s="87"/>
      <c r="P628" s="87"/>
      <c r="Q628" s="79">
        <f t="shared" si="21"/>
        <v>-1002.1000000000931</v>
      </c>
      <c r="R628" s="80">
        <f t="shared" si="22"/>
        <v>293.06658785942489</v>
      </c>
    </row>
    <row r="629" spans="1:18" x14ac:dyDescent="0.55000000000000004">
      <c r="A629" s="86">
        <v>7</v>
      </c>
      <c r="B629" s="87" t="s">
        <v>60</v>
      </c>
      <c r="C629" s="87" t="s">
        <v>430</v>
      </c>
      <c r="D629" s="87" t="s">
        <v>81</v>
      </c>
      <c r="E629" s="87" t="s">
        <v>431</v>
      </c>
      <c r="F629" s="87" t="s">
        <v>178</v>
      </c>
      <c r="G629" s="87" t="s">
        <v>1054</v>
      </c>
      <c r="H629" s="88">
        <v>2848</v>
      </c>
      <c r="I629" s="86">
        <v>2</v>
      </c>
      <c r="J629" s="89">
        <f>หนองคาย!F44</f>
        <v>586118.75</v>
      </c>
      <c r="K629" s="90">
        <f>หนองคาย!AI44</f>
        <v>561724.15</v>
      </c>
      <c r="L629" s="91">
        <f>หนองคาย!AJ44</f>
        <v>806771.32000000007</v>
      </c>
      <c r="M629" s="91">
        <f>หนองคาย!AK44</f>
        <v>658824.57999999996</v>
      </c>
      <c r="N629" s="87"/>
      <c r="O629" s="87"/>
      <c r="P629" s="87"/>
      <c r="Q629" s="79">
        <f t="shared" si="21"/>
        <v>147946.74000000011</v>
      </c>
      <c r="R629" s="80">
        <f t="shared" si="22"/>
        <v>283.27644662921352</v>
      </c>
    </row>
    <row r="630" spans="1:18" x14ac:dyDescent="0.55000000000000004">
      <c r="A630" s="86">
        <v>8</v>
      </c>
      <c r="B630" s="87" t="s">
        <v>60</v>
      </c>
      <c r="C630" s="87" t="s">
        <v>430</v>
      </c>
      <c r="D630" s="87" t="s">
        <v>81</v>
      </c>
      <c r="E630" s="87" t="s">
        <v>431</v>
      </c>
      <c r="F630" s="87" t="s">
        <v>178</v>
      </c>
      <c r="G630" s="87" t="s">
        <v>1055</v>
      </c>
      <c r="H630" s="88">
        <v>4044</v>
      </c>
      <c r="I630" s="86">
        <v>3</v>
      </c>
      <c r="J630" s="89">
        <f>หนองคาย!F45</f>
        <v>454768.87</v>
      </c>
      <c r="K630" s="90">
        <f>หนองคาย!AI45</f>
        <v>458304.89999999997</v>
      </c>
      <c r="L630" s="91">
        <f>หนองคาย!AJ45</f>
        <v>785495.57</v>
      </c>
      <c r="M630" s="91">
        <f>หนองคาย!AK45</f>
        <v>590318.15999999992</v>
      </c>
      <c r="N630" s="87"/>
      <c r="O630" s="87"/>
      <c r="P630" s="87"/>
      <c r="Q630" s="79">
        <f t="shared" si="21"/>
        <v>195177.41000000003</v>
      </c>
      <c r="R630" s="80">
        <f t="shared" si="22"/>
        <v>194.23728239366963</v>
      </c>
    </row>
    <row r="631" spans="1:18" x14ac:dyDescent="0.55000000000000004">
      <c r="A631" s="86">
        <v>9</v>
      </c>
      <c r="B631" s="87" t="s">
        <v>60</v>
      </c>
      <c r="C631" s="87" t="s">
        <v>430</v>
      </c>
      <c r="D631" s="87" t="s">
        <v>81</v>
      </c>
      <c r="E631" s="87" t="s">
        <v>431</v>
      </c>
      <c r="F631" s="87" t="s">
        <v>178</v>
      </c>
      <c r="G631" s="87" t="s">
        <v>1056</v>
      </c>
      <c r="H631" s="88">
        <v>5108</v>
      </c>
      <c r="I631" s="86">
        <v>4</v>
      </c>
      <c r="J631" s="89">
        <f>หนองคาย!F46</f>
        <v>315094.27</v>
      </c>
      <c r="K631" s="90">
        <f>หนองคาย!AI46</f>
        <v>331475.86000000004</v>
      </c>
      <c r="L631" s="91">
        <f>หนองคาย!AJ46</f>
        <v>458150.03</v>
      </c>
      <c r="M631" s="91">
        <f>หนองคาย!AK46</f>
        <v>354414.86</v>
      </c>
      <c r="N631" s="87"/>
      <c r="O631" s="87"/>
      <c r="P631" s="87"/>
      <c r="Q631" s="79">
        <f t="shared" si="21"/>
        <v>103735.17000000004</v>
      </c>
      <c r="R631" s="80">
        <f t="shared" si="22"/>
        <v>89.692644870790929</v>
      </c>
    </row>
    <row r="632" spans="1:18" x14ac:dyDescent="0.55000000000000004">
      <c r="A632" s="86">
        <v>10</v>
      </c>
      <c r="B632" s="87" t="s">
        <v>60</v>
      </c>
      <c r="C632" s="87" t="s">
        <v>430</v>
      </c>
      <c r="D632" s="87" t="s">
        <v>81</v>
      </c>
      <c r="E632" s="87" t="s">
        <v>431</v>
      </c>
      <c r="F632" s="87" t="s">
        <v>178</v>
      </c>
      <c r="G632" s="87" t="s">
        <v>1057</v>
      </c>
      <c r="H632" s="88">
        <v>5899</v>
      </c>
      <c r="I632" s="86">
        <v>4</v>
      </c>
      <c r="J632" s="89">
        <f>หนองคาย!F47</f>
        <v>374639.79</v>
      </c>
      <c r="K632" s="90">
        <f>หนองคาย!AI47</f>
        <v>384540.65</v>
      </c>
      <c r="L632" s="91">
        <f>หนองคาย!AJ47</f>
        <v>1405792.13</v>
      </c>
      <c r="M632" s="91">
        <f>หนองคาย!AK47</f>
        <v>1205202.1100000001</v>
      </c>
      <c r="N632" s="87"/>
      <c r="O632" s="87"/>
      <c r="P632" s="87"/>
      <c r="Q632" s="79">
        <f t="shared" si="21"/>
        <v>200590.01999999979</v>
      </c>
      <c r="R632" s="80">
        <f t="shared" si="22"/>
        <v>238.31024410917104</v>
      </c>
    </row>
    <row r="633" spans="1:18" x14ac:dyDescent="0.55000000000000004">
      <c r="A633" s="86">
        <v>11</v>
      </c>
      <c r="B633" s="87" t="s">
        <v>60</v>
      </c>
      <c r="C633" s="87" t="s">
        <v>430</v>
      </c>
      <c r="D633" s="87" t="s">
        <v>81</v>
      </c>
      <c r="E633" s="87" t="s">
        <v>431</v>
      </c>
      <c r="F633" s="87" t="s">
        <v>178</v>
      </c>
      <c r="G633" s="87" t="s">
        <v>1058</v>
      </c>
      <c r="H633" s="88">
        <v>2499</v>
      </c>
      <c r="I633" s="86">
        <v>2</v>
      </c>
      <c r="J633" s="89">
        <f>หนองคาย!F48</f>
        <v>291249.53999999998</v>
      </c>
      <c r="K633" s="90">
        <f>หนองคาย!AI48</f>
        <v>267301.48</v>
      </c>
      <c r="L633" s="91">
        <f>หนองคาย!AJ48</f>
        <v>806144.26</v>
      </c>
      <c r="M633" s="91">
        <f>หนองคาย!AK48</f>
        <v>885067.47</v>
      </c>
      <c r="N633" s="87"/>
      <c r="O633" s="87"/>
      <c r="P633" s="87"/>
      <c r="Q633" s="79">
        <f t="shared" si="21"/>
        <v>-78923.209999999963</v>
      </c>
      <c r="R633" s="80">
        <f t="shared" si="22"/>
        <v>322.58673869547818</v>
      </c>
    </row>
    <row r="634" spans="1:18" x14ac:dyDescent="0.55000000000000004">
      <c r="A634" s="86">
        <v>12</v>
      </c>
      <c r="B634" s="87" t="s">
        <v>60</v>
      </c>
      <c r="C634" s="87" t="s">
        <v>430</v>
      </c>
      <c r="D634" s="87" t="s">
        <v>81</v>
      </c>
      <c r="E634" s="87" t="s">
        <v>431</v>
      </c>
      <c r="F634" s="87" t="s">
        <v>178</v>
      </c>
      <c r="G634" s="87" t="s">
        <v>1059</v>
      </c>
      <c r="H634" s="88">
        <v>5714</v>
      </c>
      <c r="I634" s="86">
        <v>4</v>
      </c>
      <c r="J634" s="89">
        <f>หนองคาย!F49</f>
        <v>667354.38</v>
      </c>
      <c r="K634" s="90">
        <f>หนองคาย!AI49</f>
        <v>785386.61</v>
      </c>
      <c r="L634" s="91">
        <f>หนองคาย!AJ49</f>
        <v>1672301.1</v>
      </c>
      <c r="M634" s="91">
        <f>หนองคาย!AK49</f>
        <v>1273793.3299999998</v>
      </c>
      <c r="N634" s="87"/>
      <c r="O634" s="87"/>
      <c r="P634" s="87"/>
      <c r="Q634" s="79">
        <f t="shared" si="21"/>
        <v>398507.77000000025</v>
      </c>
      <c r="R634" s="80">
        <f t="shared" si="22"/>
        <v>292.66732586629331</v>
      </c>
    </row>
    <row r="635" spans="1:18" x14ac:dyDescent="0.55000000000000004">
      <c r="A635" s="86">
        <v>13</v>
      </c>
      <c r="B635" s="87" t="s">
        <v>60</v>
      </c>
      <c r="C635" s="87" t="s">
        <v>430</v>
      </c>
      <c r="D635" s="87" t="s">
        <v>81</v>
      </c>
      <c r="E635" s="87" t="s">
        <v>431</v>
      </c>
      <c r="F635" s="87" t="s">
        <v>178</v>
      </c>
      <c r="G635" s="87" t="s">
        <v>1060</v>
      </c>
      <c r="H635" s="88">
        <v>3580</v>
      </c>
      <c r="I635" s="86">
        <v>3</v>
      </c>
      <c r="J635" s="89">
        <f>หนองคาย!F50</f>
        <v>260481.99</v>
      </c>
      <c r="K635" s="90">
        <f>หนองคาย!AI50</f>
        <v>231839.7</v>
      </c>
      <c r="L635" s="91">
        <f>หนองคาย!AJ50</f>
        <v>757434.7</v>
      </c>
      <c r="M635" s="91">
        <f>หนองคาย!AK50</f>
        <v>747073.2699999999</v>
      </c>
      <c r="N635" s="87"/>
      <c r="O635" s="87"/>
      <c r="P635" s="87"/>
      <c r="Q635" s="79">
        <f t="shared" si="21"/>
        <v>10361.430000000051</v>
      </c>
      <c r="R635" s="80">
        <f t="shared" si="22"/>
        <v>211.57393854748602</v>
      </c>
    </row>
    <row r="636" spans="1:18" x14ac:dyDescent="0.55000000000000004">
      <c r="A636" s="86">
        <v>14</v>
      </c>
      <c r="B636" s="87" t="s">
        <v>60</v>
      </c>
      <c r="C636" s="87" t="s">
        <v>430</v>
      </c>
      <c r="D636" s="87" t="s">
        <v>81</v>
      </c>
      <c r="E636" s="87" t="s">
        <v>431</v>
      </c>
      <c r="F636" s="87" t="s">
        <v>178</v>
      </c>
      <c r="G636" s="87" t="s">
        <v>1061</v>
      </c>
      <c r="H636" s="88">
        <v>3821</v>
      </c>
      <c r="I636" s="86">
        <v>3</v>
      </c>
      <c r="J636" s="89">
        <f>หนองคาย!F51</f>
        <v>305550.68</v>
      </c>
      <c r="K636" s="90">
        <f>หนองคาย!AI51</f>
        <v>395718.02999999997</v>
      </c>
      <c r="L636" s="91">
        <f>หนองคาย!AJ51</f>
        <v>755701.94000000006</v>
      </c>
      <c r="M636" s="91">
        <f>หนองคาย!AK51</f>
        <v>655806.5</v>
      </c>
      <c r="N636" s="87"/>
      <c r="O636" s="87"/>
      <c r="P636" s="87"/>
      <c r="Q636" s="79">
        <f t="shared" si="21"/>
        <v>99895.440000000061</v>
      </c>
      <c r="R636" s="80">
        <f t="shared" si="22"/>
        <v>197.77595917299138</v>
      </c>
    </row>
    <row r="637" spans="1:18" x14ac:dyDescent="0.55000000000000004">
      <c r="A637" s="86">
        <v>15</v>
      </c>
      <c r="B637" s="87" t="s">
        <v>60</v>
      </c>
      <c r="C637" s="87" t="s">
        <v>430</v>
      </c>
      <c r="D637" s="87" t="s">
        <v>81</v>
      </c>
      <c r="E637" s="87" t="s">
        <v>431</v>
      </c>
      <c r="F637" s="87" t="s">
        <v>178</v>
      </c>
      <c r="G637" s="87" t="s">
        <v>1062</v>
      </c>
      <c r="H637" s="88">
        <v>4273</v>
      </c>
      <c r="I637" s="86">
        <v>3</v>
      </c>
      <c r="J637" s="89">
        <f>หนองคาย!F52</f>
        <v>518074.64</v>
      </c>
      <c r="K637" s="90">
        <f>หนองคาย!AI52</f>
        <v>494656.04000000004</v>
      </c>
      <c r="L637" s="91">
        <f>หนองคาย!AJ52</f>
        <v>596054.22</v>
      </c>
      <c r="M637" s="91">
        <f>หนองคาย!AK52</f>
        <v>559479.75</v>
      </c>
      <c r="N637" s="87"/>
      <c r="O637" s="87"/>
      <c r="P637" s="87"/>
      <c r="Q637" s="79">
        <f t="shared" si="21"/>
        <v>36574.469999999972</v>
      </c>
      <c r="R637" s="80">
        <f t="shared" si="22"/>
        <v>139.49314767142522</v>
      </c>
    </row>
    <row r="638" spans="1:18" x14ac:dyDescent="0.55000000000000004">
      <c r="A638" s="86">
        <v>16</v>
      </c>
      <c r="B638" s="87" t="s">
        <v>60</v>
      </c>
      <c r="C638" s="87" t="s">
        <v>430</v>
      </c>
      <c r="D638" s="87" t="s">
        <v>81</v>
      </c>
      <c r="E638" s="87" t="s">
        <v>431</v>
      </c>
      <c r="F638" s="87" t="s">
        <v>178</v>
      </c>
      <c r="G638" s="87" t="s">
        <v>1063</v>
      </c>
      <c r="H638" s="88">
        <v>2633</v>
      </c>
      <c r="I638" s="86">
        <v>2</v>
      </c>
      <c r="J638" s="89">
        <f>หนองคาย!F53</f>
        <v>505502.71999999997</v>
      </c>
      <c r="K638" s="90">
        <f>หนองคาย!AI53</f>
        <v>536061.94999999995</v>
      </c>
      <c r="L638" s="91">
        <f>หนองคาย!AJ53</f>
        <v>974116.90999999992</v>
      </c>
      <c r="M638" s="91">
        <f>หนองคาย!AK53</f>
        <v>827404.79999999993</v>
      </c>
      <c r="N638" s="87"/>
      <c r="O638" s="87"/>
      <c r="P638" s="87"/>
      <c r="Q638" s="79">
        <f t="shared" si="21"/>
        <v>146712.10999999999</v>
      </c>
      <c r="R638" s="80">
        <f t="shared" si="22"/>
        <v>369.96464489175844</v>
      </c>
    </row>
    <row r="639" spans="1:18" s="98" customFormat="1" x14ac:dyDescent="0.55000000000000004">
      <c r="A639" s="92">
        <v>3</v>
      </c>
      <c r="B639" s="93" t="s">
        <v>60</v>
      </c>
      <c r="C639" s="93"/>
      <c r="D639" s="93"/>
      <c r="E639" s="93" t="s">
        <v>75</v>
      </c>
      <c r="F639" s="93"/>
      <c r="G639" s="93" t="s">
        <v>433</v>
      </c>
      <c r="H639" s="99">
        <f>SUM(H623:H638)</f>
        <v>58578</v>
      </c>
      <c r="I639" s="92"/>
      <c r="J639" s="95">
        <f>SUM(J623:J638)</f>
        <v>9928565.1500000004</v>
      </c>
      <c r="K639" s="95">
        <f>SUM(K623:K638)</f>
        <v>10410356.619999997</v>
      </c>
      <c r="L639" s="95">
        <f>SUM(L623:L638)</f>
        <v>15284311.93</v>
      </c>
      <c r="M639" s="95">
        <f>SUM(M623:M638)</f>
        <v>13234826.260000002</v>
      </c>
      <c r="N639" s="93">
        <v>15</v>
      </c>
      <c r="O639" s="93">
        <v>15</v>
      </c>
      <c r="P639" s="93">
        <f>N639-O639</f>
        <v>0</v>
      </c>
      <c r="Q639" s="96">
        <f t="shared" si="21"/>
        <v>2049485.6699999981</v>
      </c>
      <c r="R639" s="97">
        <f>L639/H639</f>
        <v>260.92239287787226</v>
      </c>
    </row>
    <row r="640" spans="1:18" x14ac:dyDescent="0.55000000000000004">
      <c r="A640" s="86">
        <v>1</v>
      </c>
      <c r="B640" s="87" t="s">
        <v>60</v>
      </c>
      <c r="C640" s="87" t="s">
        <v>434</v>
      </c>
      <c r="D640" s="87" t="s">
        <v>88</v>
      </c>
      <c r="E640" s="87" t="s">
        <v>435</v>
      </c>
      <c r="F640" s="87" t="s">
        <v>208</v>
      </c>
      <c r="G640" s="87" t="s">
        <v>436</v>
      </c>
      <c r="H640" s="88"/>
      <c r="I640" s="86"/>
      <c r="J640" s="89"/>
      <c r="K640" s="90"/>
      <c r="L640" s="91"/>
      <c r="M640" s="91"/>
      <c r="N640" s="87"/>
      <c r="O640" s="87"/>
      <c r="P640" s="87"/>
    </row>
    <row r="641" spans="1:18" s="106" customFormat="1" x14ac:dyDescent="0.55000000000000004">
      <c r="A641" s="100">
        <v>2</v>
      </c>
      <c r="B641" s="101" t="s">
        <v>60</v>
      </c>
      <c r="C641" s="101" t="s">
        <v>434</v>
      </c>
      <c r="D641" s="101" t="s">
        <v>88</v>
      </c>
      <c r="E641" s="101" t="s">
        <v>435</v>
      </c>
      <c r="F641" s="101" t="s">
        <v>178</v>
      </c>
      <c r="G641" s="101" t="s">
        <v>1064</v>
      </c>
      <c r="H641" s="102">
        <v>2413</v>
      </c>
      <c r="I641" s="100">
        <v>2</v>
      </c>
      <c r="J641" s="89">
        <f>หนองคาย!F54</f>
        <v>106748.61</v>
      </c>
      <c r="K641" s="103">
        <f>หนองคาย!AI54</f>
        <v>118115.23</v>
      </c>
      <c r="L641" s="91">
        <f>หนองคาย!AJ54</f>
        <v>470379.45</v>
      </c>
      <c r="M641" s="91">
        <f>หนองคาย!AK54</f>
        <v>558015.44999999995</v>
      </c>
      <c r="N641" s="101"/>
      <c r="O641" s="101"/>
      <c r="P641" s="101"/>
      <c r="Q641" s="79">
        <f t="shared" si="21"/>
        <v>-87635.999999999942</v>
      </c>
      <c r="R641" s="80">
        <f t="shared" si="22"/>
        <v>194.93553667633651</v>
      </c>
    </row>
    <row r="642" spans="1:18" x14ac:dyDescent="0.55000000000000004">
      <c r="A642" s="86">
        <v>3</v>
      </c>
      <c r="B642" s="87" t="s">
        <v>60</v>
      </c>
      <c r="C642" s="87" t="s">
        <v>434</v>
      </c>
      <c r="D642" s="87" t="s">
        <v>88</v>
      </c>
      <c r="E642" s="87" t="s">
        <v>435</v>
      </c>
      <c r="F642" s="87" t="s">
        <v>178</v>
      </c>
      <c r="G642" s="87" t="s">
        <v>1065</v>
      </c>
      <c r="H642" s="88">
        <v>2055</v>
      </c>
      <c r="I642" s="86">
        <v>2</v>
      </c>
      <c r="J642" s="89">
        <f>หนองคาย!F55</f>
        <v>190010</v>
      </c>
      <c r="K642" s="103">
        <f>หนองคาย!AI55</f>
        <v>42110.59</v>
      </c>
      <c r="L642" s="91">
        <f>หนองคาย!AJ55</f>
        <v>595401.6</v>
      </c>
      <c r="M642" s="91">
        <f>หนองคาย!AK55</f>
        <v>676079.93</v>
      </c>
      <c r="N642" s="87"/>
      <c r="O642" s="87"/>
      <c r="P642" s="87"/>
      <c r="Q642" s="79">
        <f t="shared" si="21"/>
        <v>-80678.330000000075</v>
      </c>
      <c r="R642" s="80">
        <f t="shared" si="22"/>
        <v>289.73313868613138</v>
      </c>
    </row>
    <row r="643" spans="1:18" x14ac:dyDescent="0.55000000000000004">
      <c r="A643" s="86">
        <v>4</v>
      </c>
      <c r="B643" s="87" t="s">
        <v>60</v>
      </c>
      <c r="C643" s="87" t="s">
        <v>434</v>
      </c>
      <c r="D643" s="87" t="s">
        <v>88</v>
      </c>
      <c r="E643" s="87" t="s">
        <v>435</v>
      </c>
      <c r="F643" s="87" t="s">
        <v>178</v>
      </c>
      <c r="G643" s="87" t="s">
        <v>1066</v>
      </c>
      <c r="H643" s="88">
        <v>3420</v>
      </c>
      <c r="I643" s="86">
        <v>3</v>
      </c>
      <c r="J643" s="89">
        <f>หนองคาย!F56</f>
        <v>479138.39</v>
      </c>
      <c r="K643" s="103">
        <f>หนองคาย!AI56</f>
        <v>426117.89</v>
      </c>
      <c r="L643" s="91">
        <f>หนองคาย!AJ56</f>
        <v>841846.15999999992</v>
      </c>
      <c r="M643" s="91">
        <f>หนองคาย!AK56</f>
        <v>749559.12</v>
      </c>
      <c r="N643" s="87"/>
      <c r="O643" s="87"/>
      <c r="P643" s="87"/>
      <c r="Q643" s="79">
        <f t="shared" si="21"/>
        <v>92287.039999999921</v>
      </c>
      <c r="R643" s="80">
        <f t="shared" si="22"/>
        <v>246.15384795321634</v>
      </c>
    </row>
    <row r="644" spans="1:18" x14ac:dyDescent="0.55000000000000004">
      <c r="A644" s="86">
        <v>5</v>
      </c>
      <c r="B644" s="87" t="s">
        <v>60</v>
      </c>
      <c r="C644" s="87" t="s">
        <v>434</v>
      </c>
      <c r="D644" s="87" t="s">
        <v>88</v>
      </c>
      <c r="E644" s="87" t="s">
        <v>435</v>
      </c>
      <c r="F644" s="87" t="s">
        <v>178</v>
      </c>
      <c r="G644" s="87" t="s">
        <v>1067</v>
      </c>
      <c r="H644" s="88">
        <v>2566</v>
      </c>
      <c r="I644" s="86">
        <v>2</v>
      </c>
      <c r="J644" s="89">
        <f>หนองคาย!F57</f>
        <v>328700.03000000003</v>
      </c>
      <c r="K644" s="103">
        <f>หนองคาย!AI57</f>
        <v>304228.43000000005</v>
      </c>
      <c r="L644" s="91">
        <f>หนองคาย!AJ57</f>
        <v>705600.34</v>
      </c>
      <c r="M644" s="91">
        <f>หนองคาย!AK57</f>
        <v>722626.59</v>
      </c>
      <c r="N644" s="87"/>
      <c r="O644" s="87"/>
      <c r="P644" s="87"/>
      <c r="Q644" s="79">
        <f t="shared" si="21"/>
        <v>-17026.25</v>
      </c>
      <c r="R644" s="80">
        <f t="shared" si="22"/>
        <v>274.98064692127826</v>
      </c>
    </row>
    <row r="645" spans="1:18" x14ac:dyDescent="0.55000000000000004">
      <c r="A645" s="86">
        <v>6</v>
      </c>
      <c r="B645" s="87" t="s">
        <v>60</v>
      </c>
      <c r="C645" s="87" t="s">
        <v>434</v>
      </c>
      <c r="D645" s="87" t="s">
        <v>88</v>
      </c>
      <c r="E645" s="87" t="s">
        <v>435</v>
      </c>
      <c r="F645" s="87" t="s">
        <v>178</v>
      </c>
      <c r="G645" s="87" t="s">
        <v>1068</v>
      </c>
      <c r="H645" s="88">
        <v>951</v>
      </c>
      <c r="I645" s="86">
        <v>1</v>
      </c>
      <c r="J645" s="89">
        <f>หนองคาย!F58</f>
        <v>41853.160000000003</v>
      </c>
      <c r="K645" s="103">
        <f>หนองคาย!AI58</f>
        <v>29660.82</v>
      </c>
      <c r="L645" s="91">
        <f>หนองคาย!AJ58</f>
        <v>357492.85</v>
      </c>
      <c r="M645" s="91">
        <f>หนองคาย!AK58</f>
        <v>399981.73000000004</v>
      </c>
      <c r="N645" s="87"/>
      <c r="O645" s="87"/>
      <c r="P645" s="87"/>
      <c r="Q645" s="79">
        <f t="shared" si="21"/>
        <v>-42488.880000000063</v>
      </c>
      <c r="R645" s="80">
        <f t="shared" si="22"/>
        <v>375.91256572029442</v>
      </c>
    </row>
    <row r="646" spans="1:18" x14ac:dyDescent="0.55000000000000004">
      <c r="A646" s="86">
        <v>7</v>
      </c>
      <c r="B646" s="87" t="s">
        <v>60</v>
      </c>
      <c r="C646" s="87" t="s">
        <v>434</v>
      </c>
      <c r="D646" s="87" t="s">
        <v>88</v>
      </c>
      <c r="E646" s="87" t="s">
        <v>435</v>
      </c>
      <c r="F646" s="87" t="s">
        <v>178</v>
      </c>
      <c r="G646" s="87" t="s">
        <v>1069</v>
      </c>
      <c r="H646" s="88">
        <v>2045</v>
      </c>
      <c r="I646" s="86">
        <v>2</v>
      </c>
      <c r="J646" s="89">
        <f>หนองคาย!F59</f>
        <v>705748.17</v>
      </c>
      <c r="K646" s="103">
        <f>หนองคาย!AI59</f>
        <v>682348.79</v>
      </c>
      <c r="L646" s="91">
        <f>หนองคาย!AJ59</f>
        <v>567557.63</v>
      </c>
      <c r="M646" s="91">
        <f>หนองคาย!AK59</f>
        <v>647574.72</v>
      </c>
      <c r="N646" s="87"/>
      <c r="O646" s="87"/>
      <c r="P646" s="87"/>
      <c r="Q646" s="79">
        <f t="shared" si="21"/>
        <v>-80017.089999999967</v>
      </c>
      <c r="R646" s="80">
        <f t="shared" si="22"/>
        <v>277.53429339853301</v>
      </c>
    </row>
    <row r="647" spans="1:18" s="98" customFormat="1" x14ac:dyDescent="0.55000000000000004">
      <c r="A647" s="92">
        <v>4</v>
      </c>
      <c r="B647" s="93" t="s">
        <v>60</v>
      </c>
      <c r="C647" s="93"/>
      <c r="D647" s="93"/>
      <c r="E647" s="93" t="s">
        <v>75</v>
      </c>
      <c r="F647" s="93"/>
      <c r="G647" s="93" t="s">
        <v>437</v>
      </c>
      <c r="H647" s="99">
        <f>SUM(H640:H646)</f>
        <v>13450</v>
      </c>
      <c r="I647" s="92"/>
      <c r="J647" s="95">
        <f>SUM(J640:J646)</f>
        <v>1852198.3599999999</v>
      </c>
      <c r="K647" s="95">
        <f>SUM(K640:K646)</f>
        <v>1602581.75</v>
      </c>
      <c r="L647" s="95">
        <f>SUM(L640:L646)</f>
        <v>3538278.03</v>
      </c>
      <c r="M647" s="95">
        <f>SUM(M640:M646)</f>
        <v>3753837.54</v>
      </c>
      <c r="N647" s="93">
        <v>6</v>
      </c>
      <c r="O647" s="93">
        <v>6</v>
      </c>
      <c r="P647" s="93">
        <f>N647-O647</f>
        <v>0</v>
      </c>
      <c r="Q647" s="96">
        <f t="shared" ref="Q647:Q710" si="24">L647-M647</f>
        <v>-215559.51000000024</v>
      </c>
      <c r="R647" s="97">
        <f>L647/H647</f>
        <v>263.06899851301114</v>
      </c>
    </row>
    <row r="648" spans="1:18" x14ac:dyDescent="0.55000000000000004">
      <c r="A648" s="86">
        <v>1</v>
      </c>
      <c r="B648" s="87" t="s">
        <v>60</v>
      </c>
      <c r="C648" s="87" t="s">
        <v>438</v>
      </c>
      <c r="D648" s="87" t="s">
        <v>95</v>
      </c>
      <c r="E648" s="87" t="s">
        <v>439</v>
      </c>
      <c r="F648" s="87" t="s">
        <v>208</v>
      </c>
      <c r="G648" s="87" t="s">
        <v>440</v>
      </c>
      <c r="H648" s="88"/>
      <c r="I648" s="86"/>
      <c r="J648" s="89"/>
      <c r="K648" s="90"/>
      <c r="L648" s="91"/>
      <c r="M648" s="91"/>
      <c r="N648" s="87"/>
      <c r="O648" s="87"/>
      <c r="P648" s="87"/>
    </row>
    <row r="649" spans="1:18" x14ac:dyDescent="0.55000000000000004">
      <c r="A649" s="86">
        <v>2</v>
      </c>
      <c r="B649" s="87" t="s">
        <v>60</v>
      </c>
      <c r="C649" s="87" t="s">
        <v>438</v>
      </c>
      <c r="D649" s="87" t="s">
        <v>95</v>
      </c>
      <c r="E649" s="87" t="s">
        <v>439</v>
      </c>
      <c r="F649" s="87" t="s">
        <v>178</v>
      </c>
      <c r="G649" s="87" t="s">
        <v>1070</v>
      </c>
      <c r="H649" s="88">
        <v>3171</v>
      </c>
      <c r="I649" s="86">
        <v>3</v>
      </c>
      <c r="J649" s="89">
        <f>หนองคาย!F60</f>
        <v>163472.53</v>
      </c>
      <c r="K649" s="90">
        <f>หนองคาย!AI60</f>
        <v>181532.83</v>
      </c>
      <c r="L649" s="91">
        <f>หนองคาย!AJ60</f>
        <v>730288.7</v>
      </c>
      <c r="M649" s="91">
        <f>หนองคาย!AK60</f>
        <v>703157.70000000007</v>
      </c>
      <c r="N649" s="87"/>
      <c r="O649" s="87"/>
      <c r="P649" s="87"/>
      <c r="Q649" s="79">
        <f t="shared" si="24"/>
        <v>27130.999999999884</v>
      </c>
      <c r="R649" s="80">
        <f t="shared" ref="R649:R710" si="25">L649/H649</f>
        <v>230.30233364869125</v>
      </c>
    </row>
    <row r="650" spans="1:18" x14ac:dyDescent="0.55000000000000004">
      <c r="A650" s="86">
        <v>3</v>
      </c>
      <c r="B650" s="87" t="s">
        <v>60</v>
      </c>
      <c r="C650" s="87" t="s">
        <v>438</v>
      </c>
      <c r="D650" s="87" t="s">
        <v>95</v>
      </c>
      <c r="E650" s="87" t="s">
        <v>439</v>
      </c>
      <c r="F650" s="87" t="s">
        <v>178</v>
      </c>
      <c r="G650" s="87" t="s">
        <v>1071</v>
      </c>
      <c r="H650" s="88">
        <v>4975</v>
      </c>
      <c r="I650" s="86">
        <v>4</v>
      </c>
      <c r="J650" s="89">
        <f>หนองคาย!F61</f>
        <v>225146.15</v>
      </c>
      <c r="K650" s="90">
        <f>หนองคาย!AI61</f>
        <v>235561.58</v>
      </c>
      <c r="L650" s="91">
        <f>หนองคาย!AJ61</f>
        <v>696992.96</v>
      </c>
      <c r="M650" s="91">
        <f>หนองคาย!AK61</f>
        <v>701698.37</v>
      </c>
      <c r="N650" s="87"/>
      <c r="O650" s="87"/>
      <c r="P650" s="87"/>
      <c r="Q650" s="79">
        <f t="shared" si="24"/>
        <v>-4705.4100000000326</v>
      </c>
      <c r="R650" s="80">
        <f t="shared" si="25"/>
        <v>140.09908743718591</v>
      </c>
    </row>
    <row r="651" spans="1:18" x14ac:dyDescent="0.55000000000000004">
      <c r="A651" s="86">
        <v>4</v>
      </c>
      <c r="B651" s="87" t="s">
        <v>60</v>
      </c>
      <c r="C651" s="87" t="s">
        <v>438</v>
      </c>
      <c r="D651" s="87" t="s">
        <v>95</v>
      </c>
      <c r="E651" s="87" t="s">
        <v>439</v>
      </c>
      <c r="F651" s="87" t="s">
        <v>178</v>
      </c>
      <c r="G651" s="87" t="s">
        <v>1072</v>
      </c>
      <c r="H651" s="88">
        <v>2674</v>
      </c>
      <c r="I651" s="86">
        <v>2</v>
      </c>
      <c r="J651" s="89">
        <f>หนองคาย!F62</f>
        <v>339643.58</v>
      </c>
      <c r="K651" s="90">
        <f>หนองคาย!AI62</f>
        <v>351698.7</v>
      </c>
      <c r="L651" s="91">
        <f>หนองคาย!AJ62</f>
        <v>711802.61</v>
      </c>
      <c r="M651" s="91">
        <f>หนองคาย!AK62</f>
        <v>714640.73</v>
      </c>
      <c r="N651" s="87"/>
      <c r="O651" s="87"/>
      <c r="P651" s="87"/>
      <c r="Q651" s="79">
        <f t="shared" si="24"/>
        <v>-2838.1199999999953</v>
      </c>
      <c r="R651" s="80">
        <f t="shared" si="25"/>
        <v>266.19394540014957</v>
      </c>
    </row>
    <row r="652" spans="1:18" x14ac:dyDescent="0.55000000000000004">
      <c r="A652" s="86">
        <v>5</v>
      </c>
      <c r="B652" s="87" t="s">
        <v>60</v>
      </c>
      <c r="C652" s="87" t="s">
        <v>438</v>
      </c>
      <c r="D652" s="87" t="s">
        <v>95</v>
      </c>
      <c r="E652" s="87" t="s">
        <v>439</v>
      </c>
      <c r="F652" s="87" t="s">
        <v>178</v>
      </c>
      <c r="G652" s="87" t="s">
        <v>1073</v>
      </c>
      <c r="H652" s="88">
        <v>3165</v>
      </c>
      <c r="I652" s="86">
        <v>3</v>
      </c>
      <c r="J652" s="89">
        <f>หนองคาย!F63</f>
        <v>690544.05</v>
      </c>
      <c r="K652" s="90">
        <f>หนองคาย!AI63</f>
        <v>715230.56</v>
      </c>
      <c r="L652" s="91">
        <f>หนองคาย!AJ63</f>
        <v>1073317.1200000001</v>
      </c>
      <c r="M652" s="91">
        <f>หนองคาย!AK63</f>
        <v>995088.82</v>
      </c>
      <c r="N652" s="87"/>
      <c r="O652" s="87"/>
      <c r="P652" s="87"/>
      <c r="Q652" s="79">
        <f t="shared" si="24"/>
        <v>78228.300000000163</v>
      </c>
      <c r="R652" s="80">
        <f t="shared" si="25"/>
        <v>339.12073301737757</v>
      </c>
    </row>
    <row r="653" spans="1:18" x14ac:dyDescent="0.55000000000000004">
      <c r="A653" s="86">
        <v>6</v>
      </c>
      <c r="B653" s="87" t="s">
        <v>60</v>
      </c>
      <c r="C653" s="87" t="s">
        <v>438</v>
      </c>
      <c r="D653" s="87" t="s">
        <v>95</v>
      </c>
      <c r="E653" s="87" t="s">
        <v>439</v>
      </c>
      <c r="F653" s="87" t="s">
        <v>178</v>
      </c>
      <c r="G653" s="87" t="s">
        <v>1074</v>
      </c>
      <c r="H653" s="88">
        <v>2202</v>
      </c>
      <c r="I653" s="86">
        <v>2</v>
      </c>
      <c r="J653" s="89">
        <f>หนองคาย!F64</f>
        <v>982792.09</v>
      </c>
      <c r="K653" s="90">
        <f>หนองคาย!AI64</f>
        <v>993049.09</v>
      </c>
      <c r="L653" s="91">
        <f>หนองคาย!AJ64</f>
        <v>1260488.32</v>
      </c>
      <c r="M653" s="91">
        <f>หนองคาย!AK64</f>
        <v>584306.85</v>
      </c>
      <c r="N653" s="87"/>
      <c r="O653" s="87"/>
      <c r="P653" s="87"/>
      <c r="Q653" s="79">
        <f t="shared" si="24"/>
        <v>676181.47000000009</v>
      </c>
      <c r="R653" s="80">
        <f t="shared" si="25"/>
        <v>572.42884650317899</v>
      </c>
    </row>
    <row r="654" spans="1:18" s="98" customFormat="1" x14ac:dyDescent="0.55000000000000004">
      <c r="A654" s="92">
        <v>5</v>
      </c>
      <c r="B654" s="93" t="s">
        <v>60</v>
      </c>
      <c r="C654" s="93"/>
      <c r="D654" s="93"/>
      <c r="E654" s="93" t="s">
        <v>75</v>
      </c>
      <c r="F654" s="93"/>
      <c r="G654" s="93" t="s">
        <v>441</v>
      </c>
      <c r="H654" s="99">
        <f>SUM(H648:H653)</f>
        <v>16187</v>
      </c>
      <c r="I654" s="92"/>
      <c r="J654" s="95">
        <f>SUM(J648:J653)</f>
        <v>2401598.4</v>
      </c>
      <c r="K654" s="130">
        <f>SUM(K648:K653)</f>
        <v>2477072.7599999998</v>
      </c>
      <c r="L654" s="95">
        <f>SUM(L648:L653)</f>
        <v>4472889.71</v>
      </c>
      <c r="M654" s="95">
        <f>SUM(M648:M653)</f>
        <v>3698892.4699999997</v>
      </c>
      <c r="N654" s="93">
        <v>5</v>
      </c>
      <c r="O654" s="93">
        <v>5</v>
      </c>
      <c r="P654" s="93">
        <f>N654-O654</f>
        <v>0</v>
      </c>
      <c r="Q654" s="96">
        <f t="shared" si="24"/>
        <v>773997.24000000022</v>
      </c>
      <c r="R654" s="97">
        <f>L654/H654</f>
        <v>276.32604620992151</v>
      </c>
    </row>
    <row r="655" spans="1:18" x14ac:dyDescent="0.55000000000000004">
      <c r="A655" s="86">
        <v>1</v>
      </c>
      <c r="B655" s="87" t="s">
        <v>60</v>
      </c>
      <c r="C655" s="87" t="s">
        <v>442</v>
      </c>
      <c r="D655" s="87" t="s">
        <v>109</v>
      </c>
      <c r="E655" s="87" t="s">
        <v>443</v>
      </c>
      <c r="F655" s="87" t="s">
        <v>208</v>
      </c>
      <c r="G655" s="87" t="s">
        <v>444</v>
      </c>
      <c r="H655" s="88"/>
      <c r="I655" s="86"/>
      <c r="J655" s="89"/>
      <c r="K655" s="90"/>
      <c r="L655" s="91"/>
      <c r="M655" s="91"/>
      <c r="N655" s="87"/>
      <c r="O655" s="87"/>
      <c r="P655" s="87"/>
    </row>
    <row r="656" spans="1:18" x14ac:dyDescent="0.55000000000000004">
      <c r="A656" s="86">
        <v>2</v>
      </c>
      <c r="B656" s="87" t="s">
        <v>60</v>
      </c>
      <c r="C656" s="87" t="s">
        <v>442</v>
      </c>
      <c r="D656" s="87" t="s">
        <v>109</v>
      </c>
      <c r="E656" s="87" t="s">
        <v>443</v>
      </c>
      <c r="F656" s="87" t="s">
        <v>178</v>
      </c>
      <c r="G656" s="87" t="s">
        <v>1075</v>
      </c>
      <c r="H656" s="88">
        <v>5571</v>
      </c>
      <c r="I656" s="86">
        <v>4</v>
      </c>
      <c r="J656" s="89">
        <f>หนองคาย!F65</f>
        <v>447148.12</v>
      </c>
      <c r="K656" s="90">
        <f>หนองคาย!AI65</f>
        <v>523466.74</v>
      </c>
      <c r="L656" s="91">
        <f>หนองคาย!AJ65</f>
        <v>840045.64</v>
      </c>
      <c r="M656" s="91">
        <f>หนองคาย!AK65</f>
        <v>901878.57000000007</v>
      </c>
      <c r="N656" s="87"/>
      <c r="O656" s="87"/>
      <c r="P656" s="87"/>
      <c r="Q656" s="79">
        <f t="shared" si="24"/>
        <v>-61832.930000000051</v>
      </c>
      <c r="R656" s="80">
        <f t="shared" si="25"/>
        <v>150.78902171961946</v>
      </c>
    </row>
    <row r="657" spans="1:18" x14ac:dyDescent="0.55000000000000004">
      <c r="A657" s="86">
        <v>3</v>
      </c>
      <c r="B657" s="87" t="s">
        <v>60</v>
      </c>
      <c r="C657" s="87" t="s">
        <v>442</v>
      </c>
      <c r="D657" s="87" t="s">
        <v>109</v>
      </c>
      <c r="E657" s="87" t="s">
        <v>443</v>
      </c>
      <c r="F657" s="87" t="s">
        <v>178</v>
      </c>
      <c r="G657" s="87" t="s">
        <v>1076</v>
      </c>
      <c r="H657" s="88">
        <v>5124</v>
      </c>
      <c r="I657" s="86">
        <v>4</v>
      </c>
      <c r="J657" s="89">
        <f>หนองคาย!F66</f>
        <v>508712.51</v>
      </c>
      <c r="K657" s="90">
        <f>หนองคาย!AI66</f>
        <v>578481.52</v>
      </c>
      <c r="L657" s="91">
        <f>หนองคาย!AJ66</f>
        <v>742413.92</v>
      </c>
      <c r="M657" s="91">
        <f>หนองคาย!AK66</f>
        <v>839651.62</v>
      </c>
      <c r="N657" s="87"/>
      <c r="O657" s="87"/>
      <c r="P657" s="87"/>
      <c r="Q657" s="79">
        <f t="shared" si="24"/>
        <v>-97237.699999999953</v>
      </c>
      <c r="R657" s="80">
        <f t="shared" si="25"/>
        <v>144.88952380952381</v>
      </c>
    </row>
    <row r="658" spans="1:18" x14ac:dyDescent="0.55000000000000004">
      <c r="A658" s="86">
        <v>4</v>
      </c>
      <c r="B658" s="87" t="s">
        <v>60</v>
      </c>
      <c r="C658" s="87" t="s">
        <v>442</v>
      </c>
      <c r="D658" s="87" t="s">
        <v>109</v>
      </c>
      <c r="E658" s="87" t="s">
        <v>443</v>
      </c>
      <c r="F658" s="87" t="s">
        <v>178</v>
      </c>
      <c r="G658" s="87" t="s">
        <v>1077</v>
      </c>
      <c r="H658" s="88">
        <v>7200</v>
      </c>
      <c r="I658" s="86">
        <v>5</v>
      </c>
      <c r="J658" s="89">
        <f>หนองคาย!F67</f>
        <v>630467.29</v>
      </c>
      <c r="K658" s="90">
        <f>หนองคาย!AI67</f>
        <v>670182.71000000008</v>
      </c>
      <c r="L658" s="91">
        <f>หนองคาย!AJ67</f>
        <v>717938.72</v>
      </c>
      <c r="M658" s="91">
        <f>หนองคาย!AK67</f>
        <v>737289.67000000016</v>
      </c>
      <c r="N658" s="87"/>
      <c r="O658" s="87"/>
      <c r="P658" s="87"/>
      <c r="Q658" s="79">
        <f t="shared" si="24"/>
        <v>-19350.950000000186</v>
      </c>
      <c r="R658" s="80">
        <f t="shared" si="25"/>
        <v>99.71371111111111</v>
      </c>
    </row>
    <row r="659" spans="1:18" s="98" customFormat="1" x14ac:dyDescent="0.55000000000000004">
      <c r="A659" s="92">
        <v>6</v>
      </c>
      <c r="B659" s="93" t="s">
        <v>60</v>
      </c>
      <c r="C659" s="93"/>
      <c r="D659" s="93"/>
      <c r="E659" s="93" t="s">
        <v>75</v>
      </c>
      <c r="F659" s="93"/>
      <c r="G659" s="93" t="s">
        <v>445</v>
      </c>
      <c r="H659" s="99">
        <f>SUM(H656:H658)</f>
        <v>17895</v>
      </c>
      <c r="I659" s="92"/>
      <c r="J659" s="95">
        <f>SUM(J655:J658)</f>
        <v>1586327.92</v>
      </c>
      <c r="K659" s="95">
        <f>SUM(K655:K658)</f>
        <v>1772130.9700000002</v>
      </c>
      <c r="L659" s="95">
        <f>SUM(L655:L658)</f>
        <v>2300398.2800000003</v>
      </c>
      <c r="M659" s="95">
        <f>SUM(M655:M658)</f>
        <v>2478819.8600000003</v>
      </c>
      <c r="N659" s="93">
        <v>3</v>
      </c>
      <c r="O659" s="93">
        <v>3</v>
      </c>
      <c r="P659" s="93">
        <f>N659-O659</f>
        <v>0</v>
      </c>
      <c r="Q659" s="96">
        <f t="shared" si="24"/>
        <v>-178421.58000000007</v>
      </c>
      <c r="R659" s="97">
        <f>L659/H659</f>
        <v>128.54977815032134</v>
      </c>
    </row>
    <row r="660" spans="1:18" x14ac:dyDescent="0.55000000000000004">
      <c r="A660" s="86">
        <v>1</v>
      </c>
      <c r="B660" s="87" t="s">
        <v>60</v>
      </c>
      <c r="C660" s="87" t="s">
        <v>446</v>
      </c>
      <c r="D660" s="87" t="s">
        <v>123</v>
      </c>
      <c r="E660" s="87" t="s">
        <v>447</v>
      </c>
      <c r="F660" s="87" t="s">
        <v>208</v>
      </c>
      <c r="G660" s="87" t="s">
        <v>448</v>
      </c>
      <c r="H660" s="88"/>
      <c r="I660" s="86"/>
      <c r="J660" s="89"/>
      <c r="K660" s="90"/>
      <c r="L660" s="91"/>
      <c r="M660" s="91"/>
      <c r="N660" s="87"/>
      <c r="O660" s="87"/>
      <c r="P660" s="87"/>
    </row>
    <row r="661" spans="1:18" x14ac:dyDescent="0.55000000000000004">
      <c r="A661" s="86">
        <v>2</v>
      </c>
      <c r="B661" s="87" t="s">
        <v>60</v>
      </c>
      <c r="C661" s="87" t="s">
        <v>446</v>
      </c>
      <c r="D661" s="87" t="s">
        <v>123</v>
      </c>
      <c r="E661" s="87" t="s">
        <v>447</v>
      </c>
      <c r="F661" s="87" t="s">
        <v>178</v>
      </c>
      <c r="G661" s="87" t="s">
        <v>1078</v>
      </c>
      <c r="H661" s="88">
        <v>6642</v>
      </c>
      <c r="I661" s="86">
        <v>5</v>
      </c>
      <c r="J661" s="89">
        <f>หนองคาย!F68</f>
        <v>1755205.43</v>
      </c>
      <c r="K661" s="90">
        <f>หนองคาย!AI68</f>
        <v>1806067.3299999998</v>
      </c>
      <c r="L661" s="91">
        <f>หนองคาย!AJ68</f>
        <v>2256339.29</v>
      </c>
      <c r="M661" s="91">
        <f>หนองคาย!AK68</f>
        <v>977302.35</v>
      </c>
      <c r="N661" s="87"/>
      <c r="O661" s="87"/>
      <c r="P661" s="87"/>
      <c r="Q661" s="79">
        <f t="shared" si="24"/>
        <v>1279036.94</v>
      </c>
      <c r="R661" s="80">
        <f t="shared" si="25"/>
        <v>339.70781240590185</v>
      </c>
    </row>
    <row r="662" spans="1:18" x14ac:dyDescent="0.55000000000000004">
      <c r="A662" s="86">
        <v>3</v>
      </c>
      <c r="B662" s="87" t="s">
        <v>60</v>
      </c>
      <c r="C662" s="87" t="s">
        <v>446</v>
      </c>
      <c r="D662" s="87" t="s">
        <v>123</v>
      </c>
      <c r="E662" s="87" t="s">
        <v>447</v>
      </c>
      <c r="F662" s="87" t="s">
        <v>178</v>
      </c>
      <c r="G662" s="87" t="s">
        <v>1079</v>
      </c>
      <c r="H662" s="88">
        <v>3199</v>
      </c>
      <c r="I662" s="86">
        <v>3</v>
      </c>
      <c r="J662" s="89">
        <f>หนองคาย!F69</f>
        <v>968172.16</v>
      </c>
      <c r="K662" s="90">
        <f>หนองคาย!AI69</f>
        <v>1003687.32</v>
      </c>
      <c r="L662" s="91">
        <f>หนองคาย!AJ69</f>
        <v>1495310.26</v>
      </c>
      <c r="M662" s="91">
        <f>หนองคาย!AK69</f>
        <v>676334.34000000008</v>
      </c>
      <c r="N662" s="87"/>
      <c r="O662" s="87"/>
      <c r="P662" s="87"/>
      <c r="Q662" s="79">
        <f t="shared" si="24"/>
        <v>818975.91999999993</v>
      </c>
      <c r="R662" s="80">
        <f t="shared" si="25"/>
        <v>467.43052829009065</v>
      </c>
    </row>
    <row r="663" spans="1:18" x14ac:dyDescent="0.55000000000000004">
      <c r="A663" s="86">
        <v>4</v>
      </c>
      <c r="B663" s="87" t="s">
        <v>60</v>
      </c>
      <c r="C663" s="87" t="s">
        <v>446</v>
      </c>
      <c r="D663" s="87" t="s">
        <v>123</v>
      </c>
      <c r="E663" s="87" t="s">
        <v>447</v>
      </c>
      <c r="F663" s="87" t="s">
        <v>178</v>
      </c>
      <c r="G663" s="87" t="s">
        <v>1080</v>
      </c>
      <c r="H663" s="88">
        <v>5644</v>
      </c>
      <c r="I663" s="86">
        <v>4</v>
      </c>
      <c r="J663" s="89">
        <f>หนองคาย!F70</f>
        <v>1144622.05</v>
      </c>
      <c r="K663" s="90">
        <f>หนองคาย!AI70</f>
        <v>1198451.55</v>
      </c>
      <c r="L663" s="91">
        <f>หนองคาย!AJ70</f>
        <v>2467185.59</v>
      </c>
      <c r="M663" s="91">
        <f>หนองคาย!AK70</f>
        <v>1131778.01</v>
      </c>
      <c r="N663" s="87"/>
      <c r="O663" s="87"/>
      <c r="P663" s="87"/>
      <c r="Q663" s="79">
        <f t="shared" si="24"/>
        <v>1335407.5799999998</v>
      </c>
      <c r="R663" s="80">
        <f t="shared" si="25"/>
        <v>437.13422927002125</v>
      </c>
    </row>
    <row r="664" spans="1:18" x14ac:dyDescent="0.55000000000000004">
      <c r="A664" s="86">
        <v>5</v>
      </c>
      <c r="B664" s="87" t="s">
        <v>60</v>
      </c>
      <c r="C664" s="87" t="s">
        <v>446</v>
      </c>
      <c r="D664" s="87" t="s">
        <v>123</v>
      </c>
      <c r="E664" s="87" t="s">
        <v>447</v>
      </c>
      <c r="F664" s="87" t="s">
        <v>178</v>
      </c>
      <c r="G664" s="87" t="s">
        <v>1081</v>
      </c>
      <c r="H664" s="88">
        <v>5464</v>
      </c>
      <c r="I664" s="86">
        <v>4</v>
      </c>
      <c r="J664" s="89">
        <f>หนองคาย!F71</f>
        <v>2454492.7599999998</v>
      </c>
      <c r="K664" s="90">
        <f>หนองคาย!AI71</f>
        <v>2472924.7599999998</v>
      </c>
      <c r="L664" s="91">
        <f>หนองคาย!AJ71</f>
        <v>1765238.8499999999</v>
      </c>
      <c r="M664" s="91">
        <f>หนองคาย!AK71</f>
        <v>818702.18</v>
      </c>
      <c r="N664" s="87"/>
      <c r="O664" s="87"/>
      <c r="P664" s="87"/>
      <c r="Q664" s="79">
        <f t="shared" si="24"/>
        <v>946536.66999999981</v>
      </c>
      <c r="R664" s="80">
        <f t="shared" si="25"/>
        <v>323.06713945827232</v>
      </c>
    </row>
    <row r="665" spans="1:18" x14ac:dyDescent="0.55000000000000004">
      <c r="A665" s="86">
        <v>6</v>
      </c>
      <c r="B665" s="87" t="s">
        <v>60</v>
      </c>
      <c r="C665" s="87" t="s">
        <v>446</v>
      </c>
      <c r="D665" s="87" t="s">
        <v>123</v>
      </c>
      <c r="E665" s="87" t="s">
        <v>447</v>
      </c>
      <c r="F665" s="87" t="s">
        <v>178</v>
      </c>
      <c r="G665" s="87" t="s">
        <v>1082</v>
      </c>
      <c r="H665" s="88">
        <v>10050</v>
      </c>
      <c r="I665" s="86">
        <v>5</v>
      </c>
      <c r="J665" s="89">
        <f>หนองคาย!F72</f>
        <v>2324148.0299999998</v>
      </c>
      <c r="K665" s="90">
        <f>หนองคาย!AI72</f>
        <v>2349773.0299999998</v>
      </c>
      <c r="L665" s="91">
        <f>หนองคาย!AJ72</f>
        <v>3105605.85</v>
      </c>
      <c r="M665" s="91">
        <f>หนองคาย!AK72</f>
        <v>1486596.2599999998</v>
      </c>
      <c r="N665" s="87"/>
      <c r="O665" s="87"/>
      <c r="P665" s="87"/>
      <c r="Q665" s="79">
        <f t="shared" si="24"/>
        <v>1619009.5900000003</v>
      </c>
      <c r="R665" s="80">
        <f t="shared" si="25"/>
        <v>309.01550746268657</v>
      </c>
    </row>
    <row r="666" spans="1:18" x14ac:dyDescent="0.55000000000000004">
      <c r="A666" s="86">
        <v>7</v>
      </c>
      <c r="B666" s="87" t="s">
        <v>60</v>
      </c>
      <c r="C666" s="87" t="s">
        <v>446</v>
      </c>
      <c r="D666" s="87" t="s">
        <v>123</v>
      </c>
      <c r="E666" s="87" t="s">
        <v>447</v>
      </c>
      <c r="F666" s="87" t="s">
        <v>178</v>
      </c>
      <c r="G666" s="87" t="s">
        <v>1083</v>
      </c>
      <c r="H666" s="88">
        <v>2842</v>
      </c>
      <c r="I666" s="86">
        <v>2</v>
      </c>
      <c r="J666" s="89">
        <f>หนองคาย!F73</f>
        <v>1238239.44</v>
      </c>
      <c r="K666" s="90">
        <f>หนองคาย!AI73</f>
        <v>1298633.27</v>
      </c>
      <c r="L666" s="91">
        <f>หนองคาย!AJ73</f>
        <v>1232414.3999999999</v>
      </c>
      <c r="M666" s="91">
        <f>หนองคาย!AK73</f>
        <v>616313.02</v>
      </c>
      <c r="N666" s="87"/>
      <c r="O666" s="87"/>
      <c r="P666" s="87"/>
      <c r="Q666" s="79">
        <f t="shared" si="24"/>
        <v>616101.37999999989</v>
      </c>
      <c r="R666" s="80">
        <f t="shared" si="25"/>
        <v>433.64334975369457</v>
      </c>
    </row>
    <row r="667" spans="1:18" x14ac:dyDescent="0.55000000000000004">
      <c r="A667" s="86">
        <v>8</v>
      </c>
      <c r="B667" s="87" t="s">
        <v>60</v>
      </c>
      <c r="C667" s="87" t="s">
        <v>446</v>
      </c>
      <c r="D667" s="87" t="s">
        <v>123</v>
      </c>
      <c r="E667" s="87" t="s">
        <v>447</v>
      </c>
      <c r="F667" s="87" t="s">
        <v>178</v>
      </c>
      <c r="G667" s="87" t="s">
        <v>1084</v>
      </c>
      <c r="H667" s="88">
        <v>3136</v>
      </c>
      <c r="I667" s="86">
        <v>3</v>
      </c>
      <c r="J667" s="89">
        <f>หนองคาย!F74</f>
        <v>763526.03</v>
      </c>
      <c r="K667" s="90">
        <f>หนองคาย!AI74</f>
        <v>753376.77</v>
      </c>
      <c r="L667" s="91">
        <f>หนองคาย!AJ74</f>
        <v>1165325.02</v>
      </c>
      <c r="M667" s="91">
        <f>หนองคาย!AK74</f>
        <v>581453.64</v>
      </c>
      <c r="N667" s="87"/>
      <c r="O667" s="87"/>
      <c r="P667" s="87"/>
      <c r="Q667" s="79">
        <f t="shared" si="24"/>
        <v>583871.38</v>
      </c>
      <c r="R667" s="80">
        <f t="shared" si="25"/>
        <v>371.59598852040818</v>
      </c>
    </row>
    <row r="668" spans="1:18" s="98" customFormat="1" x14ac:dyDescent="0.55000000000000004">
      <c r="A668" s="92">
        <v>7</v>
      </c>
      <c r="B668" s="93" t="s">
        <v>60</v>
      </c>
      <c r="C668" s="93"/>
      <c r="D668" s="93"/>
      <c r="E668" s="93" t="s">
        <v>75</v>
      </c>
      <c r="F668" s="93"/>
      <c r="G668" s="93" t="s">
        <v>449</v>
      </c>
      <c r="H668" s="99">
        <f>SUM(H661:H667)</f>
        <v>36977</v>
      </c>
      <c r="I668" s="92"/>
      <c r="J668" s="95">
        <f>SUM(J660:J667)</f>
        <v>10648405.899999999</v>
      </c>
      <c r="K668" s="95">
        <f>SUM(K660:K667)</f>
        <v>10882914.029999999</v>
      </c>
      <c r="L668" s="95">
        <f>SUM(L660:L667)</f>
        <v>13487419.26</v>
      </c>
      <c r="M668" s="95">
        <f>SUM(M660:M667)</f>
        <v>6288479.7999999998</v>
      </c>
      <c r="N668" s="93">
        <v>7</v>
      </c>
      <c r="O668" s="93">
        <v>7</v>
      </c>
      <c r="P668" s="93">
        <f>N668-O668</f>
        <v>0</v>
      </c>
      <c r="Q668" s="96">
        <f t="shared" si="24"/>
        <v>7198939.46</v>
      </c>
      <c r="R668" s="97">
        <f>L668/H668</f>
        <v>364.75158233496495</v>
      </c>
    </row>
    <row r="669" spans="1:18" x14ac:dyDescent="0.55000000000000004">
      <c r="A669" s="86">
        <v>1</v>
      </c>
      <c r="B669" s="87" t="s">
        <v>60</v>
      </c>
      <c r="C669" s="87" t="s">
        <v>450</v>
      </c>
      <c r="D669" s="87" t="s">
        <v>128</v>
      </c>
      <c r="E669" s="87" t="s">
        <v>451</v>
      </c>
      <c r="F669" s="87" t="s">
        <v>208</v>
      </c>
      <c r="G669" s="87" t="s">
        <v>452</v>
      </c>
      <c r="H669" s="88"/>
      <c r="I669" s="86"/>
      <c r="J669" s="89"/>
      <c r="K669" s="90"/>
      <c r="L669" s="91"/>
      <c r="M669" s="91"/>
      <c r="N669" s="87"/>
      <c r="O669" s="87"/>
      <c r="P669" s="87"/>
    </row>
    <row r="670" spans="1:18" x14ac:dyDescent="0.55000000000000004">
      <c r="A670" s="86">
        <v>2</v>
      </c>
      <c r="B670" s="87" t="s">
        <v>60</v>
      </c>
      <c r="C670" s="87" t="s">
        <v>450</v>
      </c>
      <c r="D670" s="87" t="s">
        <v>128</v>
      </c>
      <c r="E670" s="87" t="s">
        <v>451</v>
      </c>
      <c r="F670" s="87" t="s">
        <v>178</v>
      </c>
      <c r="G670" s="87" t="s">
        <v>1085</v>
      </c>
      <c r="H670" s="88">
        <v>5261</v>
      </c>
      <c r="I670" s="86">
        <v>4</v>
      </c>
      <c r="J670" s="89">
        <f>หนองคาย!F75</f>
        <v>734908.2</v>
      </c>
      <c r="K670" s="90">
        <f>หนองคาย!AI75</f>
        <v>710879.57</v>
      </c>
      <c r="L670" s="91">
        <f>หนองคาย!AJ75</f>
        <v>1537073.6300000001</v>
      </c>
      <c r="M670" s="91">
        <f>หนองคาย!AK75</f>
        <v>984898.87</v>
      </c>
      <c r="N670" s="87"/>
      <c r="O670" s="87"/>
      <c r="P670" s="87"/>
      <c r="Q670" s="79">
        <f t="shared" si="24"/>
        <v>552174.76000000013</v>
      </c>
      <c r="R670" s="80">
        <f t="shared" si="25"/>
        <v>292.16377684850789</v>
      </c>
    </row>
    <row r="671" spans="1:18" x14ac:dyDescent="0.55000000000000004">
      <c r="A671" s="86">
        <v>3</v>
      </c>
      <c r="B671" s="87" t="s">
        <v>60</v>
      </c>
      <c r="C671" s="87" t="s">
        <v>450</v>
      </c>
      <c r="D671" s="87" t="s">
        <v>128</v>
      </c>
      <c r="E671" s="87" t="s">
        <v>451</v>
      </c>
      <c r="F671" s="87" t="s">
        <v>178</v>
      </c>
      <c r="G671" s="87" t="s">
        <v>1086</v>
      </c>
      <c r="H671" s="88">
        <v>6578</v>
      </c>
      <c r="I671" s="86">
        <v>5</v>
      </c>
      <c r="J671" s="89">
        <f>หนองคาย!F76</f>
        <v>221738.49</v>
      </c>
      <c r="K671" s="90">
        <f>หนองคาย!AI76</f>
        <v>235233.47</v>
      </c>
      <c r="L671" s="91">
        <f>หนองคาย!AJ76</f>
        <v>799295.81</v>
      </c>
      <c r="M671" s="91">
        <f>หนองคาย!AK76</f>
        <v>1187773.2</v>
      </c>
      <c r="N671" s="87"/>
      <c r="O671" s="87"/>
      <c r="P671" s="87"/>
      <c r="Q671" s="79">
        <f t="shared" si="24"/>
        <v>-388477.3899999999</v>
      </c>
      <c r="R671" s="80">
        <f t="shared" si="25"/>
        <v>121.5104606263302</v>
      </c>
    </row>
    <row r="672" spans="1:18" x14ac:dyDescent="0.55000000000000004">
      <c r="A672" s="86">
        <v>4</v>
      </c>
      <c r="B672" s="87" t="s">
        <v>60</v>
      </c>
      <c r="C672" s="87" t="s">
        <v>450</v>
      </c>
      <c r="D672" s="87" t="s">
        <v>128</v>
      </c>
      <c r="E672" s="87" t="s">
        <v>451</v>
      </c>
      <c r="F672" s="87" t="s">
        <v>178</v>
      </c>
      <c r="G672" s="87" t="s">
        <v>1087</v>
      </c>
      <c r="H672" s="88">
        <v>2647</v>
      </c>
      <c r="I672" s="86">
        <v>2</v>
      </c>
      <c r="J672" s="89">
        <f>หนองคาย!F77</f>
        <v>532486.31000000006</v>
      </c>
      <c r="K672" s="90">
        <f>หนองคาย!AI77</f>
        <v>537855.74000000011</v>
      </c>
      <c r="L672" s="91">
        <f>หนองคาย!AJ77</f>
        <v>835071.61</v>
      </c>
      <c r="M672" s="91">
        <f>หนองคาย!AK77</f>
        <v>463933.3</v>
      </c>
      <c r="N672" s="87"/>
      <c r="O672" s="87"/>
      <c r="P672" s="87"/>
      <c r="Q672" s="79">
        <f t="shared" si="24"/>
        <v>371138.31</v>
      </c>
      <c r="R672" s="80">
        <f t="shared" si="25"/>
        <v>315.47850774461654</v>
      </c>
    </row>
    <row r="673" spans="1:18" x14ac:dyDescent="0.55000000000000004">
      <c r="A673" s="86">
        <v>5</v>
      </c>
      <c r="B673" s="87" t="s">
        <v>60</v>
      </c>
      <c r="C673" s="87" t="s">
        <v>450</v>
      </c>
      <c r="D673" s="87" t="s">
        <v>128</v>
      </c>
      <c r="E673" s="87" t="s">
        <v>451</v>
      </c>
      <c r="F673" s="87" t="s">
        <v>178</v>
      </c>
      <c r="G673" s="87" t="s">
        <v>1088</v>
      </c>
      <c r="H673" s="88">
        <v>5060</v>
      </c>
      <c r="I673" s="86">
        <v>4</v>
      </c>
      <c r="J673" s="89">
        <f>หนองคาย!F78</f>
        <v>670841.91</v>
      </c>
      <c r="K673" s="90">
        <f>หนองคาย!AI78</f>
        <v>660883.69000000006</v>
      </c>
      <c r="L673" s="91">
        <f>หนองคาย!AJ78</f>
        <v>1229344.06</v>
      </c>
      <c r="M673" s="91">
        <f>หนองคาย!AK78</f>
        <v>858806.48</v>
      </c>
      <c r="N673" s="87"/>
      <c r="O673" s="87"/>
      <c r="P673" s="87"/>
      <c r="Q673" s="79">
        <f t="shared" si="24"/>
        <v>370537.58000000007</v>
      </c>
      <c r="R673" s="80">
        <f t="shared" si="25"/>
        <v>242.95337154150198</v>
      </c>
    </row>
    <row r="674" spans="1:18" x14ac:dyDescent="0.55000000000000004">
      <c r="A674" s="86">
        <v>6</v>
      </c>
      <c r="B674" s="87" t="s">
        <v>60</v>
      </c>
      <c r="C674" s="87" t="s">
        <v>450</v>
      </c>
      <c r="D674" s="87" t="s">
        <v>128</v>
      </c>
      <c r="E674" s="87" t="s">
        <v>451</v>
      </c>
      <c r="F674" s="87" t="s">
        <v>178</v>
      </c>
      <c r="G674" s="87" t="s">
        <v>1089</v>
      </c>
      <c r="H674" s="88">
        <v>4419</v>
      </c>
      <c r="I674" s="86">
        <v>3</v>
      </c>
      <c r="J674" s="89">
        <f>หนองคาย!F79</f>
        <v>1936242.1</v>
      </c>
      <c r="K674" s="90">
        <f>หนองคาย!AI79</f>
        <v>1925031.1600000001</v>
      </c>
      <c r="L674" s="91">
        <f>หนองคาย!AJ79</f>
        <v>1406790.43</v>
      </c>
      <c r="M674" s="91">
        <f>หนองคาย!AK79</f>
        <v>989122.30999999994</v>
      </c>
      <c r="N674" s="87"/>
      <c r="O674" s="87"/>
      <c r="P674" s="87"/>
      <c r="Q674" s="79">
        <f t="shared" si="24"/>
        <v>417668.12</v>
      </c>
      <c r="R674" s="80">
        <f t="shared" si="25"/>
        <v>318.35040280606472</v>
      </c>
    </row>
    <row r="675" spans="1:18" x14ac:dyDescent="0.55000000000000004">
      <c r="A675" s="86">
        <v>7</v>
      </c>
      <c r="B675" s="87" t="s">
        <v>60</v>
      </c>
      <c r="C675" s="87" t="s">
        <v>450</v>
      </c>
      <c r="D675" s="87" t="s">
        <v>128</v>
      </c>
      <c r="E675" s="87" t="s">
        <v>451</v>
      </c>
      <c r="F675" s="87" t="s">
        <v>178</v>
      </c>
      <c r="G675" s="87" t="s">
        <v>1090</v>
      </c>
      <c r="H675" s="88">
        <v>4269</v>
      </c>
      <c r="I675" s="86">
        <v>3</v>
      </c>
      <c r="J675" s="89">
        <f>หนองคาย!F80</f>
        <v>424767.42</v>
      </c>
      <c r="K675" s="90">
        <f>หนองคาย!AI80</f>
        <v>444211.36</v>
      </c>
      <c r="L675" s="91">
        <f>หนองคาย!AJ80</f>
        <v>609418.30000000005</v>
      </c>
      <c r="M675" s="91">
        <f>หนองคาย!AK80</f>
        <v>684334.04</v>
      </c>
      <c r="N675" s="87"/>
      <c r="O675" s="87"/>
      <c r="P675" s="87"/>
      <c r="Q675" s="79">
        <f t="shared" si="24"/>
        <v>-74915.739999999991</v>
      </c>
      <c r="R675" s="80">
        <f t="shared" si="25"/>
        <v>142.75434527992505</v>
      </c>
    </row>
    <row r="676" spans="1:18" s="98" customFormat="1" x14ac:dyDescent="0.55000000000000004">
      <c r="A676" s="92">
        <v>8</v>
      </c>
      <c r="B676" s="93" t="s">
        <v>60</v>
      </c>
      <c r="C676" s="93"/>
      <c r="D676" s="93"/>
      <c r="E676" s="93" t="s">
        <v>75</v>
      </c>
      <c r="F676" s="93"/>
      <c r="G676" s="93" t="s">
        <v>453</v>
      </c>
      <c r="H676" s="99">
        <f>SUM(H670:H675)</f>
        <v>28234</v>
      </c>
      <c r="I676" s="92"/>
      <c r="J676" s="95">
        <f>SUM(J669:J675)</f>
        <v>4520984.4300000006</v>
      </c>
      <c r="K676" s="95">
        <f>SUM(K669:K675)</f>
        <v>4514094.99</v>
      </c>
      <c r="L676" s="95">
        <f>SUM(L669:L675)</f>
        <v>6416993.8399999999</v>
      </c>
      <c r="M676" s="95">
        <f>SUM(M669:M675)</f>
        <v>5168868.1999999993</v>
      </c>
      <c r="N676" s="93">
        <v>6</v>
      </c>
      <c r="O676" s="93">
        <v>6</v>
      </c>
      <c r="P676" s="93">
        <f>N676-O676</f>
        <v>0</v>
      </c>
      <c r="Q676" s="96">
        <f t="shared" si="24"/>
        <v>1248125.6400000006</v>
      </c>
      <c r="R676" s="97">
        <f>L676/H676</f>
        <v>227.27894878515264</v>
      </c>
    </row>
    <row r="677" spans="1:18" x14ac:dyDescent="0.55000000000000004">
      <c r="A677" s="86">
        <v>1</v>
      </c>
      <c r="B677" s="87" t="s">
        <v>60</v>
      </c>
      <c r="C677" s="87" t="s">
        <v>454</v>
      </c>
      <c r="D677" s="87" t="s">
        <v>116</v>
      </c>
      <c r="E677" s="87" t="s">
        <v>455</v>
      </c>
      <c r="F677" s="87" t="s">
        <v>208</v>
      </c>
      <c r="G677" s="87" t="s">
        <v>456</v>
      </c>
      <c r="H677" s="88"/>
      <c r="I677" s="86"/>
      <c r="J677" s="89"/>
      <c r="K677" s="90"/>
      <c r="L677" s="91"/>
      <c r="M677" s="91"/>
      <c r="N677" s="87"/>
      <c r="O677" s="87"/>
      <c r="P677" s="87"/>
    </row>
    <row r="678" spans="1:18" x14ac:dyDescent="0.55000000000000004">
      <c r="A678" s="86">
        <v>2</v>
      </c>
      <c r="B678" s="87" t="s">
        <v>60</v>
      </c>
      <c r="C678" s="87" t="s">
        <v>454</v>
      </c>
      <c r="D678" s="87" t="s">
        <v>116</v>
      </c>
      <c r="E678" s="87" t="s">
        <v>455</v>
      </c>
      <c r="F678" s="87" t="s">
        <v>178</v>
      </c>
      <c r="G678" s="87" t="s">
        <v>1091</v>
      </c>
      <c r="H678" s="88">
        <v>1113</v>
      </c>
      <c r="I678" s="86">
        <v>1</v>
      </c>
      <c r="J678" s="89">
        <f>หนองคาย!F81</f>
        <v>38740.400000000001</v>
      </c>
      <c r="K678" s="90">
        <f>หนองคาย!AI81</f>
        <v>41311.47</v>
      </c>
      <c r="L678" s="91">
        <f>หนองคาย!AJ81</f>
        <v>375590.40000000002</v>
      </c>
      <c r="M678" s="91">
        <f>หนองคาย!AK81</f>
        <v>437819.24</v>
      </c>
      <c r="N678" s="87"/>
      <c r="O678" s="87"/>
      <c r="P678" s="87"/>
      <c r="Q678" s="79">
        <f t="shared" si="24"/>
        <v>-62228.839999999967</v>
      </c>
      <c r="R678" s="80">
        <f t="shared" si="25"/>
        <v>337.45768194070081</v>
      </c>
    </row>
    <row r="679" spans="1:18" x14ac:dyDescent="0.55000000000000004">
      <c r="A679" s="86">
        <v>3</v>
      </c>
      <c r="B679" s="87" t="s">
        <v>60</v>
      </c>
      <c r="C679" s="87" t="s">
        <v>454</v>
      </c>
      <c r="D679" s="87" t="s">
        <v>116</v>
      </c>
      <c r="E679" s="87" t="s">
        <v>455</v>
      </c>
      <c r="F679" s="87" t="s">
        <v>178</v>
      </c>
      <c r="G679" s="87" t="s">
        <v>1092</v>
      </c>
      <c r="H679" s="88">
        <v>1149</v>
      </c>
      <c r="I679" s="86">
        <v>1</v>
      </c>
      <c r="J679" s="89">
        <f>หนองคาย!F82</f>
        <v>248315.09</v>
      </c>
      <c r="K679" s="90">
        <f>หนองคาย!AI82</f>
        <v>267453.95</v>
      </c>
      <c r="L679" s="91">
        <f>หนองคาย!AJ82</f>
        <v>197320.85</v>
      </c>
      <c r="M679" s="91">
        <f>หนองคาย!AK82</f>
        <v>244336.15</v>
      </c>
      <c r="N679" s="87"/>
      <c r="O679" s="87"/>
      <c r="P679" s="87"/>
      <c r="Q679" s="79">
        <f t="shared" si="24"/>
        <v>-47015.299999999988</v>
      </c>
      <c r="R679" s="80">
        <f t="shared" si="25"/>
        <v>171.73268059181899</v>
      </c>
    </row>
    <row r="680" spans="1:18" x14ac:dyDescent="0.55000000000000004">
      <c r="A680" s="86">
        <v>4</v>
      </c>
      <c r="B680" s="87" t="s">
        <v>60</v>
      </c>
      <c r="C680" s="87" t="s">
        <v>454</v>
      </c>
      <c r="D680" s="87" t="s">
        <v>116</v>
      </c>
      <c r="E680" s="87" t="s">
        <v>455</v>
      </c>
      <c r="F680" s="87" t="s">
        <v>178</v>
      </c>
      <c r="G680" s="87" t="s">
        <v>1093</v>
      </c>
      <c r="H680" s="88">
        <v>2337</v>
      </c>
      <c r="I680" s="86">
        <v>2</v>
      </c>
      <c r="J680" s="89">
        <f>หนองคาย!F83</f>
        <v>238428.21</v>
      </c>
      <c r="K680" s="90">
        <f>หนองคาย!AI83</f>
        <v>265754.15999999997</v>
      </c>
      <c r="L680" s="91">
        <f>หนองคาย!AJ83</f>
        <v>553405.07000000007</v>
      </c>
      <c r="M680" s="91">
        <f>หนองคาย!AK83</f>
        <v>607638.18000000005</v>
      </c>
      <c r="N680" s="87"/>
      <c r="O680" s="87"/>
      <c r="P680" s="87"/>
      <c r="Q680" s="79">
        <f t="shared" si="24"/>
        <v>-54233.109999999986</v>
      </c>
      <c r="R680" s="80">
        <f t="shared" si="25"/>
        <v>236.80148480958496</v>
      </c>
    </row>
    <row r="681" spans="1:18" x14ac:dyDescent="0.55000000000000004">
      <c r="A681" s="86">
        <v>5</v>
      </c>
      <c r="B681" s="87" t="s">
        <v>60</v>
      </c>
      <c r="C681" s="87" t="s">
        <v>454</v>
      </c>
      <c r="D681" s="87" t="s">
        <v>116</v>
      </c>
      <c r="E681" s="87" t="s">
        <v>455</v>
      </c>
      <c r="F681" s="87" t="s">
        <v>178</v>
      </c>
      <c r="G681" s="87" t="s">
        <v>1094</v>
      </c>
      <c r="H681" s="88">
        <v>2469</v>
      </c>
      <c r="I681" s="86">
        <v>2</v>
      </c>
      <c r="J681" s="89">
        <f>หนองคาย!F84</f>
        <v>8071.55</v>
      </c>
      <c r="K681" s="90">
        <f>หนองคาย!AI84</f>
        <v>14339.380000000001</v>
      </c>
      <c r="L681" s="91">
        <f>หนองคาย!AJ84</f>
        <v>718520.23</v>
      </c>
      <c r="M681" s="91">
        <f>หนองคาย!AK84</f>
        <v>781561.61</v>
      </c>
      <c r="N681" s="87"/>
      <c r="O681" s="87"/>
      <c r="P681" s="87"/>
      <c r="Q681" s="79">
        <f t="shared" si="24"/>
        <v>-63041.380000000005</v>
      </c>
      <c r="R681" s="80">
        <f t="shared" si="25"/>
        <v>291.01669906844876</v>
      </c>
    </row>
    <row r="682" spans="1:18" x14ac:dyDescent="0.55000000000000004">
      <c r="A682" s="86">
        <v>6</v>
      </c>
      <c r="B682" s="87" t="s">
        <v>60</v>
      </c>
      <c r="C682" s="87" t="s">
        <v>454</v>
      </c>
      <c r="D682" s="87" t="s">
        <v>116</v>
      </c>
      <c r="E682" s="87" t="s">
        <v>455</v>
      </c>
      <c r="F682" s="87" t="s">
        <v>178</v>
      </c>
      <c r="G682" s="87" t="s">
        <v>1095</v>
      </c>
      <c r="H682" s="88">
        <v>3510</v>
      </c>
      <c r="I682" s="86">
        <v>3</v>
      </c>
      <c r="J682" s="89">
        <f>หนองคาย!F85</f>
        <v>60848.51</v>
      </c>
      <c r="K682" s="90">
        <f>หนองคาย!AI85</f>
        <v>62379.130000000005</v>
      </c>
      <c r="L682" s="91">
        <f>หนองคาย!AJ85</f>
        <v>499570.21</v>
      </c>
      <c r="M682" s="91">
        <f>หนองคาย!AK85</f>
        <v>596091.60000000009</v>
      </c>
      <c r="N682" s="87"/>
      <c r="O682" s="87"/>
      <c r="P682" s="87"/>
      <c r="Q682" s="79">
        <f t="shared" si="24"/>
        <v>-96521.390000000072</v>
      </c>
      <c r="R682" s="80">
        <f t="shared" si="25"/>
        <v>142.32769515669517</v>
      </c>
    </row>
    <row r="683" spans="1:18" s="98" customFormat="1" x14ac:dyDescent="0.55000000000000004">
      <c r="A683" s="92">
        <v>9</v>
      </c>
      <c r="B683" s="93" t="s">
        <v>60</v>
      </c>
      <c r="C683" s="93"/>
      <c r="D683" s="93"/>
      <c r="E683" s="93" t="s">
        <v>75</v>
      </c>
      <c r="F683" s="93"/>
      <c r="G683" s="93" t="s">
        <v>457</v>
      </c>
      <c r="H683" s="99">
        <f>SUM(H678:H682)</f>
        <v>10578</v>
      </c>
      <c r="I683" s="92"/>
      <c r="J683" s="95">
        <f>SUM(J677:J682)</f>
        <v>594403.76</v>
      </c>
      <c r="K683" s="95">
        <f>SUM(K677:K682)</f>
        <v>651238.09000000008</v>
      </c>
      <c r="L683" s="95">
        <f>SUM(L677:L682)</f>
        <v>2344406.7600000002</v>
      </c>
      <c r="M683" s="95">
        <f>SUM(M677:M682)</f>
        <v>2667446.7800000003</v>
      </c>
      <c r="N683" s="93">
        <v>5</v>
      </c>
      <c r="O683" s="93">
        <v>5</v>
      </c>
      <c r="P683" s="93"/>
      <c r="Q683" s="96">
        <f t="shared" si="24"/>
        <v>-323040.02</v>
      </c>
      <c r="R683" s="97">
        <f t="shared" si="25"/>
        <v>221.63043675553038</v>
      </c>
    </row>
    <row r="684" spans="1:18" s="98" customFormat="1" x14ac:dyDescent="0.55000000000000004">
      <c r="A684" s="165"/>
      <c r="B684" s="166" t="s">
        <v>60</v>
      </c>
      <c r="C684" s="166" t="s">
        <v>60</v>
      </c>
      <c r="D684" s="166" t="s">
        <v>60</v>
      </c>
      <c r="E684" s="166" t="s">
        <v>60</v>
      </c>
      <c r="F684" s="166"/>
      <c r="G684" s="166" t="s">
        <v>458</v>
      </c>
      <c r="H684" s="167">
        <f>H610+H622+H639+H647+H654+H659+H668+H676+H683</f>
        <v>305792</v>
      </c>
      <c r="I684" s="165"/>
      <c r="J684" s="168">
        <f t="shared" ref="J684:O684" si="26">J610+J622+J639+J647+J654+J659+J668+J676+J683</f>
        <v>49182420.979999997</v>
      </c>
      <c r="K684" s="169">
        <f t="shared" si="26"/>
        <v>50826184.259999998</v>
      </c>
      <c r="L684" s="168">
        <f t="shared" si="26"/>
        <v>71129979.330000013</v>
      </c>
      <c r="M684" s="168">
        <f t="shared" si="26"/>
        <v>61548516.039999992</v>
      </c>
      <c r="N684" s="166">
        <f t="shared" si="26"/>
        <v>74</v>
      </c>
      <c r="O684" s="166">
        <f t="shared" si="26"/>
        <v>74</v>
      </c>
      <c r="P684" s="166">
        <f>N684-O684</f>
        <v>0</v>
      </c>
      <c r="Q684" s="96">
        <f t="shared" si="24"/>
        <v>9581463.2900000215</v>
      </c>
      <c r="R684" s="97">
        <f t="shared" si="25"/>
        <v>232.60902616811433</v>
      </c>
    </row>
    <row r="685" spans="1:18" ht="24.75" thickBot="1" x14ac:dyDescent="0.6">
      <c r="A685" s="170"/>
      <c r="B685" s="171"/>
      <c r="C685" s="171"/>
      <c r="D685" s="171"/>
      <c r="E685" s="419" t="s">
        <v>459</v>
      </c>
      <c r="F685" s="420"/>
      <c r="G685" s="421"/>
      <c r="H685" s="172"/>
      <c r="I685" s="170"/>
      <c r="J685" s="173">
        <f>J684/O684</f>
        <v>664627.31054054049</v>
      </c>
      <c r="K685" s="174">
        <f>K684/O684</f>
        <v>686840.32783783786</v>
      </c>
      <c r="L685" s="173">
        <f>L684/O684</f>
        <v>961215.93689189211</v>
      </c>
      <c r="M685" s="173">
        <f>M684/O684</f>
        <v>831736.70324324316</v>
      </c>
      <c r="N685" s="175"/>
      <c r="O685" s="175"/>
      <c r="P685" s="175"/>
      <c r="Q685" s="79">
        <f t="shared" si="24"/>
        <v>129479.23364864895</v>
      </c>
    </row>
    <row r="686" spans="1:18" ht="24.75" thickTop="1" x14ac:dyDescent="0.55000000000000004">
      <c r="A686" s="117">
        <v>1</v>
      </c>
      <c r="B686" s="118" t="s">
        <v>59</v>
      </c>
      <c r="C686" s="118" t="s">
        <v>460</v>
      </c>
      <c r="D686" s="118" t="s">
        <v>461</v>
      </c>
      <c r="E686" s="118" t="s">
        <v>462</v>
      </c>
      <c r="F686" s="118" t="s">
        <v>302</v>
      </c>
      <c r="G686" s="118" t="s">
        <v>463</v>
      </c>
      <c r="H686" s="119"/>
      <c r="I686" s="117"/>
      <c r="J686" s="120"/>
      <c r="K686" s="121"/>
      <c r="L686" s="122"/>
      <c r="M686" s="122"/>
      <c r="N686" s="118"/>
      <c r="O686" s="118"/>
      <c r="P686" s="118"/>
    </row>
    <row r="687" spans="1:18" x14ac:dyDescent="0.55000000000000004">
      <c r="A687" s="86">
        <v>2</v>
      </c>
      <c r="B687" s="87" t="s">
        <v>59</v>
      </c>
      <c r="C687" s="87" t="s">
        <v>460</v>
      </c>
      <c r="D687" s="87" t="s">
        <v>461</v>
      </c>
      <c r="E687" s="87" t="s">
        <v>462</v>
      </c>
      <c r="F687" s="87" t="s">
        <v>178</v>
      </c>
      <c r="G687" s="87" t="s">
        <v>1096</v>
      </c>
      <c r="H687" s="88">
        <v>5138</v>
      </c>
      <c r="I687" s="86">
        <v>4</v>
      </c>
      <c r="J687" s="89">
        <f>สกลนคร!F22</f>
        <v>479306.56</v>
      </c>
      <c r="K687" s="90">
        <f>สกลนคร!AI22</f>
        <v>746219.85000000009</v>
      </c>
      <c r="L687" s="91">
        <f>สกลนคร!AJ22</f>
        <v>828199.15</v>
      </c>
      <c r="M687" s="91">
        <f>สกลนคร!AK22</f>
        <v>948326.69</v>
      </c>
      <c r="N687" s="87"/>
      <c r="O687" s="87"/>
      <c r="P687" s="87"/>
      <c r="Q687" s="79">
        <f t="shared" si="24"/>
        <v>-120127.53999999992</v>
      </c>
      <c r="R687" s="80">
        <f t="shared" si="25"/>
        <v>161.19095951732191</v>
      </c>
    </row>
    <row r="688" spans="1:18" x14ac:dyDescent="0.55000000000000004">
      <c r="A688" s="86">
        <v>3</v>
      </c>
      <c r="B688" s="87" t="s">
        <v>59</v>
      </c>
      <c r="C688" s="87" t="s">
        <v>460</v>
      </c>
      <c r="D688" s="87" t="s">
        <v>461</v>
      </c>
      <c r="E688" s="87" t="s">
        <v>462</v>
      </c>
      <c r="F688" s="87" t="s">
        <v>178</v>
      </c>
      <c r="G688" s="87" t="s">
        <v>1097</v>
      </c>
      <c r="H688" s="88">
        <v>3999</v>
      </c>
      <c r="I688" s="86">
        <v>3</v>
      </c>
      <c r="J688" s="89">
        <f>สกลนคร!F23</f>
        <v>143991.15</v>
      </c>
      <c r="K688" s="90">
        <f>สกลนคร!AI23</f>
        <v>258979.68</v>
      </c>
      <c r="L688" s="91">
        <f>สกลนคร!AJ23</f>
        <v>649113.19999999995</v>
      </c>
      <c r="M688" s="91">
        <f>สกลนคร!AK23</f>
        <v>672872.53</v>
      </c>
      <c r="N688" s="87"/>
      <c r="O688" s="87"/>
      <c r="P688" s="87"/>
      <c r="Q688" s="79">
        <f t="shared" si="24"/>
        <v>-23759.330000000075</v>
      </c>
      <c r="R688" s="80">
        <f t="shared" si="25"/>
        <v>162.31887971992998</v>
      </c>
    </row>
    <row r="689" spans="1:18" x14ac:dyDescent="0.55000000000000004">
      <c r="A689" s="86">
        <v>4</v>
      </c>
      <c r="B689" s="87" t="s">
        <v>59</v>
      </c>
      <c r="C689" s="87" t="s">
        <v>460</v>
      </c>
      <c r="D689" s="87" t="s">
        <v>461</v>
      </c>
      <c r="E689" s="87" t="s">
        <v>462</v>
      </c>
      <c r="F689" s="87" t="s">
        <v>178</v>
      </c>
      <c r="G689" s="87" t="s">
        <v>1098</v>
      </c>
      <c r="H689" s="88">
        <v>9129</v>
      </c>
      <c r="I689" s="86">
        <v>5</v>
      </c>
      <c r="J689" s="89">
        <f>สกลนคร!F24</f>
        <v>1402807.43</v>
      </c>
      <c r="K689" s="90">
        <f>สกลนคร!AI24</f>
        <v>1678016.0899999999</v>
      </c>
      <c r="L689" s="91">
        <f>สกลนคร!AJ24</f>
        <v>1653232.07</v>
      </c>
      <c r="M689" s="91">
        <f>สกลนคร!AK24</f>
        <v>1354792.73</v>
      </c>
      <c r="N689" s="87"/>
      <c r="O689" s="87"/>
      <c r="P689" s="87"/>
      <c r="Q689" s="79">
        <f t="shared" si="24"/>
        <v>298439.34000000008</v>
      </c>
      <c r="R689" s="80">
        <f t="shared" si="25"/>
        <v>181.09673239128054</v>
      </c>
    </row>
    <row r="690" spans="1:18" x14ac:dyDescent="0.55000000000000004">
      <c r="A690" s="86">
        <v>5</v>
      </c>
      <c r="B690" s="87" t="s">
        <v>59</v>
      </c>
      <c r="C690" s="87" t="s">
        <v>460</v>
      </c>
      <c r="D690" s="87" t="s">
        <v>461</v>
      </c>
      <c r="E690" s="87" t="s">
        <v>462</v>
      </c>
      <c r="F690" s="87" t="s">
        <v>178</v>
      </c>
      <c r="G690" s="87" t="s">
        <v>1099</v>
      </c>
      <c r="H690" s="88">
        <v>4195</v>
      </c>
      <c r="I690" s="86">
        <v>3</v>
      </c>
      <c r="J690" s="89">
        <f>สกลนคร!F25</f>
        <v>231474.19</v>
      </c>
      <c r="K690" s="90">
        <f>สกลนคร!AI25</f>
        <v>322117.24</v>
      </c>
      <c r="L690" s="91">
        <f>สกลนคร!AJ25</f>
        <v>647022.77</v>
      </c>
      <c r="M690" s="91">
        <f>สกลนคร!AK25</f>
        <v>859847.10000000009</v>
      </c>
      <c r="N690" s="87"/>
      <c r="O690" s="87"/>
      <c r="P690" s="87"/>
      <c r="Q690" s="79">
        <f t="shared" si="24"/>
        <v>-212824.33000000007</v>
      </c>
      <c r="R690" s="80">
        <f t="shared" si="25"/>
        <v>154.23665554231229</v>
      </c>
    </row>
    <row r="691" spans="1:18" x14ac:dyDescent="0.55000000000000004">
      <c r="A691" s="86">
        <v>6</v>
      </c>
      <c r="B691" s="87" t="s">
        <v>59</v>
      </c>
      <c r="C691" s="87" t="s">
        <v>460</v>
      </c>
      <c r="D691" s="87" t="s">
        <v>461</v>
      </c>
      <c r="E691" s="87" t="s">
        <v>462</v>
      </c>
      <c r="F691" s="87" t="s">
        <v>178</v>
      </c>
      <c r="G691" s="87" t="s">
        <v>1100</v>
      </c>
      <c r="H691" s="88">
        <v>2134</v>
      </c>
      <c r="I691" s="86">
        <v>2</v>
      </c>
      <c r="J691" s="89">
        <f>สกลนคร!F26</f>
        <v>148432.43</v>
      </c>
      <c r="K691" s="90">
        <f>สกลนคร!AI26</f>
        <v>217836.27</v>
      </c>
      <c r="L691" s="91">
        <f>สกลนคร!AJ26</f>
        <v>381756.14</v>
      </c>
      <c r="M691" s="91">
        <f>สกลนคร!AK26</f>
        <v>407342.64</v>
      </c>
      <c r="N691" s="87"/>
      <c r="O691" s="87"/>
      <c r="P691" s="87"/>
      <c r="Q691" s="79">
        <f t="shared" si="24"/>
        <v>-25586.5</v>
      </c>
      <c r="R691" s="80">
        <f t="shared" si="25"/>
        <v>178.89228678537958</v>
      </c>
    </row>
    <row r="692" spans="1:18" x14ac:dyDescent="0.55000000000000004">
      <c r="A692" s="86">
        <v>7</v>
      </c>
      <c r="B692" s="87" t="s">
        <v>59</v>
      </c>
      <c r="C692" s="87" t="s">
        <v>460</v>
      </c>
      <c r="D692" s="87" t="s">
        <v>461</v>
      </c>
      <c r="E692" s="87" t="s">
        <v>462</v>
      </c>
      <c r="F692" s="87" t="s">
        <v>178</v>
      </c>
      <c r="G692" s="87" t="s">
        <v>1101</v>
      </c>
      <c r="H692" s="88">
        <v>4917</v>
      </c>
      <c r="I692" s="86">
        <v>4</v>
      </c>
      <c r="J692" s="89">
        <f>สกลนคร!F27</f>
        <v>678137.43</v>
      </c>
      <c r="K692" s="90">
        <f>สกลนคร!AI27</f>
        <v>822223.3</v>
      </c>
      <c r="L692" s="91">
        <f>สกลนคร!AJ27</f>
        <v>627100.06000000006</v>
      </c>
      <c r="M692" s="91">
        <f>สกลนคร!AK27</f>
        <v>833191.16999999993</v>
      </c>
      <c r="N692" s="87"/>
      <c r="O692" s="87"/>
      <c r="P692" s="87"/>
      <c r="Q692" s="79">
        <f t="shared" si="24"/>
        <v>-206091.10999999987</v>
      </c>
      <c r="R692" s="80">
        <f t="shared" si="25"/>
        <v>127.5371283302827</v>
      </c>
    </row>
    <row r="693" spans="1:18" x14ac:dyDescent="0.55000000000000004">
      <c r="A693" s="86">
        <v>8</v>
      </c>
      <c r="B693" s="87" t="s">
        <v>59</v>
      </c>
      <c r="C693" s="87" t="s">
        <v>460</v>
      </c>
      <c r="D693" s="87" t="s">
        <v>461</v>
      </c>
      <c r="E693" s="87" t="s">
        <v>462</v>
      </c>
      <c r="F693" s="87" t="s">
        <v>178</v>
      </c>
      <c r="G693" s="87" t="s">
        <v>1102</v>
      </c>
      <c r="H693" s="88">
        <v>5095</v>
      </c>
      <c r="I693" s="86">
        <v>4</v>
      </c>
      <c r="J693" s="89">
        <f>สกลนคร!F28</f>
        <v>378486.67</v>
      </c>
      <c r="K693" s="90">
        <f>สกลนคร!AI28</f>
        <v>532255.77</v>
      </c>
      <c r="L693" s="91">
        <f>สกลนคร!AJ28</f>
        <v>498220.57</v>
      </c>
      <c r="M693" s="91">
        <f>สกลนคร!AK28</f>
        <v>712882.85</v>
      </c>
      <c r="N693" s="87"/>
      <c r="O693" s="87"/>
      <c r="P693" s="87"/>
      <c r="Q693" s="79">
        <f t="shared" si="24"/>
        <v>-214662.27999999997</v>
      </c>
      <c r="R693" s="80">
        <f t="shared" si="25"/>
        <v>97.7861766437684</v>
      </c>
    </row>
    <row r="694" spans="1:18" x14ac:dyDescent="0.55000000000000004">
      <c r="A694" s="86">
        <v>9</v>
      </c>
      <c r="B694" s="87" t="s">
        <v>59</v>
      </c>
      <c r="C694" s="87" t="s">
        <v>460</v>
      </c>
      <c r="D694" s="87" t="s">
        <v>461</v>
      </c>
      <c r="E694" s="87" t="s">
        <v>462</v>
      </c>
      <c r="F694" s="87" t="s">
        <v>178</v>
      </c>
      <c r="G694" s="87" t="s">
        <v>1103</v>
      </c>
      <c r="H694" s="88">
        <v>7253</v>
      </c>
      <c r="I694" s="86">
        <v>5</v>
      </c>
      <c r="J694" s="89">
        <f>สกลนคร!F29</f>
        <v>508776.35</v>
      </c>
      <c r="K694" s="90">
        <f>สกลนคร!AI29</f>
        <v>743734.89</v>
      </c>
      <c r="L694" s="91">
        <f>สกลนคร!AJ29</f>
        <v>793405.05</v>
      </c>
      <c r="M694" s="91">
        <f>สกลนคร!AK29</f>
        <v>907839.44000000006</v>
      </c>
      <c r="N694" s="87"/>
      <c r="O694" s="87"/>
      <c r="P694" s="87"/>
      <c r="Q694" s="79">
        <f t="shared" si="24"/>
        <v>-114434.39000000001</v>
      </c>
      <c r="R694" s="80">
        <f t="shared" si="25"/>
        <v>109.38991451813044</v>
      </c>
    </row>
    <row r="695" spans="1:18" x14ac:dyDescent="0.55000000000000004">
      <c r="A695" s="86">
        <v>10</v>
      </c>
      <c r="B695" s="87" t="s">
        <v>59</v>
      </c>
      <c r="C695" s="87" t="s">
        <v>460</v>
      </c>
      <c r="D695" s="87" t="s">
        <v>461</v>
      </c>
      <c r="E695" s="87" t="s">
        <v>462</v>
      </c>
      <c r="F695" s="87" t="s">
        <v>178</v>
      </c>
      <c r="G695" s="87" t="s">
        <v>1104</v>
      </c>
      <c r="H695" s="88">
        <v>8018</v>
      </c>
      <c r="I695" s="86">
        <v>5</v>
      </c>
      <c r="J695" s="89">
        <f>สกลนคร!F30</f>
        <v>1135003.47</v>
      </c>
      <c r="K695" s="90">
        <f>สกลนคร!AI30</f>
        <v>1698250.9999999998</v>
      </c>
      <c r="L695" s="91">
        <f>สกลนคร!AJ30</f>
        <v>1371563.92</v>
      </c>
      <c r="M695" s="91">
        <f>สกลนคร!AK30</f>
        <v>1831376.6400000001</v>
      </c>
      <c r="N695" s="87"/>
      <c r="O695" s="87"/>
      <c r="P695" s="87"/>
      <c r="Q695" s="79">
        <f t="shared" si="24"/>
        <v>-459812.7200000002</v>
      </c>
      <c r="R695" s="80">
        <f t="shared" si="25"/>
        <v>171.06060364180593</v>
      </c>
    </row>
    <row r="696" spans="1:18" x14ac:dyDescent="0.55000000000000004">
      <c r="A696" s="86">
        <v>11</v>
      </c>
      <c r="B696" s="87" t="s">
        <v>59</v>
      </c>
      <c r="C696" s="87" t="s">
        <v>460</v>
      </c>
      <c r="D696" s="87" t="s">
        <v>461</v>
      </c>
      <c r="E696" s="87" t="s">
        <v>462</v>
      </c>
      <c r="F696" s="87" t="s">
        <v>178</v>
      </c>
      <c r="G696" s="87" t="s">
        <v>1105</v>
      </c>
      <c r="H696" s="88">
        <v>3577</v>
      </c>
      <c r="I696" s="86">
        <v>3</v>
      </c>
      <c r="J696" s="89">
        <f>สกลนคร!F31</f>
        <v>423698.74</v>
      </c>
      <c r="K696" s="90">
        <f>สกลนคร!AI31</f>
        <v>731060.65</v>
      </c>
      <c r="L696" s="91">
        <f>สกลนคร!AJ31</f>
        <v>498914.36</v>
      </c>
      <c r="M696" s="91">
        <f>สกลนคร!AK31</f>
        <v>591336.37</v>
      </c>
      <c r="N696" s="87"/>
      <c r="O696" s="87"/>
      <c r="P696" s="87"/>
      <c r="Q696" s="79">
        <f t="shared" si="24"/>
        <v>-92422.010000000009</v>
      </c>
      <c r="R696" s="80">
        <f t="shared" si="25"/>
        <v>139.47843444227004</v>
      </c>
    </row>
    <row r="697" spans="1:18" x14ac:dyDescent="0.55000000000000004">
      <c r="A697" s="86">
        <v>12</v>
      </c>
      <c r="B697" s="87" t="s">
        <v>59</v>
      </c>
      <c r="C697" s="87" t="s">
        <v>460</v>
      </c>
      <c r="D697" s="87" t="s">
        <v>461</v>
      </c>
      <c r="E697" s="87" t="s">
        <v>462</v>
      </c>
      <c r="F697" s="87" t="s">
        <v>178</v>
      </c>
      <c r="G697" s="87" t="s">
        <v>1106</v>
      </c>
      <c r="H697" s="88">
        <v>3160</v>
      </c>
      <c r="I697" s="86">
        <v>3</v>
      </c>
      <c r="J697" s="89">
        <f>สกลนคร!F32</f>
        <v>423695.32</v>
      </c>
      <c r="K697" s="90">
        <f>สกลนคร!AI32</f>
        <v>537949.6</v>
      </c>
      <c r="L697" s="91">
        <f>สกลนคร!AJ32</f>
        <v>717775.88</v>
      </c>
      <c r="M697" s="91">
        <f>สกลนคร!AK32</f>
        <v>890999.06</v>
      </c>
      <c r="N697" s="87"/>
      <c r="O697" s="87"/>
      <c r="P697" s="87"/>
      <c r="Q697" s="79">
        <f t="shared" si="24"/>
        <v>-173223.18000000005</v>
      </c>
      <c r="R697" s="80">
        <f t="shared" si="25"/>
        <v>227.1442658227848</v>
      </c>
    </row>
    <row r="698" spans="1:18" x14ac:dyDescent="0.55000000000000004">
      <c r="A698" s="86">
        <v>13</v>
      </c>
      <c r="B698" s="87" t="s">
        <v>59</v>
      </c>
      <c r="C698" s="87" t="s">
        <v>460</v>
      </c>
      <c r="D698" s="87" t="s">
        <v>461</v>
      </c>
      <c r="E698" s="87" t="s">
        <v>462</v>
      </c>
      <c r="F698" s="87" t="s">
        <v>178</v>
      </c>
      <c r="G698" s="87" t="s">
        <v>1107</v>
      </c>
      <c r="H698" s="88">
        <v>3883</v>
      </c>
      <c r="I698" s="86">
        <v>3</v>
      </c>
      <c r="J698" s="89">
        <f>สกลนคร!F33</f>
        <v>595216.34</v>
      </c>
      <c r="K698" s="90">
        <f>สกลนคร!AI33</f>
        <v>769828.85</v>
      </c>
      <c r="L698" s="91">
        <f>สกลนคร!AJ33</f>
        <v>722424.26</v>
      </c>
      <c r="M698" s="91">
        <f>สกลนคร!AK33</f>
        <v>715906.37999999989</v>
      </c>
      <c r="N698" s="87"/>
      <c r="O698" s="87"/>
      <c r="P698" s="87"/>
      <c r="Q698" s="79">
        <f t="shared" si="24"/>
        <v>6517.8800000001211</v>
      </c>
      <c r="R698" s="80">
        <f t="shared" si="25"/>
        <v>186.04796806592842</v>
      </c>
    </row>
    <row r="699" spans="1:18" x14ac:dyDescent="0.55000000000000004">
      <c r="A699" s="86">
        <v>14</v>
      </c>
      <c r="B699" s="87" t="s">
        <v>59</v>
      </c>
      <c r="C699" s="87" t="s">
        <v>460</v>
      </c>
      <c r="D699" s="87" t="s">
        <v>461</v>
      </c>
      <c r="E699" s="87" t="s">
        <v>462</v>
      </c>
      <c r="F699" s="87" t="s">
        <v>178</v>
      </c>
      <c r="G699" s="87" t="s">
        <v>1108</v>
      </c>
      <c r="H699" s="88">
        <v>3847</v>
      </c>
      <c r="I699" s="86">
        <v>3</v>
      </c>
      <c r="J699" s="89">
        <f>สกลนคร!F34</f>
        <v>649940.89</v>
      </c>
      <c r="K699" s="90">
        <f>สกลนคร!AI34</f>
        <v>894301.10000000009</v>
      </c>
      <c r="L699" s="91">
        <f>สกลนคร!AJ34</f>
        <v>717471.69</v>
      </c>
      <c r="M699" s="91">
        <f>สกลนคร!AK34</f>
        <v>684383.94000000006</v>
      </c>
      <c r="N699" s="87"/>
      <c r="O699" s="87"/>
      <c r="P699" s="87"/>
      <c r="Q699" s="79">
        <f t="shared" si="24"/>
        <v>33087.749999999884</v>
      </c>
      <c r="R699" s="80">
        <f t="shared" si="25"/>
        <v>186.50160904600986</v>
      </c>
    </row>
    <row r="700" spans="1:18" x14ac:dyDescent="0.55000000000000004">
      <c r="A700" s="86">
        <v>15</v>
      </c>
      <c r="B700" s="87" t="s">
        <v>59</v>
      </c>
      <c r="C700" s="87" t="s">
        <v>460</v>
      </c>
      <c r="D700" s="87" t="s">
        <v>461</v>
      </c>
      <c r="E700" s="87" t="s">
        <v>462</v>
      </c>
      <c r="F700" s="87" t="s">
        <v>178</v>
      </c>
      <c r="G700" s="87" t="s">
        <v>1109</v>
      </c>
      <c r="H700" s="88">
        <v>7106</v>
      </c>
      <c r="I700" s="86">
        <v>5</v>
      </c>
      <c r="J700" s="89">
        <f>สกลนคร!F35</f>
        <v>1127174.5900000001</v>
      </c>
      <c r="K700" s="90">
        <f>สกลนคร!AI35</f>
        <v>1305507.3900000001</v>
      </c>
      <c r="L700" s="91">
        <f>สกลนคร!AJ35</f>
        <v>657873.83000000007</v>
      </c>
      <c r="M700" s="91">
        <f>สกลนคร!AK35</f>
        <v>734237.37</v>
      </c>
      <c r="N700" s="87"/>
      <c r="O700" s="87"/>
      <c r="P700" s="87"/>
      <c r="Q700" s="79">
        <f t="shared" si="24"/>
        <v>-76363.539999999921</v>
      </c>
      <c r="R700" s="80">
        <f t="shared" si="25"/>
        <v>92.580049254151433</v>
      </c>
    </row>
    <row r="701" spans="1:18" x14ac:dyDescent="0.55000000000000004">
      <c r="A701" s="86">
        <v>16</v>
      </c>
      <c r="B701" s="87" t="s">
        <v>59</v>
      </c>
      <c r="C701" s="87" t="s">
        <v>460</v>
      </c>
      <c r="D701" s="87" t="s">
        <v>461</v>
      </c>
      <c r="E701" s="87" t="s">
        <v>462</v>
      </c>
      <c r="F701" s="87" t="s">
        <v>178</v>
      </c>
      <c r="G701" s="87" t="s">
        <v>1110</v>
      </c>
      <c r="H701" s="88">
        <v>3440</v>
      </c>
      <c r="I701" s="86">
        <v>3</v>
      </c>
      <c r="J701" s="89">
        <f>สกลนคร!F36</f>
        <v>500646.26</v>
      </c>
      <c r="K701" s="90">
        <f>สกลนคร!AI36</f>
        <v>666331.86</v>
      </c>
      <c r="L701" s="91">
        <f>สกลนคร!AJ36</f>
        <v>615305.09</v>
      </c>
      <c r="M701" s="91">
        <f>สกลนคร!AK36</f>
        <v>704140.5</v>
      </c>
      <c r="N701" s="87"/>
      <c r="O701" s="87"/>
      <c r="P701" s="87"/>
      <c r="Q701" s="79">
        <f t="shared" si="24"/>
        <v>-88835.410000000033</v>
      </c>
      <c r="R701" s="80">
        <f t="shared" si="25"/>
        <v>178.86775872093023</v>
      </c>
    </row>
    <row r="702" spans="1:18" x14ac:dyDescent="0.55000000000000004">
      <c r="A702" s="86">
        <v>17</v>
      </c>
      <c r="B702" s="87" t="s">
        <v>59</v>
      </c>
      <c r="C702" s="87" t="s">
        <v>460</v>
      </c>
      <c r="D702" s="87" t="s">
        <v>461</v>
      </c>
      <c r="E702" s="87" t="s">
        <v>462</v>
      </c>
      <c r="F702" s="87" t="s">
        <v>178</v>
      </c>
      <c r="G702" s="87" t="s">
        <v>1111</v>
      </c>
      <c r="H702" s="88">
        <v>4274</v>
      </c>
      <c r="I702" s="86">
        <v>3</v>
      </c>
      <c r="J702" s="89">
        <f>สกลนคร!F37</f>
        <v>758907.28</v>
      </c>
      <c r="K702" s="90">
        <f>สกลนคร!AI37</f>
        <v>1042607.53</v>
      </c>
      <c r="L702" s="91">
        <f>สกลนคร!AJ37</f>
        <v>775422.33</v>
      </c>
      <c r="M702" s="91">
        <f>สกลนคร!AK37</f>
        <v>904685.15</v>
      </c>
      <c r="N702" s="87"/>
      <c r="O702" s="87"/>
      <c r="P702" s="87"/>
      <c r="Q702" s="79">
        <f t="shared" si="24"/>
        <v>-129262.82000000007</v>
      </c>
      <c r="R702" s="80">
        <f t="shared" si="25"/>
        <v>181.42777959756668</v>
      </c>
    </row>
    <row r="703" spans="1:18" x14ac:dyDescent="0.55000000000000004">
      <c r="A703" s="86">
        <v>18</v>
      </c>
      <c r="B703" s="87" t="s">
        <v>59</v>
      </c>
      <c r="C703" s="87" t="s">
        <v>460</v>
      </c>
      <c r="D703" s="87" t="s">
        <v>461</v>
      </c>
      <c r="E703" s="87" t="s">
        <v>462</v>
      </c>
      <c r="F703" s="87" t="s">
        <v>178</v>
      </c>
      <c r="G703" s="87" t="s">
        <v>1112</v>
      </c>
      <c r="H703" s="88">
        <v>2034</v>
      </c>
      <c r="I703" s="86">
        <v>2</v>
      </c>
      <c r="J703" s="89">
        <f>สกลนคร!F38</f>
        <v>361496.77</v>
      </c>
      <c r="K703" s="90">
        <f>สกลนคร!AI38</f>
        <v>456087.5</v>
      </c>
      <c r="L703" s="91">
        <f>สกลนคร!AJ38</f>
        <v>483013.55</v>
      </c>
      <c r="M703" s="91">
        <f>สกลนคร!AK38</f>
        <v>518343.20999999996</v>
      </c>
      <c r="N703" s="87"/>
      <c r="O703" s="87"/>
      <c r="P703" s="87"/>
      <c r="Q703" s="79">
        <f t="shared" si="24"/>
        <v>-35329.659999999974</v>
      </c>
      <c r="R703" s="80">
        <f t="shared" si="25"/>
        <v>237.46978859390364</v>
      </c>
    </row>
    <row r="704" spans="1:18" x14ac:dyDescent="0.55000000000000004">
      <c r="A704" s="86">
        <v>19</v>
      </c>
      <c r="B704" s="87" t="s">
        <v>59</v>
      </c>
      <c r="C704" s="87" t="s">
        <v>460</v>
      </c>
      <c r="D704" s="87" t="s">
        <v>461</v>
      </c>
      <c r="E704" s="87" t="s">
        <v>462</v>
      </c>
      <c r="F704" s="87" t="s">
        <v>178</v>
      </c>
      <c r="G704" s="87" t="s">
        <v>1113</v>
      </c>
      <c r="H704" s="88">
        <v>5381</v>
      </c>
      <c r="I704" s="86">
        <v>4</v>
      </c>
      <c r="J704" s="89">
        <f>สกลนคร!F39</f>
        <v>122744.93</v>
      </c>
      <c r="K704" s="90">
        <f>สกลนคร!AI39</f>
        <v>253873.7</v>
      </c>
      <c r="L704" s="91">
        <f>สกลนคร!AJ39</f>
        <v>1026103.6</v>
      </c>
      <c r="M704" s="91">
        <f>สกลนคร!AK39</f>
        <v>1284511.79</v>
      </c>
      <c r="N704" s="87"/>
      <c r="O704" s="87"/>
      <c r="P704" s="87"/>
      <c r="Q704" s="79">
        <f t="shared" si="24"/>
        <v>-258408.19000000006</v>
      </c>
      <c r="R704" s="80">
        <f t="shared" si="25"/>
        <v>190.69013194573498</v>
      </c>
    </row>
    <row r="705" spans="1:18" x14ac:dyDescent="0.55000000000000004">
      <c r="A705" s="86">
        <v>20</v>
      </c>
      <c r="B705" s="87" t="s">
        <v>59</v>
      </c>
      <c r="C705" s="87" t="s">
        <v>460</v>
      </c>
      <c r="D705" s="87" t="s">
        <v>461</v>
      </c>
      <c r="E705" s="87" t="s">
        <v>462</v>
      </c>
      <c r="F705" s="87" t="s">
        <v>178</v>
      </c>
      <c r="G705" s="87" t="s">
        <v>1114</v>
      </c>
      <c r="H705" s="88">
        <v>2615</v>
      </c>
      <c r="I705" s="86">
        <v>2</v>
      </c>
      <c r="J705" s="89">
        <f>สกลนคร!F40</f>
        <v>926090.73</v>
      </c>
      <c r="K705" s="90">
        <f>สกลนคร!AI40</f>
        <v>1087004.8199999998</v>
      </c>
      <c r="L705" s="91">
        <f>สกลนคร!AJ40</f>
        <v>494839.81</v>
      </c>
      <c r="M705" s="91">
        <f>สกลนคร!AK40</f>
        <v>624623.25</v>
      </c>
      <c r="N705" s="87"/>
      <c r="O705" s="87"/>
      <c r="P705" s="87"/>
      <c r="Q705" s="79">
        <f t="shared" si="24"/>
        <v>-129783.44</v>
      </c>
      <c r="R705" s="80">
        <f t="shared" si="25"/>
        <v>189.23128489483747</v>
      </c>
    </row>
    <row r="706" spans="1:18" x14ac:dyDescent="0.55000000000000004">
      <c r="A706" s="86">
        <v>21</v>
      </c>
      <c r="B706" s="87" t="s">
        <v>59</v>
      </c>
      <c r="C706" s="87" t="s">
        <v>460</v>
      </c>
      <c r="D706" s="87" t="s">
        <v>461</v>
      </c>
      <c r="E706" s="87" t="s">
        <v>462</v>
      </c>
      <c r="F706" s="87" t="s">
        <v>178</v>
      </c>
      <c r="G706" s="87" t="s">
        <v>1115</v>
      </c>
      <c r="H706" s="88">
        <v>2358</v>
      </c>
      <c r="I706" s="86">
        <v>2</v>
      </c>
      <c r="J706" s="89">
        <f>สกลนคร!F41</f>
        <v>801454.54</v>
      </c>
      <c r="K706" s="90">
        <f>สกลนคร!AI41</f>
        <v>940959.89000000013</v>
      </c>
      <c r="L706" s="91">
        <f>สกลนคร!AJ41</f>
        <v>361890.72</v>
      </c>
      <c r="M706" s="91">
        <f>สกลนคร!AK41</f>
        <v>546970.13</v>
      </c>
      <c r="N706" s="87"/>
      <c r="O706" s="87"/>
      <c r="P706" s="87"/>
      <c r="Q706" s="79">
        <f t="shared" si="24"/>
        <v>-185079.41000000003</v>
      </c>
      <c r="R706" s="80">
        <f t="shared" si="25"/>
        <v>153.47358778625954</v>
      </c>
    </row>
    <row r="707" spans="1:18" x14ac:dyDescent="0.55000000000000004">
      <c r="A707" s="86">
        <v>22</v>
      </c>
      <c r="B707" s="87" t="s">
        <v>59</v>
      </c>
      <c r="C707" s="87" t="s">
        <v>460</v>
      </c>
      <c r="D707" s="87" t="s">
        <v>461</v>
      </c>
      <c r="E707" s="87" t="s">
        <v>462</v>
      </c>
      <c r="F707" s="87" t="s">
        <v>178</v>
      </c>
      <c r="G707" s="87" t="s">
        <v>1116</v>
      </c>
      <c r="H707" s="88">
        <v>5963</v>
      </c>
      <c r="I707" s="86">
        <v>4</v>
      </c>
      <c r="J707" s="89">
        <f>สกลนคร!F42</f>
        <v>254451.78</v>
      </c>
      <c r="K707" s="90">
        <f>สกลนคร!AI42</f>
        <v>410917.93</v>
      </c>
      <c r="L707" s="91">
        <f>สกลนคร!AJ42</f>
        <v>803260.42999999993</v>
      </c>
      <c r="M707" s="91">
        <f>สกลนคร!AK42</f>
        <v>1072897.25</v>
      </c>
      <c r="N707" s="87"/>
      <c r="O707" s="87"/>
      <c r="P707" s="87"/>
      <c r="Q707" s="79">
        <f t="shared" si="24"/>
        <v>-269636.82000000007</v>
      </c>
      <c r="R707" s="80">
        <f t="shared" si="25"/>
        <v>134.70743417742744</v>
      </c>
    </row>
    <row r="708" spans="1:18" x14ac:dyDescent="0.55000000000000004">
      <c r="A708" s="86">
        <v>23</v>
      </c>
      <c r="B708" s="87" t="s">
        <v>59</v>
      </c>
      <c r="C708" s="87" t="s">
        <v>460</v>
      </c>
      <c r="D708" s="87" t="s">
        <v>461</v>
      </c>
      <c r="E708" s="87" t="s">
        <v>462</v>
      </c>
      <c r="F708" s="87" t="s">
        <v>178</v>
      </c>
      <c r="G708" s="87" t="s">
        <v>1117</v>
      </c>
      <c r="H708" s="88">
        <v>3364</v>
      </c>
      <c r="I708" s="86">
        <v>3</v>
      </c>
      <c r="J708" s="89">
        <f>สกลนคร!F43</f>
        <v>306469.48</v>
      </c>
      <c r="K708" s="90">
        <f>สกลนคร!AI43</f>
        <v>512476.82999999996</v>
      </c>
      <c r="L708" s="91">
        <f>สกลนคร!AJ43</f>
        <v>476855.13</v>
      </c>
      <c r="M708" s="91">
        <f>สกลนคร!AK43</f>
        <v>541190.34</v>
      </c>
      <c r="N708" s="87"/>
      <c r="O708" s="87"/>
      <c r="P708" s="87"/>
      <c r="Q708" s="79">
        <f t="shared" si="24"/>
        <v>-64335.209999999963</v>
      </c>
      <c r="R708" s="80">
        <f t="shared" si="25"/>
        <v>141.75241676575504</v>
      </c>
    </row>
    <row r="709" spans="1:18" x14ac:dyDescent="0.55000000000000004">
      <c r="A709" s="86">
        <v>24</v>
      </c>
      <c r="B709" s="87" t="s">
        <v>59</v>
      </c>
      <c r="C709" s="87" t="s">
        <v>460</v>
      </c>
      <c r="D709" s="87" t="s">
        <v>461</v>
      </c>
      <c r="E709" s="87" t="s">
        <v>462</v>
      </c>
      <c r="F709" s="87" t="s">
        <v>178</v>
      </c>
      <c r="G709" s="87" t="s">
        <v>1118</v>
      </c>
      <c r="H709" s="88">
        <v>2792</v>
      </c>
      <c r="I709" s="86">
        <v>2</v>
      </c>
      <c r="J709" s="89">
        <f>สกลนคร!F44</f>
        <v>686321.89</v>
      </c>
      <c r="K709" s="90">
        <f>สกลนคร!AI44</f>
        <v>880281.74</v>
      </c>
      <c r="L709" s="91">
        <f>สกลนคร!AJ44</f>
        <v>503800.66000000003</v>
      </c>
      <c r="M709" s="91">
        <f>สกลนคร!AK44</f>
        <v>745063.76</v>
      </c>
      <c r="N709" s="87"/>
      <c r="O709" s="87"/>
      <c r="P709" s="87"/>
      <c r="Q709" s="79">
        <f t="shared" si="24"/>
        <v>-241263.09999999998</v>
      </c>
      <c r="R709" s="80">
        <f t="shared" si="25"/>
        <v>180.4443624641834</v>
      </c>
    </row>
    <row r="710" spans="1:18" x14ac:dyDescent="0.55000000000000004">
      <c r="A710" s="86">
        <v>25</v>
      </c>
      <c r="B710" s="87" t="s">
        <v>59</v>
      </c>
      <c r="C710" s="87" t="s">
        <v>460</v>
      </c>
      <c r="D710" s="87" t="s">
        <v>461</v>
      </c>
      <c r="E710" s="87" t="s">
        <v>462</v>
      </c>
      <c r="F710" s="87" t="s">
        <v>178</v>
      </c>
      <c r="G710" s="87" t="s">
        <v>1119</v>
      </c>
      <c r="H710" s="88">
        <v>2430</v>
      </c>
      <c r="I710" s="86">
        <v>2</v>
      </c>
      <c r="J710" s="89">
        <f>สกลนคร!F45</f>
        <v>437407.74</v>
      </c>
      <c r="K710" s="90">
        <f>สกลนคร!AI45</f>
        <v>656936.59</v>
      </c>
      <c r="L710" s="91">
        <f>สกลนคร!AJ45</f>
        <v>611316.4</v>
      </c>
      <c r="M710" s="91">
        <f>สกลนคร!AK45</f>
        <v>731539.32000000007</v>
      </c>
      <c r="N710" s="87"/>
      <c r="O710" s="87"/>
      <c r="P710" s="87"/>
      <c r="Q710" s="79">
        <f t="shared" si="24"/>
        <v>-120222.92000000004</v>
      </c>
      <c r="R710" s="80">
        <f t="shared" si="25"/>
        <v>251.57053497942388</v>
      </c>
    </row>
    <row r="711" spans="1:18" s="98" customFormat="1" x14ac:dyDescent="0.55000000000000004">
      <c r="A711" s="92">
        <v>1</v>
      </c>
      <c r="B711" s="93" t="s">
        <v>59</v>
      </c>
      <c r="C711" s="93"/>
      <c r="D711" s="93"/>
      <c r="E711" s="93" t="s">
        <v>75</v>
      </c>
      <c r="F711" s="93"/>
      <c r="G711" s="93" t="s">
        <v>464</v>
      </c>
      <c r="H711" s="99">
        <f>SUM(H686:H710)</f>
        <v>106102</v>
      </c>
      <c r="I711" s="92"/>
      <c r="J711" s="95">
        <f>SUM(J686:J710)</f>
        <v>13482132.960000001</v>
      </c>
      <c r="K711" s="95">
        <f>SUM(K686:K710)</f>
        <v>18165760.07</v>
      </c>
      <c r="L711" s="95">
        <f>SUM(L686:L710)</f>
        <v>16915880.670000002</v>
      </c>
      <c r="M711" s="95">
        <f>SUM(M686:M710)</f>
        <v>19819299.609999999</v>
      </c>
      <c r="N711" s="93">
        <v>24</v>
      </c>
      <c r="O711" s="93">
        <v>24</v>
      </c>
      <c r="P711" s="93">
        <f>N711-O711</f>
        <v>0</v>
      </c>
      <c r="Q711" s="96">
        <f t="shared" ref="Q711:Q774" si="27">L711-M711</f>
        <v>-2903418.9399999976</v>
      </c>
      <c r="R711" s="97">
        <f>L711/H711</f>
        <v>159.43036578009841</v>
      </c>
    </row>
    <row r="712" spans="1:18" x14ac:dyDescent="0.55000000000000004">
      <c r="A712" s="86">
        <v>1</v>
      </c>
      <c r="B712" s="87" t="s">
        <v>59</v>
      </c>
      <c r="C712" s="87" t="s">
        <v>465</v>
      </c>
      <c r="D712" s="87" t="s">
        <v>80</v>
      </c>
      <c r="E712" s="87" t="s">
        <v>466</v>
      </c>
      <c r="F712" s="87" t="s">
        <v>208</v>
      </c>
      <c r="G712" s="87" t="s">
        <v>467</v>
      </c>
      <c r="H712" s="88"/>
      <c r="I712" s="86"/>
      <c r="J712" s="89"/>
      <c r="K712" s="90"/>
      <c r="L712" s="91"/>
      <c r="M712" s="91"/>
      <c r="N712" s="87"/>
      <c r="O712" s="87"/>
      <c r="P712" s="87"/>
    </row>
    <row r="713" spans="1:18" x14ac:dyDescent="0.55000000000000004">
      <c r="A713" s="86">
        <v>2</v>
      </c>
      <c r="B713" s="87" t="s">
        <v>59</v>
      </c>
      <c r="C713" s="87" t="s">
        <v>465</v>
      </c>
      <c r="D713" s="87" t="s">
        <v>80</v>
      </c>
      <c r="E713" s="87" t="s">
        <v>466</v>
      </c>
      <c r="F713" s="87" t="s">
        <v>178</v>
      </c>
      <c r="G713" s="87" t="s">
        <v>1120</v>
      </c>
      <c r="H713" s="88">
        <v>6067</v>
      </c>
      <c r="I713" s="86">
        <v>5</v>
      </c>
      <c r="J713" s="89">
        <f>สกลนคร!F46</f>
        <v>327439.09999999998</v>
      </c>
      <c r="K713" s="90">
        <f>สกลนคร!AI46</f>
        <v>405902.00999999995</v>
      </c>
      <c r="L713" s="91">
        <f>สกลนคร!AJ46</f>
        <v>758248.13</v>
      </c>
      <c r="M713" s="91">
        <f>สกลนคร!AK46</f>
        <v>803766.01</v>
      </c>
      <c r="N713" s="87"/>
      <c r="O713" s="87"/>
      <c r="P713" s="87"/>
      <c r="Q713" s="79">
        <f t="shared" si="27"/>
        <v>-45517.880000000005</v>
      </c>
      <c r="R713" s="80">
        <f t="shared" ref="R713:R774" si="28">L713/H713</f>
        <v>124.97908851162025</v>
      </c>
    </row>
    <row r="714" spans="1:18" x14ac:dyDescent="0.55000000000000004">
      <c r="A714" s="86">
        <v>3</v>
      </c>
      <c r="B714" s="87" t="s">
        <v>59</v>
      </c>
      <c r="C714" s="87" t="s">
        <v>465</v>
      </c>
      <c r="D714" s="87" t="s">
        <v>80</v>
      </c>
      <c r="E714" s="87" t="s">
        <v>466</v>
      </c>
      <c r="F714" s="87" t="s">
        <v>178</v>
      </c>
      <c r="G714" s="87" t="s">
        <v>1121</v>
      </c>
      <c r="H714" s="88">
        <v>5626</v>
      </c>
      <c r="I714" s="86">
        <v>4</v>
      </c>
      <c r="J714" s="89">
        <f>สกลนคร!F47</f>
        <v>312506.23</v>
      </c>
      <c r="K714" s="90">
        <f>สกลนคร!AI47</f>
        <v>360154.81999999995</v>
      </c>
      <c r="L714" s="91">
        <f>สกลนคร!AJ47</f>
        <v>907811.89</v>
      </c>
      <c r="M714" s="91">
        <f>สกลนคร!AK47</f>
        <v>973973.71</v>
      </c>
      <c r="N714" s="87"/>
      <c r="O714" s="87"/>
      <c r="P714" s="87"/>
      <c r="Q714" s="79">
        <f t="shared" si="27"/>
        <v>-66161.819999999949</v>
      </c>
      <c r="R714" s="80">
        <f t="shared" si="28"/>
        <v>161.36009420547458</v>
      </c>
    </row>
    <row r="715" spans="1:18" x14ac:dyDescent="0.55000000000000004">
      <c r="A715" s="86">
        <v>4</v>
      </c>
      <c r="B715" s="87" t="s">
        <v>59</v>
      </c>
      <c r="C715" s="87" t="s">
        <v>465</v>
      </c>
      <c r="D715" s="87" t="s">
        <v>80</v>
      </c>
      <c r="E715" s="87" t="s">
        <v>466</v>
      </c>
      <c r="F715" s="87" t="s">
        <v>178</v>
      </c>
      <c r="G715" s="87" t="s">
        <v>1122</v>
      </c>
      <c r="H715" s="88">
        <v>3964</v>
      </c>
      <c r="I715" s="86">
        <v>3</v>
      </c>
      <c r="J715" s="89">
        <f>สกลนคร!F48</f>
        <v>227163.83</v>
      </c>
      <c r="K715" s="90">
        <f>สกลนคร!AI48</f>
        <v>253286.22</v>
      </c>
      <c r="L715" s="91">
        <f>สกลนคร!AJ48</f>
        <v>956372.36</v>
      </c>
      <c r="M715" s="91">
        <f>สกลนคร!AK48</f>
        <v>1033758.75</v>
      </c>
      <c r="N715" s="87"/>
      <c r="O715" s="87"/>
      <c r="P715" s="87"/>
      <c r="Q715" s="79">
        <f t="shared" si="27"/>
        <v>-77386.390000000014</v>
      </c>
      <c r="R715" s="80">
        <f t="shared" si="28"/>
        <v>241.2644702320888</v>
      </c>
    </row>
    <row r="716" spans="1:18" x14ac:dyDescent="0.55000000000000004">
      <c r="A716" s="86">
        <v>5</v>
      </c>
      <c r="B716" s="87" t="s">
        <v>59</v>
      </c>
      <c r="C716" s="87" t="s">
        <v>465</v>
      </c>
      <c r="D716" s="87" t="s">
        <v>80</v>
      </c>
      <c r="E716" s="87" t="s">
        <v>466</v>
      </c>
      <c r="F716" s="87" t="s">
        <v>178</v>
      </c>
      <c r="G716" s="87" t="s">
        <v>1123</v>
      </c>
      <c r="H716" s="88">
        <v>2688</v>
      </c>
      <c r="I716" s="86">
        <v>2</v>
      </c>
      <c r="J716" s="89">
        <f>สกลนคร!F49</f>
        <v>145366</v>
      </c>
      <c r="K716" s="90">
        <f>สกลนคร!AI49</f>
        <v>193742.76</v>
      </c>
      <c r="L716" s="91">
        <f>สกลนคร!AJ49</f>
        <v>672989.99</v>
      </c>
      <c r="M716" s="91">
        <f>สกลนคร!AK49</f>
        <v>748113.36</v>
      </c>
      <c r="N716" s="87"/>
      <c r="O716" s="87"/>
      <c r="P716" s="87"/>
      <c r="Q716" s="79">
        <f t="shared" si="27"/>
        <v>-75123.37</v>
      </c>
      <c r="R716" s="80">
        <f t="shared" si="28"/>
        <v>250.36829985119047</v>
      </c>
    </row>
    <row r="717" spans="1:18" x14ac:dyDescent="0.55000000000000004">
      <c r="A717" s="86">
        <v>6</v>
      </c>
      <c r="B717" s="87" t="s">
        <v>59</v>
      </c>
      <c r="C717" s="87" t="s">
        <v>465</v>
      </c>
      <c r="D717" s="87" t="s">
        <v>80</v>
      </c>
      <c r="E717" s="87" t="s">
        <v>466</v>
      </c>
      <c r="F717" s="87" t="s">
        <v>178</v>
      </c>
      <c r="G717" s="87" t="s">
        <v>1124</v>
      </c>
      <c r="H717" s="88">
        <v>4641</v>
      </c>
      <c r="I717" s="86">
        <v>4</v>
      </c>
      <c r="J717" s="89">
        <f>สกลนคร!F50</f>
        <v>358400.56</v>
      </c>
      <c r="K717" s="90">
        <f>สกลนคร!AI50</f>
        <v>410108.37</v>
      </c>
      <c r="L717" s="91">
        <f>สกลนคร!AJ50</f>
        <v>892019.6100000001</v>
      </c>
      <c r="M717" s="91">
        <f>สกลนคร!AK50</f>
        <v>956460.75</v>
      </c>
      <c r="N717" s="87"/>
      <c r="O717" s="87"/>
      <c r="P717" s="87"/>
      <c r="Q717" s="79">
        <f t="shared" si="27"/>
        <v>-64441.139999999898</v>
      </c>
      <c r="R717" s="80">
        <f t="shared" si="28"/>
        <v>192.20418228829996</v>
      </c>
    </row>
    <row r="718" spans="1:18" x14ac:dyDescent="0.55000000000000004">
      <c r="A718" s="86">
        <v>7</v>
      </c>
      <c r="B718" s="87" t="s">
        <v>59</v>
      </c>
      <c r="C718" s="87" t="s">
        <v>465</v>
      </c>
      <c r="D718" s="87" t="s">
        <v>80</v>
      </c>
      <c r="E718" s="87" t="s">
        <v>466</v>
      </c>
      <c r="F718" s="87" t="s">
        <v>178</v>
      </c>
      <c r="G718" s="87" t="s">
        <v>1125</v>
      </c>
      <c r="H718" s="88">
        <v>3844</v>
      </c>
      <c r="I718" s="86">
        <v>3</v>
      </c>
      <c r="J718" s="89">
        <f>สกลนคร!F51</f>
        <v>304795.21999999997</v>
      </c>
      <c r="K718" s="90">
        <f>สกลนคร!AI51</f>
        <v>338424.93</v>
      </c>
      <c r="L718" s="91">
        <f>สกลนคร!AJ51</f>
        <v>554474.73</v>
      </c>
      <c r="M718" s="91">
        <f>สกลนคร!AK51</f>
        <v>600924.69000000006</v>
      </c>
      <c r="N718" s="87"/>
      <c r="O718" s="87"/>
      <c r="P718" s="87"/>
      <c r="Q718" s="79">
        <f t="shared" si="27"/>
        <v>-46449.960000000079</v>
      </c>
      <c r="R718" s="80">
        <f t="shared" si="28"/>
        <v>144.24420655567118</v>
      </c>
    </row>
    <row r="719" spans="1:18" s="98" customFormat="1" x14ac:dyDescent="0.55000000000000004">
      <c r="A719" s="92">
        <v>2</v>
      </c>
      <c r="B719" s="93" t="s">
        <v>59</v>
      </c>
      <c r="C719" s="93"/>
      <c r="D719" s="93"/>
      <c r="E719" s="93" t="s">
        <v>75</v>
      </c>
      <c r="F719" s="93"/>
      <c r="G719" s="93" t="s">
        <v>468</v>
      </c>
      <c r="H719" s="99">
        <f>SUM(H712:H718)</f>
        <v>26830</v>
      </c>
      <c r="I719" s="92"/>
      <c r="J719" s="95">
        <f>SUM(J712:J718)</f>
        <v>1675670.94</v>
      </c>
      <c r="K719" s="95">
        <f>SUM(K712:K718)</f>
        <v>1961619.1099999996</v>
      </c>
      <c r="L719" s="95">
        <f>SUM(L712:L718)</f>
        <v>4741916.7100000009</v>
      </c>
      <c r="M719" s="95">
        <f>SUM(M712:M718)</f>
        <v>5116997.2700000005</v>
      </c>
      <c r="N719" s="93">
        <v>6</v>
      </c>
      <c r="O719" s="93">
        <v>6</v>
      </c>
      <c r="P719" s="93">
        <f>N719-O719</f>
        <v>0</v>
      </c>
      <c r="Q719" s="96">
        <f t="shared" si="27"/>
        <v>-375080.55999999959</v>
      </c>
      <c r="R719" s="97">
        <f>L719/H719</f>
        <v>176.73934811777863</v>
      </c>
    </row>
    <row r="720" spans="1:18" s="98" customFormat="1" x14ac:dyDescent="0.55000000000000004">
      <c r="A720" s="158">
        <v>1</v>
      </c>
      <c r="B720" s="129" t="s">
        <v>59</v>
      </c>
      <c r="C720" s="129" t="s">
        <v>469</v>
      </c>
      <c r="D720" s="129" t="s">
        <v>87</v>
      </c>
      <c r="E720" s="129" t="s">
        <v>470</v>
      </c>
      <c r="F720" s="129" t="s">
        <v>208</v>
      </c>
      <c r="G720" s="129" t="s">
        <v>470</v>
      </c>
      <c r="H720" s="176"/>
      <c r="I720" s="158"/>
      <c r="J720" s="177"/>
      <c r="K720" s="178"/>
      <c r="L720" s="128"/>
      <c r="M720" s="128"/>
      <c r="N720" s="129"/>
      <c r="O720" s="129"/>
      <c r="P720" s="129"/>
      <c r="Q720" s="96"/>
      <c r="R720" s="97"/>
    </row>
    <row r="721" spans="1:18" x14ac:dyDescent="0.55000000000000004">
      <c r="A721" s="86">
        <v>2</v>
      </c>
      <c r="B721" s="87" t="s">
        <v>59</v>
      </c>
      <c r="C721" s="87" t="s">
        <v>469</v>
      </c>
      <c r="D721" s="87" t="s">
        <v>87</v>
      </c>
      <c r="E721" s="87" t="s">
        <v>470</v>
      </c>
      <c r="F721" s="87" t="s">
        <v>178</v>
      </c>
      <c r="G721" s="87" t="s">
        <v>1126</v>
      </c>
      <c r="H721" s="88">
        <v>4084</v>
      </c>
      <c r="I721" s="86">
        <v>3</v>
      </c>
      <c r="J721" s="89">
        <f>สกลนคร!F52</f>
        <v>54346.77</v>
      </c>
      <c r="K721" s="90">
        <f>สกลนคร!AI52</f>
        <v>86291.069999999992</v>
      </c>
      <c r="L721" s="91">
        <f>สกลนคร!AJ52</f>
        <v>684081.81</v>
      </c>
      <c r="M721" s="91">
        <f>สกลนคร!AK52</f>
        <v>634114.12</v>
      </c>
      <c r="N721" s="87"/>
      <c r="O721" s="87"/>
      <c r="P721" s="87"/>
      <c r="Q721" s="79">
        <f t="shared" si="27"/>
        <v>49967.690000000061</v>
      </c>
      <c r="R721" s="80">
        <f t="shared" si="28"/>
        <v>167.50289177277182</v>
      </c>
    </row>
    <row r="722" spans="1:18" x14ac:dyDescent="0.55000000000000004">
      <c r="A722" s="86">
        <v>3</v>
      </c>
      <c r="B722" s="87" t="s">
        <v>59</v>
      </c>
      <c r="C722" s="87" t="s">
        <v>469</v>
      </c>
      <c r="D722" s="87" t="s">
        <v>87</v>
      </c>
      <c r="E722" s="87" t="s">
        <v>470</v>
      </c>
      <c r="F722" s="87" t="s">
        <v>178</v>
      </c>
      <c r="G722" s="87" t="s">
        <v>1127</v>
      </c>
      <c r="H722" s="88">
        <v>4275</v>
      </c>
      <c r="I722" s="86">
        <v>3</v>
      </c>
      <c r="J722" s="89">
        <f>สกลนคร!F53</f>
        <v>330211.48</v>
      </c>
      <c r="K722" s="90">
        <f>สกลนคร!AI53</f>
        <v>426332.61</v>
      </c>
      <c r="L722" s="91">
        <f>สกลนคร!AJ53</f>
        <v>715200.54</v>
      </c>
      <c r="M722" s="91">
        <f>สกลนคร!AK53</f>
        <v>688739.04999999993</v>
      </c>
      <c r="N722" s="87"/>
      <c r="O722" s="87"/>
      <c r="P722" s="87"/>
      <c r="Q722" s="79">
        <f t="shared" si="27"/>
        <v>26461.490000000107</v>
      </c>
      <c r="R722" s="80">
        <f t="shared" si="28"/>
        <v>167.29837192982458</v>
      </c>
    </row>
    <row r="723" spans="1:18" x14ac:dyDescent="0.55000000000000004">
      <c r="A723" s="86">
        <v>4</v>
      </c>
      <c r="B723" s="87" t="s">
        <v>59</v>
      </c>
      <c r="C723" s="87" t="s">
        <v>469</v>
      </c>
      <c r="D723" s="87" t="s">
        <v>87</v>
      </c>
      <c r="E723" s="87" t="s">
        <v>470</v>
      </c>
      <c r="F723" s="87" t="s">
        <v>178</v>
      </c>
      <c r="G723" s="87" t="s">
        <v>1128</v>
      </c>
      <c r="H723" s="88">
        <v>4414</v>
      </c>
      <c r="I723" s="86">
        <v>3</v>
      </c>
      <c r="J723" s="89">
        <f>สกลนคร!F54</f>
        <v>1014732.88</v>
      </c>
      <c r="K723" s="90">
        <f>สกลนคร!AI54</f>
        <v>1032653.24</v>
      </c>
      <c r="L723" s="91">
        <f>สกลนคร!AJ54</f>
        <v>716889.83000000007</v>
      </c>
      <c r="M723" s="91">
        <f>สกลนคร!AK54</f>
        <v>703239.25</v>
      </c>
      <c r="N723" s="87"/>
      <c r="O723" s="87"/>
      <c r="P723" s="87"/>
      <c r="Q723" s="79">
        <f t="shared" si="27"/>
        <v>13650.580000000075</v>
      </c>
      <c r="R723" s="80">
        <f t="shared" si="28"/>
        <v>162.41273901223383</v>
      </c>
    </row>
    <row r="724" spans="1:18" x14ac:dyDescent="0.55000000000000004">
      <c r="A724" s="86">
        <v>5</v>
      </c>
      <c r="B724" s="87" t="s">
        <v>59</v>
      </c>
      <c r="C724" s="87" t="s">
        <v>469</v>
      </c>
      <c r="D724" s="87" t="s">
        <v>87</v>
      </c>
      <c r="E724" s="87" t="s">
        <v>470</v>
      </c>
      <c r="F724" s="87" t="s">
        <v>178</v>
      </c>
      <c r="G724" s="87" t="s">
        <v>1129</v>
      </c>
      <c r="H724" s="88">
        <v>3418</v>
      </c>
      <c r="I724" s="86">
        <v>3</v>
      </c>
      <c r="J724" s="89">
        <f>สกลนคร!F55</f>
        <v>297175.61</v>
      </c>
      <c r="K724" s="90">
        <f>สกลนคร!AI55</f>
        <v>343376.25</v>
      </c>
      <c r="L724" s="91">
        <f>สกลนคร!AJ55</f>
        <v>600063.77</v>
      </c>
      <c r="M724" s="91">
        <f>สกลนคร!AK55</f>
        <v>551407.47</v>
      </c>
      <c r="N724" s="87"/>
      <c r="O724" s="87"/>
      <c r="P724" s="87"/>
      <c r="Q724" s="79">
        <f t="shared" si="27"/>
        <v>48656.300000000047</v>
      </c>
      <c r="R724" s="80">
        <f t="shared" si="28"/>
        <v>175.55990930368637</v>
      </c>
    </row>
    <row r="725" spans="1:18" x14ac:dyDescent="0.55000000000000004">
      <c r="A725" s="86">
        <v>6</v>
      </c>
      <c r="B725" s="87" t="s">
        <v>59</v>
      </c>
      <c r="C725" s="87" t="s">
        <v>469</v>
      </c>
      <c r="D725" s="87" t="s">
        <v>87</v>
      </c>
      <c r="E725" s="87" t="s">
        <v>470</v>
      </c>
      <c r="F725" s="87" t="s">
        <v>178</v>
      </c>
      <c r="G725" s="87" t="s">
        <v>1130</v>
      </c>
      <c r="H725" s="88">
        <v>3625</v>
      </c>
      <c r="I725" s="86">
        <v>3</v>
      </c>
      <c r="J725" s="89">
        <f>สกลนคร!F56</f>
        <v>852571.08</v>
      </c>
      <c r="K725" s="90">
        <f>สกลนคร!AI56</f>
        <v>885745.7</v>
      </c>
      <c r="L725" s="91">
        <f>สกลนคร!AJ56</f>
        <v>523960.55</v>
      </c>
      <c r="M725" s="91">
        <f>สกลนคร!AK56</f>
        <v>371432.81999999995</v>
      </c>
      <c r="N725" s="87"/>
      <c r="O725" s="87"/>
      <c r="P725" s="87"/>
      <c r="Q725" s="79">
        <f t="shared" si="27"/>
        <v>152527.73000000004</v>
      </c>
      <c r="R725" s="80">
        <f t="shared" si="28"/>
        <v>144.54084137931034</v>
      </c>
    </row>
    <row r="726" spans="1:18" s="98" customFormat="1" x14ac:dyDescent="0.55000000000000004">
      <c r="A726" s="92">
        <v>3</v>
      </c>
      <c r="B726" s="93" t="s">
        <v>59</v>
      </c>
      <c r="C726" s="93"/>
      <c r="D726" s="93"/>
      <c r="E726" s="93" t="s">
        <v>75</v>
      </c>
      <c r="F726" s="93"/>
      <c r="G726" s="93" t="s">
        <v>471</v>
      </c>
      <c r="H726" s="99">
        <f>SUM(H721:H725)</f>
        <v>19816</v>
      </c>
      <c r="I726" s="92"/>
      <c r="J726" s="95">
        <f>SUM(J720:J725)</f>
        <v>2549037.8199999998</v>
      </c>
      <c r="K726" s="95">
        <f>SUM(K720:K725)</f>
        <v>2774398.87</v>
      </c>
      <c r="L726" s="95">
        <f>SUM(L720:L725)</f>
        <v>3240196.5</v>
      </c>
      <c r="M726" s="95">
        <f>SUM(M720:M725)</f>
        <v>2948932.7099999995</v>
      </c>
      <c r="N726" s="93">
        <v>5</v>
      </c>
      <c r="O726" s="93">
        <v>5</v>
      </c>
      <c r="P726" s="93">
        <f>N726-O726</f>
        <v>0</v>
      </c>
      <c r="Q726" s="96">
        <f t="shared" si="27"/>
        <v>291263.7900000005</v>
      </c>
      <c r="R726" s="97">
        <f>L726/H726</f>
        <v>163.5141552280985</v>
      </c>
    </row>
    <row r="727" spans="1:18" x14ac:dyDescent="0.55000000000000004">
      <c r="A727" s="86">
        <v>1</v>
      </c>
      <c r="B727" s="87" t="s">
        <v>59</v>
      </c>
      <c r="C727" s="87" t="s">
        <v>472</v>
      </c>
      <c r="D727" s="87" t="s">
        <v>473</v>
      </c>
      <c r="E727" s="87" t="s">
        <v>474</v>
      </c>
      <c r="F727" s="87" t="s">
        <v>208</v>
      </c>
      <c r="G727" s="87" t="s">
        <v>475</v>
      </c>
      <c r="H727" s="88"/>
      <c r="I727" s="86"/>
      <c r="J727" s="89"/>
      <c r="K727" s="90"/>
      <c r="L727" s="91"/>
      <c r="M727" s="91"/>
      <c r="N727" s="87"/>
      <c r="O727" s="87"/>
      <c r="P727" s="87"/>
    </row>
    <row r="728" spans="1:18" x14ac:dyDescent="0.55000000000000004">
      <c r="A728" s="86">
        <v>2</v>
      </c>
      <c r="B728" s="87" t="s">
        <v>59</v>
      </c>
      <c r="C728" s="87" t="s">
        <v>472</v>
      </c>
      <c r="D728" s="87" t="s">
        <v>473</v>
      </c>
      <c r="E728" s="87" t="s">
        <v>474</v>
      </c>
      <c r="F728" s="87" t="s">
        <v>178</v>
      </c>
      <c r="G728" s="87" t="s">
        <v>1131</v>
      </c>
      <c r="H728" s="88">
        <v>5334</v>
      </c>
      <c r="I728" s="86">
        <v>4</v>
      </c>
      <c r="J728" s="91">
        <f>สกลนคร!F57</f>
        <v>405776.32</v>
      </c>
      <c r="K728" s="90">
        <f>สกลนคร!AI57</f>
        <v>443011.89</v>
      </c>
      <c r="L728" s="91">
        <f>สกลนคร!AJ57</f>
        <v>614878.42000000004</v>
      </c>
      <c r="M728" s="91">
        <f>สกลนคร!AK57</f>
        <v>1479411.1600000001</v>
      </c>
      <c r="N728" s="87"/>
      <c r="O728" s="87"/>
      <c r="P728" s="87"/>
      <c r="Q728" s="79">
        <f t="shared" si="27"/>
        <v>-864532.74000000011</v>
      </c>
      <c r="R728" s="80">
        <f t="shared" si="28"/>
        <v>115.27529433820773</v>
      </c>
    </row>
    <row r="729" spans="1:18" x14ac:dyDescent="0.55000000000000004">
      <c r="A729" s="86">
        <v>3</v>
      </c>
      <c r="B729" s="87" t="s">
        <v>59</v>
      </c>
      <c r="C729" s="87" t="s">
        <v>472</v>
      </c>
      <c r="D729" s="87" t="s">
        <v>473</v>
      </c>
      <c r="E729" s="87" t="s">
        <v>474</v>
      </c>
      <c r="F729" s="87" t="s">
        <v>178</v>
      </c>
      <c r="G729" s="87" t="s">
        <v>1132</v>
      </c>
      <c r="H729" s="88">
        <v>5309</v>
      </c>
      <c r="I729" s="86">
        <v>4</v>
      </c>
      <c r="J729" s="91">
        <f>สกลนคร!F58</f>
        <v>427034.95</v>
      </c>
      <c r="K729" s="90">
        <f>สกลนคร!AI58</f>
        <v>287152.5</v>
      </c>
      <c r="L729" s="91">
        <f>สกลนคร!AJ58</f>
        <v>580726.51</v>
      </c>
      <c r="M729" s="91">
        <f>สกลนคร!AK58</f>
        <v>1482020</v>
      </c>
      <c r="N729" s="87"/>
      <c r="O729" s="87"/>
      <c r="P729" s="87"/>
      <c r="Q729" s="79">
        <f t="shared" si="27"/>
        <v>-901293.49</v>
      </c>
      <c r="R729" s="80">
        <f t="shared" si="28"/>
        <v>109.38529101525711</v>
      </c>
    </row>
    <row r="730" spans="1:18" x14ac:dyDescent="0.55000000000000004">
      <c r="A730" s="86">
        <v>4</v>
      </c>
      <c r="B730" s="87" t="s">
        <v>59</v>
      </c>
      <c r="C730" s="87" t="s">
        <v>472</v>
      </c>
      <c r="D730" s="87" t="s">
        <v>473</v>
      </c>
      <c r="E730" s="87" t="s">
        <v>474</v>
      </c>
      <c r="F730" s="87" t="s">
        <v>178</v>
      </c>
      <c r="G730" s="87" t="s">
        <v>1133</v>
      </c>
      <c r="H730" s="88">
        <v>4812</v>
      </c>
      <c r="I730" s="86">
        <v>4</v>
      </c>
      <c r="J730" s="91">
        <f>สกลนคร!F59</f>
        <v>640122.23</v>
      </c>
      <c r="K730" s="90">
        <f>สกลนคร!AI59</f>
        <v>727746</v>
      </c>
      <c r="L730" s="91">
        <f>สกลนคร!AJ59</f>
        <v>449333.83999999997</v>
      </c>
      <c r="M730" s="91">
        <f>สกลนคร!AK59</f>
        <v>1118884.9700000002</v>
      </c>
      <c r="N730" s="87"/>
      <c r="O730" s="87"/>
      <c r="P730" s="87"/>
      <c r="Q730" s="79">
        <f t="shared" si="27"/>
        <v>-669551.13000000024</v>
      </c>
      <c r="R730" s="80">
        <f t="shared" si="28"/>
        <v>93.377772236076467</v>
      </c>
    </row>
    <row r="731" spans="1:18" x14ac:dyDescent="0.55000000000000004">
      <c r="A731" s="86">
        <v>5</v>
      </c>
      <c r="B731" s="87" t="s">
        <v>59</v>
      </c>
      <c r="C731" s="87" t="s">
        <v>472</v>
      </c>
      <c r="D731" s="87" t="s">
        <v>473</v>
      </c>
      <c r="E731" s="87" t="s">
        <v>474</v>
      </c>
      <c r="F731" s="87" t="s">
        <v>178</v>
      </c>
      <c r="G731" s="87" t="s">
        <v>1134</v>
      </c>
      <c r="H731" s="88">
        <v>3019</v>
      </c>
      <c r="I731" s="86">
        <v>3</v>
      </c>
      <c r="J731" s="91">
        <f>สกลนคร!F60</f>
        <v>177752.69</v>
      </c>
      <c r="K731" s="90">
        <f>สกลนคร!AI60</f>
        <v>279861.3</v>
      </c>
      <c r="L731" s="91">
        <f>สกลนคร!AJ60</f>
        <v>486993.33999999997</v>
      </c>
      <c r="M731" s="91">
        <f>สกลนคร!AK60</f>
        <v>1170244.9400000002</v>
      </c>
      <c r="N731" s="87"/>
      <c r="O731" s="87"/>
      <c r="P731" s="87"/>
      <c r="Q731" s="79">
        <f t="shared" si="27"/>
        <v>-683251.60000000021</v>
      </c>
      <c r="R731" s="80">
        <f t="shared" si="28"/>
        <v>161.30948658496189</v>
      </c>
    </row>
    <row r="732" spans="1:18" x14ac:dyDescent="0.55000000000000004">
      <c r="A732" s="86">
        <v>6</v>
      </c>
      <c r="B732" s="87" t="s">
        <v>59</v>
      </c>
      <c r="C732" s="87" t="s">
        <v>472</v>
      </c>
      <c r="D732" s="87" t="s">
        <v>473</v>
      </c>
      <c r="E732" s="87" t="s">
        <v>474</v>
      </c>
      <c r="F732" s="87" t="s">
        <v>178</v>
      </c>
      <c r="G732" s="87" t="s">
        <v>1135</v>
      </c>
      <c r="H732" s="88">
        <v>2474</v>
      </c>
      <c r="I732" s="86">
        <v>2</v>
      </c>
      <c r="J732" s="91">
        <f>สกลนคร!F61</f>
        <v>155082.57</v>
      </c>
      <c r="K732" s="90">
        <f>สกลนคร!AI61</f>
        <v>194429.25</v>
      </c>
      <c r="L732" s="91">
        <f>สกลนคร!AJ61</f>
        <v>306947.83999999997</v>
      </c>
      <c r="M732" s="91">
        <f>สกลนคร!AK61</f>
        <v>847307.36</v>
      </c>
      <c r="N732" s="87"/>
      <c r="O732" s="87"/>
      <c r="P732" s="87"/>
      <c r="Q732" s="79">
        <f t="shared" si="27"/>
        <v>-540359.52</v>
      </c>
      <c r="R732" s="80">
        <f t="shared" si="28"/>
        <v>124.06945836701696</v>
      </c>
    </row>
    <row r="733" spans="1:18" x14ac:dyDescent="0.55000000000000004">
      <c r="A733" s="86">
        <v>7</v>
      </c>
      <c r="B733" s="87" t="s">
        <v>59</v>
      </c>
      <c r="C733" s="87" t="s">
        <v>472</v>
      </c>
      <c r="D733" s="87" t="s">
        <v>473</v>
      </c>
      <c r="E733" s="87" t="s">
        <v>474</v>
      </c>
      <c r="F733" s="87" t="s">
        <v>178</v>
      </c>
      <c r="G733" s="87" t="s">
        <v>1136</v>
      </c>
      <c r="H733" s="88">
        <v>1964</v>
      </c>
      <c r="I733" s="86">
        <v>2</v>
      </c>
      <c r="J733" s="91">
        <f>สกลนคร!F62</f>
        <v>182490.38</v>
      </c>
      <c r="K733" s="90">
        <f>สกลนคร!AI62</f>
        <v>212180.61</v>
      </c>
      <c r="L733" s="91">
        <f>สกลนคร!AJ62</f>
        <v>390882.49</v>
      </c>
      <c r="M733" s="91">
        <f>สกลนคร!AK62</f>
        <v>905522.78999999992</v>
      </c>
      <c r="N733" s="87"/>
      <c r="O733" s="87"/>
      <c r="P733" s="87"/>
      <c r="Q733" s="79">
        <f t="shared" si="27"/>
        <v>-514640.29999999993</v>
      </c>
      <c r="R733" s="80">
        <f t="shared" si="28"/>
        <v>199.02367107942973</v>
      </c>
    </row>
    <row r="734" spans="1:18" x14ac:dyDescent="0.55000000000000004">
      <c r="A734" s="86">
        <v>8</v>
      </c>
      <c r="B734" s="87" t="s">
        <v>59</v>
      </c>
      <c r="C734" s="87" t="s">
        <v>472</v>
      </c>
      <c r="D734" s="87" t="s">
        <v>473</v>
      </c>
      <c r="E734" s="87" t="s">
        <v>474</v>
      </c>
      <c r="F734" s="87" t="s">
        <v>178</v>
      </c>
      <c r="G734" s="87" t="s">
        <v>1137</v>
      </c>
      <c r="H734" s="88">
        <v>1314</v>
      </c>
      <c r="I734" s="86">
        <v>1</v>
      </c>
      <c r="J734" s="91">
        <f>สกลนคร!F63</f>
        <v>668624.12</v>
      </c>
      <c r="K734" s="90">
        <f>สกลนคร!AI63</f>
        <v>767043.24</v>
      </c>
      <c r="L734" s="91">
        <f>สกลนคร!AJ63</f>
        <v>379795.05</v>
      </c>
      <c r="M734" s="91">
        <f>สกลนคร!AK63</f>
        <v>912815.94000000006</v>
      </c>
      <c r="N734" s="87"/>
      <c r="O734" s="87"/>
      <c r="P734" s="87"/>
      <c r="Q734" s="79">
        <f t="shared" si="27"/>
        <v>-533020.89000000013</v>
      </c>
      <c r="R734" s="80">
        <f t="shared" si="28"/>
        <v>289.03732876712326</v>
      </c>
    </row>
    <row r="735" spans="1:18" x14ac:dyDescent="0.55000000000000004">
      <c r="A735" s="86">
        <v>9</v>
      </c>
      <c r="B735" s="87" t="s">
        <v>59</v>
      </c>
      <c r="C735" s="87" t="s">
        <v>472</v>
      </c>
      <c r="D735" s="87" t="s">
        <v>473</v>
      </c>
      <c r="E735" s="87" t="s">
        <v>474</v>
      </c>
      <c r="F735" s="87" t="s">
        <v>178</v>
      </c>
      <c r="G735" s="87" t="s">
        <v>1138</v>
      </c>
      <c r="H735" s="88">
        <v>2614</v>
      </c>
      <c r="I735" s="86">
        <v>2</v>
      </c>
      <c r="J735" s="91">
        <f>สกลนคร!F64</f>
        <v>293896.34999999998</v>
      </c>
      <c r="K735" s="90">
        <f>สกลนคร!AI64</f>
        <v>364294.17</v>
      </c>
      <c r="L735" s="91">
        <f>สกลนคร!AJ64</f>
        <v>373171.63</v>
      </c>
      <c r="M735" s="91">
        <f>สกลนคร!AK64</f>
        <v>951716.52</v>
      </c>
      <c r="N735" s="87"/>
      <c r="O735" s="87"/>
      <c r="P735" s="87"/>
      <c r="Q735" s="79">
        <f t="shared" si="27"/>
        <v>-578544.89</v>
      </c>
      <c r="R735" s="80">
        <f t="shared" si="28"/>
        <v>142.75884850803368</v>
      </c>
    </row>
    <row r="736" spans="1:18" x14ac:dyDescent="0.55000000000000004">
      <c r="A736" s="86">
        <v>10</v>
      </c>
      <c r="B736" s="87" t="s">
        <v>59</v>
      </c>
      <c r="C736" s="87" t="s">
        <v>472</v>
      </c>
      <c r="D736" s="87" t="s">
        <v>473</v>
      </c>
      <c r="E736" s="87" t="s">
        <v>474</v>
      </c>
      <c r="F736" s="87" t="s">
        <v>178</v>
      </c>
      <c r="G736" s="87" t="s">
        <v>1139</v>
      </c>
      <c r="H736" s="88">
        <v>3039</v>
      </c>
      <c r="I736" s="86">
        <v>3</v>
      </c>
      <c r="J736" s="91">
        <f>สกลนคร!F65</f>
        <v>172978.14</v>
      </c>
      <c r="K736" s="90">
        <f>สกลนคร!AI65</f>
        <v>216659.09000000003</v>
      </c>
      <c r="L736" s="91">
        <f>สกลนคร!AJ65</f>
        <v>449395.11</v>
      </c>
      <c r="M736" s="91">
        <f>สกลนคร!AK65</f>
        <v>913742.54999999993</v>
      </c>
      <c r="N736" s="87"/>
      <c r="O736" s="87"/>
      <c r="P736" s="87"/>
      <c r="Q736" s="79">
        <f t="shared" si="27"/>
        <v>-464347.43999999994</v>
      </c>
      <c r="R736" s="80">
        <f t="shared" si="28"/>
        <v>147.87598223099704</v>
      </c>
    </row>
    <row r="737" spans="1:18" x14ac:dyDescent="0.55000000000000004">
      <c r="A737" s="86">
        <v>11</v>
      </c>
      <c r="B737" s="87" t="s">
        <v>59</v>
      </c>
      <c r="C737" s="87" t="s">
        <v>472</v>
      </c>
      <c r="D737" s="87" t="s">
        <v>473</v>
      </c>
      <c r="E737" s="87" t="s">
        <v>474</v>
      </c>
      <c r="F737" s="87" t="s">
        <v>178</v>
      </c>
      <c r="G737" s="87" t="s">
        <v>1140</v>
      </c>
      <c r="H737" s="88">
        <v>5019</v>
      </c>
      <c r="I737" s="86">
        <v>4</v>
      </c>
      <c r="J737" s="91">
        <f>สกลนคร!F66</f>
        <v>396132.19</v>
      </c>
      <c r="K737" s="90">
        <f>สกลนคร!AI66</f>
        <v>475405.80000000005</v>
      </c>
      <c r="L737" s="91">
        <f>สกลนคร!AJ66</f>
        <v>406809.44</v>
      </c>
      <c r="M737" s="91">
        <f>สกลนคร!AK66</f>
        <v>1034732.94</v>
      </c>
      <c r="N737" s="87"/>
      <c r="O737" s="87"/>
      <c r="P737" s="87"/>
      <c r="Q737" s="79">
        <f t="shared" si="27"/>
        <v>-627923.5</v>
      </c>
      <c r="R737" s="80">
        <f t="shared" si="28"/>
        <v>81.053883243674036</v>
      </c>
    </row>
    <row r="738" spans="1:18" x14ac:dyDescent="0.55000000000000004">
      <c r="A738" s="86">
        <v>12</v>
      </c>
      <c r="B738" s="87" t="s">
        <v>59</v>
      </c>
      <c r="C738" s="87" t="s">
        <v>472</v>
      </c>
      <c r="D738" s="87" t="s">
        <v>473</v>
      </c>
      <c r="E738" s="87" t="s">
        <v>474</v>
      </c>
      <c r="F738" s="87" t="s">
        <v>178</v>
      </c>
      <c r="G738" s="87" t="s">
        <v>1141</v>
      </c>
      <c r="H738" s="88">
        <v>4462</v>
      </c>
      <c r="I738" s="86">
        <v>3</v>
      </c>
      <c r="J738" s="91">
        <f>สกลนคร!F67</f>
        <v>408959.04</v>
      </c>
      <c r="K738" s="90">
        <f>สกลนคร!AI67</f>
        <v>402035.27</v>
      </c>
      <c r="L738" s="91">
        <f>สกลนคร!AJ67</f>
        <v>342746.17</v>
      </c>
      <c r="M738" s="91">
        <f>สกลนคร!AK67</f>
        <v>930950.87</v>
      </c>
      <c r="N738" s="87"/>
      <c r="O738" s="87"/>
      <c r="P738" s="87"/>
      <c r="Q738" s="79">
        <f t="shared" si="27"/>
        <v>-588204.69999999995</v>
      </c>
      <c r="R738" s="80">
        <f t="shared" si="28"/>
        <v>76.814471089197667</v>
      </c>
    </row>
    <row r="739" spans="1:18" x14ac:dyDescent="0.55000000000000004">
      <c r="A739" s="86">
        <v>13</v>
      </c>
      <c r="B739" s="87" t="s">
        <v>59</v>
      </c>
      <c r="C739" s="87" t="s">
        <v>472</v>
      </c>
      <c r="D739" s="87" t="s">
        <v>473</v>
      </c>
      <c r="E739" s="87" t="s">
        <v>474</v>
      </c>
      <c r="F739" s="87" t="s">
        <v>178</v>
      </c>
      <c r="G739" s="87" t="s">
        <v>1142</v>
      </c>
      <c r="H739" s="88">
        <v>3744</v>
      </c>
      <c r="I739" s="86">
        <v>3</v>
      </c>
      <c r="J739" s="91">
        <f>สกลนคร!F68</f>
        <v>148304.82</v>
      </c>
      <c r="K739" s="90">
        <f>สกลนคร!AI68</f>
        <v>219278.42</v>
      </c>
      <c r="L739" s="91">
        <f>สกลนคร!AJ68</f>
        <v>387982.87</v>
      </c>
      <c r="M739" s="91">
        <f>สกลนคร!AK68</f>
        <v>1018649.3500000001</v>
      </c>
      <c r="N739" s="87"/>
      <c r="O739" s="87"/>
      <c r="P739" s="87"/>
      <c r="Q739" s="79">
        <f t="shared" si="27"/>
        <v>-630666.4800000001</v>
      </c>
      <c r="R739" s="80">
        <f t="shared" si="28"/>
        <v>103.62790331196581</v>
      </c>
    </row>
    <row r="740" spans="1:18" x14ac:dyDescent="0.55000000000000004">
      <c r="A740" s="86">
        <v>14</v>
      </c>
      <c r="B740" s="87" t="s">
        <v>59</v>
      </c>
      <c r="C740" s="87" t="s">
        <v>472</v>
      </c>
      <c r="D740" s="87" t="s">
        <v>473</v>
      </c>
      <c r="E740" s="87" t="s">
        <v>474</v>
      </c>
      <c r="F740" s="87" t="s">
        <v>178</v>
      </c>
      <c r="G740" s="87" t="s">
        <v>1143</v>
      </c>
      <c r="H740" s="88">
        <v>3274</v>
      </c>
      <c r="I740" s="86">
        <v>3</v>
      </c>
      <c r="J740" s="91">
        <f>สกลนคร!F69</f>
        <v>236916.72</v>
      </c>
      <c r="K740" s="90">
        <f>สกลนคร!AI69</f>
        <v>269538.31000000006</v>
      </c>
      <c r="L740" s="91">
        <f>สกลนคร!AJ69</f>
        <v>951788.37</v>
      </c>
      <c r="M740" s="91">
        <f>สกลนคร!AK69</f>
        <v>1592716.78</v>
      </c>
      <c r="N740" s="87"/>
      <c r="O740" s="87"/>
      <c r="P740" s="87"/>
      <c r="Q740" s="79">
        <f t="shared" si="27"/>
        <v>-640928.41</v>
      </c>
      <c r="R740" s="80">
        <f t="shared" si="28"/>
        <v>290.71116982284667</v>
      </c>
    </row>
    <row r="741" spans="1:18" s="106" customFormat="1" x14ac:dyDescent="0.55000000000000004">
      <c r="A741" s="100">
        <v>15</v>
      </c>
      <c r="B741" s="101" t="s">
        <v>59</v>
      </c>
      <c r="C741" s="101" t="s">
        <v>477</v>
      </c>
      <c r="D741" s="101" t="s">
        <v>473</v>
      </c>
      <c r="E741" s="101" t="s">
        <v>474</v>
      </c>
      <c r="F741" s="101" t="s">
        <v>178</v>
      </c>
      <c r="G741" s="101" t="s">
        <v>1144</v>
      </c>
      <c r="H741" s="102">
        <v>2726</v>
      </c>
      <c r="I741" s="100">
        <v>2</v>
      </c>
      <c r="J741" s="91">
        <f>สกลนคร!F70</f>
        <v>414539.04</v>
      </c>
      <c r="K741" s="90">
        <f>สกลนคร!AI70</f>
        <v>442379.38</v>
      </c>
      <c r="L741" s="91">
        <f>สกลนคร!AJ70</f>
        <v>205796.27</v>
      </c>
      <c r="M741" s="91">
        <f>สกลนคร!AK70</f>
        <v>773817.17</v>
      </c>
      <c r="N741" s="101"/>
      <c r="O741" s="101"/>
      <c r="P741" s="101"/>
      <c r="Q741" s="104">
        <f t="shared" si="27"/>
        <v>-568020.9</v>
      </c>
      <c r="R741" s="105">
        <f t="shared" si="28"/>
        <v>75.493862802641232</v>
      </c>
    </row>
    <row r="742" spans="1:18" s="98" customFormat="1" x14ac:dyDescent="0.55000000000000004">
      <c r="A742" s="92">
        <v>4</v>
      </c>
      <c r="B742" s="93" t="s">
        <v>59</v>
      </c>
      <c r="C742" s="93"/>
      <c r="D742" s="93"/>
      <c r="E742" s="93" t="s">
        <v>75</v>
      </c>
      <c r="F742" s="93"/>
      <c r="G742" s="93" t="s">
        <v>476</v>
      </c>
      <c r="H742" s="99">
        <f>SUM(H727:H740)</f>
        <v>46378</v>
      </c>
      <c r="I742" s="92"/>
      <c r="J742" s="95">
        <f>SUM(J727:J740)</f>
        <v>4314070.5200000005</v>
      </c>
      <c r="K742" s="95">
        <f>SUM(K727:K740)</f>
        <v>4858635.8499999996</v>
      </c>
      <c r="L742" s="95">
        <f>SUM(L727:L740)</f>
        <v>6121451.0799999991</v>
      </c>
      <c r="M742" s="95">
        <f>SUM(M727:M740)</f>
        <v>14358716.17</v>
      </c>
      <c r="N742" s="93">
        <v>14</v>
      </c>
      <c r="O742" s="93">
        <v>14</v>
      </c>
      <c r="P742" s="93">
        <f>N742-O742</f>
        <v>0</v>
      </c>
      <c r="Q742" s="96">
        <f t="shared" si="27"/>
        <v>-8237265.0900000008</v>
      </c>
      <c r="R742" s="97">
        <f>L742/H742</f>
        <v>131.99040665832936</v>
      </c>
    </row>
    <row r="743" spans="1:18" x14ac:dyDescent="0.55000000000000004">
      <c r="A743" s="86">
        <v>1</v>
      </c>
      <c r="B743" s="87" t="s">
        <v>59</v>
      </c>
      <c r="C743" s="87" t="s">
        <v>477</v>
      </c>
      <c r="D743" s="87" t="s">
        <v>101</v>
      </c>
      <c r="E743" s="87" t="s">
        <v>478</v>
      </c>
      <c r="F743" s="87" t="s">
        <v>208</v>
      </c>
      <c r="G743" s="87" t="s">
        <v>479</v>
      </c>
      <c r="H743" s="88"/>
      <c r="I743" s="86"/>
      <c r="J743" s="89"/>
      <c r="K743" s="90"/>
      <c r="L743" s="91"/>
      <c r="M743" s="91"/>
      <c r="N743" s="87"/>
      <c r="O743" s="87"/>
      <c r="P743" s="87"/>
    </row>
    <row r="744" spans="1:18" s="106" customFormat="1" x14ac:dyDescent="0.55000000000000004">
      <c r="A744" s="100">
        <v>2</v>
      </c>
      <c r="B744" s="101" t="s">
        <v>59</v>
      </c>
      <c r="C744" s="101" t="s">
        <v>477</v>
      </c>
      <c r="D744" s="101" t="s">
        <v>101</v>
      </c>
      <c r="E744" s="101" t="s">
        <v>478</v>
      </c>
      <c r="F744" s="101" t="s">
        <v>178</v>
      </c>
      <c r="G744" s="101" t="s">
        <v>1145</v>
      </c>
      <c r="H744" s="102">
        <v>6085</v>
      </c>
      <c r="I744" s="100">
        <v>5</v>
      </c>
      <c r="J744" s="91">
        <f>สกลนคร!F71</f>
        <v>398437.16</v>
      </c>
      <c r="K744" s="103">
        <f>สกลนคร!AI71</f>
        <v>489989</v>
      </c>
      <c r="L744" s="91">
        <f>สกลนคร!AJ71</f>
        <v>1059971.57</v>
      </c>
      <c r="M744" s="91">
        <f>สกลนคร!AK71</f>
        <v>1204891.03</v>
      </c>
      <c r="N744" s="101"/>
      <c r="O744" s="101"/>
      <c r="P744" s="101"/>
      <c r="Q744" s="79">
        <f t="shared" si="27"/>
        <v>-144919.45999999996</v>
      </c>
      <c r="R744" s="80">
        <f t="shared" si="28"/>
        <v>174.1941774856204</v>
      </c>
    </row>
    <row r="745" spans="1:18" s="106" customFormat="1" x14ac:dyDescent="0.55000000000000004">
      <c r="A745" s="100">
        <v>3</v>
      </c>
      <c r="B745" s="101" t="s">
        <v>59</v>
      </c>
      <c r="C745" s="101" t="s">
        <v>477</v>
      </c>
      <c r="D745" s="101" t="s">
        <v>101</v>
      </c>
      <c r="E745" s="101" t="s">
        <v>478</v>
      </c>
      <c r="F745" s="101" t="s">
        <v>178</v>
      </c>
      <c r="G745" s="101" t="s">
        <v>1146</v>
      </c>
      <c r="H745" s="102">
        <v>4230</v>
      </c>
      <c r="I745" s="100">
        <v>3</v>
      </c>
      <c r="J745" s="91">
        <f>สกลนคร!F72</f>
        <v>555467.34</v>
      </c>
      <c r="K745" s="103">
        <f>สกลนคร!AI72</f>
        <v>865789.24</v>
      </c>
      <c r="L745" s="91">
        <f>สกลนคร!AJ72</f>
        <v>1003889.1699999999</v>
      </c>
      <c r="M745" s="91">
        <f>สกลนคร!AK72</f>
        <v>946738.42</v>
      </c>
      <c r="N745" s="101"/>
      <c r="O745" s="101"/>
      <c r="P745" s="101"/>
      <c r="Q745" s="79">
        <f t="shared" si="27"/>
        <v>57150.749999999884</v>
      </c>
      <c r="R745" s="80">
        <f t="shared" si="28"/>
        <v>237.32604491725766</v>
      </c>
    </row>
    <row r="746" spans="1:18" s="106" customFormat="1" x14ac:dyDescent="0.55000000000000004">
      <c r="A746" s="100">
        <v>4</v>
      </c>
      <c r="B746" s="101" t="s">
        <v>59</v>
      </c>
      <c r="C746" s="101" t="s">
        <v>477</v>
      </c>
      <c r="D746" s="101" t="s">
        <v>101</v>
      </c>
      <c r="E746" s="101" t="s">
        <v>478</v>
      </c>
      <c r="F746" s="101" t="s">
        <v>178</v>
      </c>
      <c r="G746" s="101" t="s">
        <v>1147</v>
      </c>
      <c r="H746" s="102">
        <v>4909</v>
      </c>
      <c r="I746" s="100">
        <v>4</v>
      </c>
      <c r="J746" s="91">
        <f>สกลนคร!F73</f>
        <v>673558.23</v>
      </c>
      <c r="K746" s="103">
        <f>สกลนคร!AI73</f>
        <v>736025.66</v>
      </c>
      <c r="L746" s="91">
        <f>สกลนคร!AJ73</f>
        <v>990117.77</v>
      </c>
      <c r="M746" s="91">
        <f>สกลนคร!AK73</f>
        <v>1104792.56</v>
      </c>
      <c r="N746" s="101"/>
      <c r="O746" s="101"/>
      <c r="P746" s="101"/>
      <c r="Q746" s="79">
        <f t="shared" si="27"/>
        <v>-114674.79000000004</v>
      </c>
      <c r="R746" s="80">
        <f t="shared" si="28"/>
        <v>201.69439193318397</v>
      </c>
    </row>
    <row r="747" spans="1:18" s="106" customFormat="1" x14ac:dyDescent="0.55000000000000004">
      <c r="A747" s="100">
        <v>5</v>
      </c>
      <c r="B747" s="101" t="s">
        <v>59</v>
      </c>
      <c r="C747" s="101" t="s">
        <v>477</v>
      </c>
      <c r="D747" s="101" t="s">
        <v>101</v>
      </c>
      <c r="E747" s="101" t="s">
        <v>478</v>
      </c>
      <c r="F747" s="101" t="s">
        <v>178</v>
      </c>
      <c r="G747" s="101" t="s">
        <v>1148</v>
      </c>
      <c r="H747" s="102">
        <v>3876</v>
      </c>
      <c r="I747" s="100">
        <v>3</v>
      </c>
      <c r="J747" s="91">
        <f>สกลนคร!F74</f>
        <v>423405.99</v>
      </c>
      <c r="K747" s="103">
        <f>สกลนคร!AI74</f>
        <v>511635.07</v>
      </c>
      <c r="L747" s="91">
        <f>สกลนคร!AJ74</f>
        <v>987331.46</v>
      </c>
      <c r="M747" s="91">
        <f>สกลนคร!AK74</f>
        <v>1163384.99</v>
      </c>
      <c r="N747" s="101"/>
      <c r="O747" s="101"/>
      <c r="P747" s="101"/>
      <c r="Q747" s="79">
        <f t="shared" si="27"/>
        <v>-176053.53000000003</v>
      </c>
      <c r="R747" s="80">
        <f t="shared" si="28"/>
        <v>254.72947884416925</v>
      </c>
    </row>
    <row r="748" spans="1:18" s="106" customFormat="1" x14ac:dyDescent="0.55000000000000004">
      <c r="A748" s="100">
        <v>6</v>
      </c>
      <c r="B748" s="101" t="s">
        <v>59</v>
      </c>
      <c r="C748" s="101" t="s">
        <v>477</v>
      </c>
      <c r="D748" s="101" t="s">
        <v>101</v>
      </c>
      <c r="E748" s="101" t="s">
        <v>478</v>
      </c>
      <c r="F748" s="101" t="s">
        <v>178</v>
      </c>
      <c r="G748" s="101" t="s">
        <v>1149</v>
      </c>
      <c r="H748" s="102">
        <v>4206</v>
      </c>
      <c r="I748" s="100">
        <v>3</v>
      </c>
      <c r="J748" s="91">
        <f>สกลนคร!F75</f>
        <v>313302.11</v>
      </c>
      <c r="K748" s="103">
        <f>สกลนคร!AI75</f>
        <v>374337.13</v>
      </c>
      <c r="L748" s="91">
        <f>สกลนคร!AJ75</f>
        <v>874902.96</v>
      </c>
      <c r="M748" s="91">
        <f>สกลนคร!AK75</f>
        <v>1004986.11</v>
      </c>
      <c r="N748" s="101"/>
      <c r="O748" s="101"/>
      <c r="P748" s="101"/>
      <c r="Q748" s="79">
        <f t="shared" si="27"/>
        <v>-130083.15000000002</v>
      </c>
      <c r="R748" s="80">
        <f t="shared" si="28"/>
        <v>208.01306704707559</v>
      </c>
    </row>
    <row r="749" spans="1:18" s="106" customFormat="1" x14ac:dyDescent="0.55000000000000004">
      <c r="A749" s="100">
        <v>7</v>
      </c>
      <c r="B749" s="101" t="s">
        <v>59</v>
      </c>
      <c r="C749" s="101" t="s">
        <v>477</v>
      </c>
      <c r="D749" s="101" t="s">
        <v>101</v>
      </c>
      <c r="E749" s="101" t="s">
        <v>478</v>
      </c>
      <c r="F749" s="101" t="s">
        <v>178</v>
      </c>
      <c r="G749" s="101" t="s">
        <v>1150</v>
      </c>
      <c r="H749" s="102">
        <v>2071</v>
      </c>
      <c r="I749" s="100">
        <v>2</v>
      </c>
      <c r="J749" s="91">
        <f>สกลนคร!F76</f>
        <v>469368.98</v>
      </c>
      <c r="K749" s="103">
        <f>สกลนคร!AI76</f>
        <v>511752.81</v>
      </c>
      <c r="L749" s="91">
        <f>สกลนคร!AJ76</f>
        <v>829820.8</v>
      </c>
      <c r="M749" s="91">
        <f>สกลนคร!AK76</f>
        <v>912249.12</v>
      </c>
      <c r="N749" s="101"/>
      <c r="O749" s="101"/>
      <c r="P749" s="101"/>
      <c r="Q749" s="79">
        <f t="shared" si="27"/>
        <v>-82428.319999999949</v>
      </c>
      <c r="R749" s="80">
        <f t="shared" si="28"/>
        <v>400.68604538870113</v>
      </c>
    </row>
    <row r="750" spans="1:18" s="106" customFormat="1" x14ac:dyDescent="0.55000000000000004">
      <c r="A750" s="100">
        <v>8</v>
      </c>
      <c r="B750" s="101" t="s">
        <v>59</v>
      </c>
      <c r="C750" s="101" t="s">
        <v>477</v>
      </c>
      <c r="D750" s="101" t="s">
        <v>101</v>
      </c>
      <c r="E750" s="101" t="s">
        <v>478</v>
      </c>
      <c r="F750" s="101" t="s">
        <v>178</v>
      </c>
      <c r="G750" s="101" t="s">
        <v>1151</v>
      </c>
      <c r="H750" s="102">
        <v>1955</v>
      </c>
      <c r="I750" s="100">
        <v>2</v>
      </c>
      <c r="J750" s="91">
        <f>สกลนคร!F77</f>
        <v>261077.25</v>
      </c>
      <c r="K750" s="103">
        <f>สกลนคร!AI77</f>
        <v>581684.47999999998</v>
      </c>
      <c r="L750" s="91">
        <f>สกลนคร!AJ77</f>
        <v>931808.57000000007</v>
      </c>
      <c r="M750" s="91">
        <f>สกลนคร!AK77</f>
        <v>821575.30999999994</v>
      </c>
      <c r="N750" s="101"/>
      <c r="O750" s="101"/>
      <c r="P750" s="101"/>
      <c r="Q750" s="79">
        <f t="shared" si="27"/>
        <v>110233.26000000013</v>
      </c>
      <c r="R750" s="80">
        <f t="shared" si="28"/>
        <v>476.62842455242969</v>
      </c>
    </row>
    <row r="751" spans="1:18" s="98" customFormat="1" x14ac:dyDescent="0.55000000000000004">
      <c r="A751" s="92">
        <v>5</v>
      </c>
      <c r="B751" s="93" t="s">
        <v>59</v>
      </c>
      <c r="C751" s="93"/>
      <c r="D751" s="93"/>
      <c r="E751" s="93" t="s">
        <v>75</v>
      </c>
      <c r="F751" s="93"/>
      <c r="G751" s="93" t="s">
        <v>480</v>
      </c>
      <c r="H751" s="99">
        <f>SUM(H744:H750)</f>
        <v>27332</v>
      </c>
      <c r="I751" s="92"/>
      <c r="J751" s="95">
        <f>SUM(J743:J750)</f>
        <v>3094617.06</v>
      </c>
      <c r="K751" s="95">
        <f>SUM(K743:K750)</f>
        <v>4071213.3899999997</v>
      </c>
      <c r="L751" s="95">
        <f>SUM(L743:L750)</f>
        <v>6677842.2999999998</v>
      </c>
      <c r="M751" s="95">
        <f>SUM(M743:M750)</f>
        <v>7158617.54</v>
      </c>
      <c r="N751" s="93">
        <v>7</v>
      </c>
      <c r="O751" s="93">
        <v>7</v>
      </c>
      <c r="P751" s="93">
        <f>N751-O751</f>
        <v>0</v>
      </c>
      <c r="Q751" s="96">
        <f t="shared" si="27"/>
        <v>-480775.24000000022</v>
      </c>
      <c r="R751" s="97">
        <f>L751/H751</f>
        <v>244.32322186448118</v>
      </c>
    </row>
    <row r="752" spans="1:18" x14ac:dyDescent="0.55000000000000004">
      <c r="A752" s="86">
        <v>1</v>
      </c>
      <c r="B752" s="87" t="s">
        <v>59</v>
      </c>
      <c r="C752" s="87" t="s">
        <v>481</v>
      </c>
      <c r="D752" s="87" t="s">
        <v>108</v>
      </c>
      <c r="E752" s="87" t="s">
        <v>482</v>
      </c>
      <c r="F752" s="87" t="s">
        <v>208</v>
      </c>
      <c r="G752" s="87" t="s">
        <v>483</v>
      </c>
      <c r="H752" s="88"/>
      <c r="I752" s="86"/>
      <c r="J752" s="89"/>
      <c r="K752" s="90"/>
      <c r="L752" s="91"/>
      <c r="M752" s="91"/>
      <c r="N752" s="87"/>
      <c r="O752" s="87"/>
      <c r="P752" s="87"/>
    </row>
    <row r="753" spans="1:18" x14ac:dyDescent="0.55000000000000004">
      <c r="A753" s="86">
        <v>2</v>
      </c>
      <c r="B753" s="87" t="s">
        <v>59</v>
      </c>
      <c r="C753" s="87" t="s">
        <v>481</v>
      </c>
      <c r="D753" s="87" t="s">
        <v>108</v>
      </c>
      <c r="E753" s="87" t="s">
        <v>482</v>
      </c>
      <c r="F753" s="87" t="s">
        <v>178</v>
      </c>
      <c r="G753" s="87" t="s">
        <v>1152</v>
      </c>
      <c r="H753" s="88">
        <v>3739</v>
      </c>
      <c r="I753" s="86">
        <v>3</v>
      </c>
      <c r="J753" s="91">
        <f>สกลนคร!F78</f>
        <v>234151.43</v>
      </c>
      <c r="K753" s="90">
        <f>สกลนคร!AI78</f>
        <v>297379.24</v>
      </c>
      <c r="L753" s="91">
        <f>สกลนคร!AJ78</f>
        <v>694985.7</v>
      </c>
      <c r="M753" s="91">
        <f>สกลนคร!AK78</f>
        <v>452667.92000000004</v>
      </c>
      <c r="N753" s="87"/>
      <c r="O753" s="87"/>
      <c r="P753" s="87"/>
      <c r="Q753" s="79">
        <f t="shared" si="27"/>
        <v>242317.77999999991</v>
      </c>
      <c r="R753" s="80">
        <f t="shared" si="28"/>
        <v>185.8747526076491</v>
      </c>
    </row>
    <row r="754" spans="1:18" x14ac:dyDescent="0.55000000000000004">
      <c r="A754" s="86">
        <v>3</v>
      </c>
      <c r="B754" s="87" t="s">
        <v>59</v>
      </c>
      <c r="C754" s="87" t="s">
        <v>481</v>
      </c>
      <c r="D754" s="87" t="s">
        <v>108</v>
      </c>
      <c r="E754" s="87" t="s">
        <v>482</v>
      </c>
      <c r="F754" s="87" t="s">
        <v>178</v>
      </c>
      <c r="G754" s="87" t="s">
        <v>1153</v>
      </c>
      <c r="H754" s="88">
        <v>3786</v>
      </c>
      <c r="I754" s="86">
        <v>3</v>
      </c>
      <c r="J754" s="91">
        <f>สกลนคร!F79</f>
        <v>172984.31</v>
      </c>
      <c r="K754" s="90">
        <f>สกลนคร!AI79</f>
        <v>245584.41999999998</v>
      </c>
      <c r="L754" s="91">
        <f>สกลนคร!AJ79</f>
        <v>1036066.99</v>
      </c>
      <c r="M754" s="91">
        <f>สกลนคร!AK79</f>
        <v>872468.92</v>
      </c>
      <c r="N754" s="87"/>
      <c r="O754" s="87"/>
      <c r="P754" s="87"/>
      <c r="Q754" s="79">
        <f t="shared" si="27"/>
        <v>163598.06999999995</v>
      </c>
      <c r="R754" s="80">
        <f t="shared" si="28"/>
        <v>273.65741944004225</v>
      </c>
    </row>
    <row r="755" spans="1:18" x14ac:dyDescent="0.55000000000000004">
      <c r="A755" s="86">
        <v>4</v>
      </c>
      <c r="B755" s="87" t="s">
        <v>59</v>
      </c>
      <c r="C755" s="87" t="s">
        <v>481</v>
      </c>
      <c r="D755" s="87" t="s">
        <v>108</v>
      </c>
      <c r="E755" s="87" t="s">
        <v>482</v>
      </c>
      <c r="F755" s="87" t="s">
        <v>178</v>
      </c>
      <c r="G755" s="87" t="s">
        <v>1154</v>
      </c>
      <c r="H755" s="88">
        <v>3021</v>
      </c>
      <c r="I755" s="86">
        <v>3</v>
      </c>
      <c r="J755" s="91">
        <f>สกลนคร!F80</f>
        <v>248200.07</v>
      </c>
      <c r="K755" s="90">
        <f>สกลนคร!AI80</f>
        <v>306511.06</v>
      </c>
      <c r="L755" s="91">
        <f>สกลนคร!AJ80</f>
        <v>953675.32</v>
      </c>
      <c r="M755" s="91">
        <f>สกลนคร!AK80</f>
        <v>672968.46</v>
      </c>
      <c r="N755" s="87"/>
      <c r="O755" s="87"/>
      <c r="P755" s="87"/>
      <c r="Q755" s="79">
        <f t="shared" si="27"/>
        <v>280706.86</v>
      </c>
      <c r="R755" s="80">
        <f t="shared" si="28"/>
        <v>315.68199933796757</v>
      </c>
    </row>
    <row r="756" spans="1:18" x14ac:dyDescent="0.55000000000000004">
      <c r="A756" s="86">
        <v>5</v>
      </c>
      <c r="B756" s="87" t="s">
        <v>59</v>
      </c>
      <c r="C756" s="87" t="s">
        <v>481</v>
      </c>
      <c r="D756" s="87" t="s">
        <v>108</v>
      </c>
      <c r="E756" s="87" t="s">
        <v>482</v>
      </c>
      <c r="F756" s="87" t="s">
        <v>178</v>
      </c>
      <c r="G756" s="87" t="s">
        <v>1155</v>
      </c>
      <c r="H756" s="88">
        <v>1545</v>
      </c>
      <c r="I756" s="86">
        <v>2</v>
      </c>
      <c r="J756" s="91">
        <f>สกลนคร!F81</f>
        <v>225580.61</v>
      </c>
      <c r="K756" s="90">
        <f>สกลนคร!AI81</f>
        <v>241883.81</v>
      </c>
      <c r="L756" s="91">
        <f>สกลนคร!AJ81</f>
        <v>623297.83000000007</v>
      </c>
      <c r="M756" s="91">
        <f>สกลนคร!AK81</f>
        <v>532928.46</v>
      </c>
      <c r="N756" s="87"/>
      <c r="O756" s="87"/>
      <c r="P756" s="87"/>
      <c r="Q756" s="79">
        <f t="shared" si="27"/>
        <v>90369.370000000112</v>
      </c>
      <c r="R756" s="80">
        <f t="shared" si="28"/>
        <v>403.42901618122983</v>
      </c>
    </row>
    <row r="757" spans="1:18" x14ac:dyDescent="0.55000000000000004">
      <c r="A757" s="86">
        <v>6</v>
      </c>
      <c r="B757" s="87" t="s">
        <v>59</v>
      </c>
      <c r="C757" s="87" t="s">
        <v>481</v>
      </c>
      <c r="D757" s="87" t="s">
        <v>108</v>
      </c>
      <c r="E757" s="87" t="s">
        <v>482</v>
      </c>
      <c r="F757" s="87" t="s">
        <v>178</v>
      </c>
      <c r="G757" s="87" t="s">
        <v>1156</v>
      </c>
      <c r="H757" s="88">
        <v>3954</v>
      </c>
      <c r="I757" s="86">
        <v>3</v>
      </c>
      <c r="J757" s="91">
        <f>สกลนคร!F82</f>
        <v>163788.51999999999</v>
      </c>
      <c r="K757" s="90">
        <f>สกลนคร!AI82</f>
        <v>183849.03999999998</v>
      </c>
      <c r="L757" s="91">
        <f>สกลนคร!AJ82</f>
        <v>527844.69999999995</v>
      </c>
      <c r="M757" s="91">
        <f>สกลนคร!AK82</f>
        <v>438524.99999999994</v>
      </c>
      <c r="N757" s="87"/>
      <c r="O757" s="87"/>
      <c r="P757" s="87"/>
      <c r="Q757" s="79">
        <f t="shared" si="27"/>
        <v>89319.700000000012</v>
      </c>
      <c r="R757" s="80">
        <f t="shared" si="28"/>
        <v>133.49638340920586</v>
      </c>
    </row>
    <row r="758" spans="1:18" x14ac:dyDescent="0.55000000000000004">
      <c r="A758" s="86">
        <v>7</v>
      </c>
      <c r="B758" s="87" t="s">
        <v>59</v>
      </c>
      <c r="C758" s="87" t="s">
        <v>481</v>
      </c>
      <c r="D758" s="87" t="s">
        <v>108</v>
      </c>
      <c r="E758" s="87" t="s">
        <v>482</v>
      </c>
      <c r="F758" s="87" t="s">
        <v>178</v>
      </c>
      <c r="G758" s="87" t="s">
        <v>1157</v>
      </c>
      <c r="H758" s="88">
        <v>6234</v>
      </c>
      <c r="I758" s="86">
        <v>5</v>
      </c>
      <c r="J758" s="91">
        <f>สกลนคร!F83</f>
        <v>327137.96999999997</v>
      </c>
      <c r="K758" s="90">
        <f>สกลนคร!AI83</f>
        <v>390332.79</v>
      </c>
      <c r="L758" s="91">
        <f>สกลนคร!AJ83</f>
        <v>1143126.03</v>
      </c>
      <c r="M758" s="91">
        <f>สกลนคร!AK83</f>
        <v>866087.66</v>
      </c>
      <c r="N758" s="87"/>
      <c r="O758" s="87"/>
      <c r="P758" s="87"/>
      <c r="Q758" s="79">
        <f t="shared" si="27"/>
        <v>277038.37</v>
      </c>
      <c r="R758" s="80">
        <f t="shared" si="28"/>
        <v>183.36959095283927</v>
      </c>
    </row>
    <row r="759" spans="1:18" x14ac:dyDescent="0.55000000000000004">
      <c r="A759" s="86">
        <v>8</v>
      </c>
      <c r="B759" s="87" t="s">
        <v>59</v>
      </c>
      <c r="C759" s="87" t="s">
        <v>481</v>
      </c>
      <c r="D759" s="87" t="s">
        <v>108</v>
      </c>
      <c r="E759" s="87" t="s">
        <v>482</v>
      </c>
      <c r="F759" s="87" t="s">
        <v>178</v>
      </c>
      <c r="G759" s="87" t="s">
        <v>1158</v>
      </c>
      <c r="H759" s="88">
        <v>4005</v>
      </c>
      <c r="I759" s="86">
        <v>3</v>
      </c>
      <c r="J759" s="91">
        <f>สกลนคร!F84</f>
        <v>138293.4</v>
      </c>
      <c r="K759" s="90">
        <f>สกลนคร!AI84</f>
        <v>220514.59999999998</v>
      </c>
      <c r="L759" s="91">
        <f>สกลนคร!AJ84</f>
        <v>1008181.52</v>
      </c>
      <c r="M759" s="91">
        <f>สกลนคร!AK84</f>
        <v>898390.63</v>
      </c>
      <c r="N759" s="87"/>
      <c r="O759" s="87"/>
      <c r="P759" s="87"/>
      <c r="Q759" s="79">
        <f t="shared" si="27"/>
        <v>109790.89000000001</v>
      </c>
      <c r="R759" s="80">
        <f t="shared" si="28"/>
        <v>251.73071660424469</v>
      </c>
    </row>
    <row r="760" spans="1:18" x14ac:dyDescent="0.55000000000000004">
      <c r="A760" s="86">
        <v>9</v>
      </c>
      <c r="B760" s="87" t="s">
        <v>59</v>
      </c>
      <c r="C760" s="87" t="s">
        <v>481</v>
      </c>
      <c r="D760" s="87" t="s">
        <v>108</v>
      </c>
      <c r="E760" s="87" t="s">
        <v>482</v>
      </c>
      <c r="F760" s="87" t="s">
        <v>178</v>
      </c>
      <c r="G760" s="87" t="s">
        <v>1159</v>
      </c>
      <c r="H760" s="88">
        <v>3358</v>
      </c>
      <c r="I760" s="86">
        <v>3</v>
      </c>
      <c r="J760" s="91">
        <f>สกลนคร!F85</f>
        <v>262828.53999999998</v>
      </c>
      <c r="K760" s="90">
        <f>สกลนคร!AI85</f>
        <v>292367.92</v>
      </c>
      <c r="L760" s="91">
        <f>สกลนคร!AJ85</f>
        <v>777458.15999999992</v>
      </c>
      <c r="M760" s="91">
        <f>สกลนคร!AK85</f>
        <v>674553.64</v>
      </c>
      <c r="N760" s="87"/>
      <c r="O760" s="87"/>
      <c r="P760" s="87"/>
      <c r="Q760" s="79">
        <f t="shared" si="27"/>
        <v>102904.5199999999</v>
      </c>
      <c r="R760" s="80">
        <f t="shared" si="28"/>
        <v>231.52416914830255</v>
      </c>
    </row>
    <row r="761" spans="1:18" x14ac:dyDescent="0.55000000000000004">
      <c r="A761" s="86">
        <v>10</v>
      </c>
      <c r="B761" s="87" t="s">
        <v>59</v>
      </c>
      <c r="C761" s="87" t="s">
        <v>481</v>
      </c>
      <c r="D761" s="87" t="s">
        <v>108</v>
      </c>
      <c r="E761" s="87" t="s">
        <v>482</v>
      </c>
      <c r="F761" s="87" t="s">
        <v>178</v>
      </c>
      <c r="G761" s="87" t="s">
        <v>1160</v>
      </c>
      <c r="H761" s="88">
        <v>1364</v>
      </c>
      <c r="I761" s="86">
        <v>1</v>
      </c>
      <c r="J761" s="91">
        <f>สกลนคร!F86</f>
        <v>141145.22</v>
      </c>
      <c r="K761" s="90">
        <f>สกลนคร!AI86</f>
        <v>182544.52000000002</v>
      </c>
      <c r="L761" s="91">
        <f>สกลนคร!AJ86</f>
        <v>419691.66</v>
      </c>
      <c r="M761" s="91">
        <f>สกลนคร!AK86</f>
        <v>302162.71999999997</v>
      </c>
      <c r="N761" s="87"/>
      <c r="O761" s="87"/>
      <c r="P761" s="87"/>
      <c r="Q761" s="79">
        <f t="shared" si="27"/>
        <v>117528.94</v>
      </c>
      <c r="R761" s="80">
        <f t="shared" si="28"/>
        <v>307.69183284457478</v>
      </c>
    </row>
    <row r="762" spans="1:18" s="98" customFormat="1" x14ac:dyDescent="0.55000000000000004">
      <c r="A762" s="92">
        <v>6</v>
      </c>
      <c r="B762" s="93" t="s">
        <v>59</v>
      </c>
      <c r="C762" s="93"/>
      <c r="D762" s="93"/>
      <c r="E762" s="93" t="s">
        <v>75</v>
      </c>
      <c r="F762" s="93"/>
      <c r="G762" s="93" t="s">
        <v>484</v>
      </c>
      <c r="H762" s="99">
        <f>SUM(H753:H761)</f>
        <v>31006</v>
      </c>
      <c r="I762" s="92"/>
      <c r="J762" s="95">
        <f>SUM(J752:J761)</f>
        <v>1914110.07</v>
      </c>
      <c r="K762" s="95">
        <f>SUM(K752:K761)</f>
        <v>2360967.4</v>
      </c>
      <c r="L762" s="95">
        <f>SUM(L752:L761)</f>
        <v>7184327.9100000001</v>
      </c>
      <c r="M762" s="95">
        <f>SUM(M752:M761)</f>
        <v>5710753.4099999992</v>
      </c>
      <c r="N762" s="93">
        <v>9</v>
      </c>
      <c r="O762" s="93">
        <v>9</v>
      </c>
      <c r="P762" s="93">
        <f>N762-O762</f>
        <v>0</v>
      </c>
      <c r="Q762" s="96">
        <f t="shared" si="27"/>
        <v>1473574.5000000009</v>
      </c>
      <c r="R762" s="97">
        <f>L762/H762</f>
        <v>231.70766658066182</v>
      </c>
    </row>
    <row r="763" spans="1:18" x14ac:dyDescent="0.55000000000000004">
      <c r="A763" s="86">
        <v>1</v>
      </c>
      <c r="B763" s="87" t="s">
        <v>59</v>
      </c>
      <c r="C763" s="87" t="s">
        <v>485</v>
      </c>
      <c r="D763" s="87" t="s">
        <v>115</v>
      </c>
      <c r="E763" s="87" t="s">
        <v>486</v>
      </c>
      <c r="F763" s="87" t="s">
        <v>208</v>
      </c>
      <c r="G763" s="87" t="s">
        <v>487</v>
      </c>
      <c r="H763" s="88"/>
      <c r="I763" s="86"/>
      <c r="J763" s="89"/>
      <c r="K763" s="90"/>
      <c r="L763" s="91"/>
      <c r="M763" s="91"/>
      <c r="N763" s="87"/>
      <c r="O763" s="87"/>
      <c r="P763" s="87"/>
    </row>
    <row r="764" spans="1:18" x14ac:dyDescent="0.55000000000000004">
      <c r="A764" s="86">
        <v>2</v>
      </c>
      <c r="B764" s="87" t="s">
        <v>59</v>
      </c>
      <c r="C764" s="87" t="s">
        <v>485</v>
      </c>
      <c r="D764" s="87" t="s">
        <v>115</v>
      </c>
      <c r="E764" s="87" t="s">
        <v>486</v>
      </c>
      <c r="F764" s="87" t="s">
        <v>178</v>
      </c>
      <c r="G764" s="87" t="s">
        <v>1161</v>
      </c>
      <c r="H764" s="88">
        <v>2110</v>
      </c>
      <c r="I764" s="86">
        <v>2</v>
      </c>
      <c r="J764" s="91">
        <f>สกลนคร!F87</f>
        <v>425952.12</v>
      </c>
      <c r="K764" s="90">
        <f>สกลนคร!AI87</f>
        <v>468051.33999999997</v>
      </c>
      <c r="L764" s="91">
        <f>สกลนคร!AJ87</f>
        <v>302611.94</v>
      </c>
      <c r="M764" s="91">
        <f>สกลนคร!AK87</f>
        <v>468832.16000000003</v>
      </c>
      <c r="N764" s="87"/>
      <c r="O764" s="87"/>
      <c r="P764" s="87"/>
      <c r="Q764" s="79">
        <f t="shared" si="27"/>
        <v>-166220.22000000003</v>
      </c>
      <c r="R764" s="80">
        <f t="shared" si="28"/>
        <v>143.41798104265402</v>
      </c>
    </row>
    <row r="765" spans="1:18" x14ac:dyDescent="0.55000000000000004">
      <c r="A765" s="86">
        <v>3</v>
      </c>
      <c r="B765" s="87" t="s">
        <v>59</v>
      </c>
      <c r="C765" s="87" t="s">
        <v>485</v>
      </c>
      <c r="D765" s="87" t="s">
        <v>115</v>
      </c>
      <c r="E765" s="87" t="s">
        <v>486</v>
      </c>
      <c r="F765" s="87" t="s">
        <v>178</v>
      </c>
      <c r="G765" s="87" t="s">
        <v>1162</v>
      </c>
      <c r="H765" s="88">
        <v>1235</v>
      </c>
      <c r="I765" s="86">
        <v>1</v>
      </c>
      <c r="J765" s="91">
        <f>สกลนคร!F88</f>
        <v>284467.36</v>
      </c>
      <c r="K765" s="90">
        <f>สกลนคร!AI88</f>
        <v>299801.71999999997</v>
      </c>
      <c r="L765" s="91">
        <f>สกลนคร!AJ88</f>
        <v>309458.53000000003</v>
      </c>
      <c r="M765" s="91">
        <f>สกลนคร!AK88</f>
        <v>392894.42</v>
      </c>
      <c r="N765" s="87"/>
      <c r="O765" s="87"/>
      <c r="P765" s="87"/>
      <c r="Q765" s="79">
        <f t="shared" si="27"/>
        <v>-83435.889999999956</v>
      </c>
      <c r="R765" s="80">
        <f t="shared" si="28"/>
        <v>250.57370850202432</v>
      </c>
    </row>
    <row r="766" spans="1:18" x14ac:dyDescent="0.55000000000000004">
      <c r="A766" s="86">
        <v>4</v>
      </c>
      <c r="B766" s="87" t="s">
        <v>59</v>
      </c>
      <c r="C766" s="87" t="s">
        <v>485</v>
      </c>
      <c r="D766" s="87" t="s">
        <v>115</v>
      </c>
      <c r="E766" s="87" t="s">
        <v>486</v>
      </c>
      <c r="F766" s="87" t="s">
        <v>178</v>
      </c>
      <c r="G766" s="87" t="s">
        <v>1163</v>
      </c>
      <c r="H766" s="88">
        <v>2785</v>
      </c>
      <c r="I766" s="86">
        <v>2</v>
      </c>
      <c r="J766" s="91">
        <f>สกลนคร!F89</f>
        <v>713601.57</v>
      </c>
      <c r="K766" s="90">
        <f>สกลนคร!AI89</f>
        <v>734661.94</v>
      </c>
      <c r="L766" s="91">
        <f>สกลนคร!AJ89</f>
        <v>581505.43999999994</v>
      </c>
      <c r="M766" s="91">
        <f>สกลนคร!AK89</f>
        <v>517679.94</v>
      </c>
      <c r="N766" s="87"/>
      <c r="O766" s="87"/>
      <c r="P766" s="87"/>
      <c r="Q766" s="79">
        <f t="shared" si="27"/>
        <v>63825.499999999942</v>
      </c>
      <c r="R766" s="80">
        <f t="shared" si="28"/>
        <v>208.79908078994612</v>
      </c>
    </row>
    <row r="767" spans="1:18" x14ac:dyDescent="0.55000000000000004">
      <c r="A767" s="86">
        <v>5</v>
      </c>
      <c r="B767" s="87" t="s">
        <v>59</v>
      </c>
      <c r="C767" s="87" t="s">
        <v>485</v>
      </c>
      <c r="D767" s="87" t="s">
        <v>115</v>
      </c>
      <c r="E767" s="87" t="s">
        <v>486</v>
      </c>
      <c r="F767" s="87" t="s">
        <v>178</v>
      </c>
      <c r="G767" s="87" t="s">
        <v>1164</v>
      </c>
      <c r="H767" s="88">
        <v>1721</v>
      </c>
      <c r="I767" s="86">
        <v>2</v>
      </c>
      <c r="J767" s="91">
        <f>สกลนคร!F90</f>
        <v>134108.57999999999</v>
      </c>
      <c r="K767" s="90">
        <f>สกลนคร!AI90</f>
        <v>153962.41999999998</v>
      </c>
      <c r="L767" s="91">
        <f>สกลนคร!AJ90</f>
        <v>504054.48</v>
      </c>
      <c r="M767" s="91">
        <f>สกลนคร!AK90</f>
        <v>581945.64</v>
      </c>
      <c r="N767" s="87"/>
      <c r="O767" s="87"/>
      <c r="P767" s="87"/>
      <c r="Q767" s="79">
        <f t="shared" si="27"/>
        <v>-77891.160000000033</v>
      </c>
      <c r="R767" s="80">
        <f t="shared" si="28"/>
        <v>292.88464846019752</v>
      </c>
    </row>
    <row r="768" spans="1:18" s="98" customFormat="1" x14ac:dyDescent="0.55000000000000004">
      <c r="A768" s="92">
        <v>7</v>
      </c>
      <c r="B768" s="93" t="s">
        <v>59</v>
      </c>
      <c r="C768" s="93"/>
      <c r="D768" s="93"/>
      <c r="E768" s="93" t="s">
        <v>75</v>
      </c>
      <c r="F768" s="93"/>
      <c r="G768" s="93" t="s">
        <v>488</v>
      </c>
      <c r="H768" s="99">
        <f>SUM(H764:H767)</f>
        <v>7851</v>
      </c>
      <c r="I768" s="92"/>
      <c r="J768" s="95">
        <f>SUM(J763:J767)</f>
        <v>1558129.63</v>
      </c>
      <c r="K768" s="95">
        <f>SUM(K763:K767)</f>
        <v>1656477.42</v>
      </c>
      <c r="L768" s="95">
        <f>SUM(L763:L767)</f>
        <v>1697630.39</v>
      </c>
      <c r="M768" s="95">
        <f>SUM(M763:M767)</f>
        <v>1961352.1600000001</v>
      </c>
      <c r="N768" s="93">
        <v>4</v>
      </c>
      <c r="O768" s="93">
        <v>4</v>
      </c>
      <c r="P768" s="93">
        <f>N768-O768</f>
        <v>0</v>
      </c>
      <c r="Q768" s="96">
        <f t="shared" si="27"/>
        <v>-263721.77000000025</v>
      </c>
      <c r="R768" s="97">
        <f>L768/H768</f>
        <v>216.23110304419816</v>
      </c>
    </row>
    <row r="769" spans="1:18" x14ac:dyDescent="0.55000000000000004">
      <c r="A769" s="86">
        <v>1</v>
      </c>
      <c r="B769" s="87" t="s">
        <v>59</v>
      </c>
      <c r="C769" s="87" t="s">
        <v>489</v>
      </c>
      <c r="D769" s="87" t="s">
        <v>122</v>
      </c>
      <c r="E769" s="87" t="s">
        <v>490</v>
      </c>
      <c r="F769" s="87" t="s">
        <v>208</v>
      </c>
      <c r="G769" s="87" t="s">
        <v>491</v>
      </c>
      <c r="H769" s="88"/>
      <c r="I769" s="86"/>
      <c r="J769" s="89"/>
      <c r="K769" s="90"/>
      <c r="L769" s="91"/>
      <c r="M769" s="91"/>
      <c r="N769" s="87"/>
      <c r="O769" s="87"/>
      <c r="P769" s="87"/>
    </row>
    <row r="770" spans="1:18" x14ac:dyDescent="0.55000000000000004">
      <c r="A770" s="86">
        <v>2</v>
      </c>
      <c r="B770" s="87" t="s">
        <v>59</v>
      </c>
      <c r="C770" s="87" t="s">
        <v>489</v>
      </c>
      <c r="D770" s="87" t="s">
        <v>122</v>
      </c>
      <c r="E770" s="87" t="s">
        <v>490</v>
      </c>
      <c r="F770" s="87" t="s">
        <v>178</v>
      </c>
      <c r="G770" s="87" t="s">
        <v>1165</v>
      </c>
      <c r="H770" s="88">
        <v>5792</v>
      </c>
      <c r="I770" s="86">
        <v>4</v>
      </c>
      <c r="J770" s="91">
        <f>สกลนคร!F91</f>
        <v>304576.63</v>
      </c>
      <c r="K770" s="90">
        <f>สกลนคร!AI91</f>
        <v>324341.76000000001</v>
      </c>
      <c r="L770" s="91">
        <f>สกลนคร!AJ91</f>
        <v>1317043.75</v>
      </c>
      <c r="M770" s="91">
        <f>สกลนคร!AK91</f>
        <v>1345263.05</v>
      </c>
      <c r="N770" s="87"/>
      <c r="O770" s="87"/>
      <c r="P770" s="87"/>
      <c r="Q770" s="79">
        <f t="shared" si="27"/>
        <v>-28219.300000000047</v>
      </c>
      <c r="R770" s="80">
        <f t="shared" si="28"/>
        <v>227.39015020718233</v>
      </c>
    </row>
    <row r="771" spans="1:18" x14ac:dyDescent="0.55000000000000004">
      <c r="A771" s="86">
        <v>3</v>
      </c>
      <c r="B771" s="87" t="s">
        <v>59</v>
      </c>
      <c r="C771" s="87" t="s">
        <v>489</v>
      </c>
      <c r="D771" s="87" t="s">
        <v>122</v>
      </c>
      <c r="E771" s="87" t="s">
        <v>490</v>
      </c>
      <c r="F771" s="87" t="s">
        <v>178</v>
      </c>
      <c r="G771" s="87" t="s">
        <v>1166</v>
      </c>
      <c r="H771" s="88">
        <v>2531</v>
      </c>
      <c r="I771" s="86">
        <v>2</v>
      </c>
      <c r="J771" s="91">
        <f>สกลนคร!F92</f>
        <v>92335.27</v>
      </c>
      <c r="K771" s="90">
        <f>สกลนคร!AI92</f>
        <v>124771.69</v>
      </c>
      <c r="L771" s="91">
        <f>สกลนคร!AJ92</f>
        <v>824567.83000000007</v>
      </c>
      <c r="M771" s="91">
        <f>สกลนคร!AK92</f>
        <v>717275.78</v>
      </c>
      <c r="N771" s="87"/>
      <c r="O771" s="87"/>
      <c r="P771" s="87"/>
      <c r="Q771" s="79">
        <f t="shared" si="27"/>
        <v>107292.05000000005</v>
      </c>
      <c r="R771" s="80">
        <f t="shared" si="28"/>
        <v>325.78736862900041</v>
      </c>
    </row>
    <row r="772" spans="1:18" x14ac:dyDescent="0.55000000000000004">
      <c r="A772" s="86">
        <v>4</v>
      </c>
      <c r="B772" s="87" t="s">
        <v>59</v>
      </c>
      <c r="C772" s="87" t="s">
        <v>489</v>
      </c>
      <c r="D772" s="87" t="s">
        <v>122</v>
      </c>
      <c r="E772" s="87" t="s">
        <v>490</v>
      </c>
      <c r="F772" s="87" t="s">
        <v>178</v>
      </c>
      <c r="G772" s="87" t="s">
        <v>1167</v>
      </c>
      <c r="H772" s="88">
        <v>3458</v>
      </c>
      <c r="I772" s="86">
        <v>3</v>
      </c>
      <c r="J772" s="91">
        <f>สกลนคร!F93</f>
        <v>256817.93</v>
      </c>
      <c r="K772" s="90">
        <f>สกลนคร!AI93</f>
        <v>292223.59999999998</v>
      </c>
      <c r="L772" s="91">
        <f>สกลนคร!AJ93</f>
        <v>1129097.05</v>
      </c>
      <c r="M772" s="91">
        <f>สกลนคร!AK93</f>
        <v>1164375.73</v>
      </c>
      <c r="N772" s="87"/>
      <c r="O772" s="87"/>
      <c r="P772" s="87"/>
      <c r="Q772" s="79">
        <f t="shared" si="27"/>
        <v>-35278.679999999935</v>
      </c>
      <c r="R772" s="80">
        <f t="shared" si="28"/>
        <v>326.51736552920767</v>
      </c>
    </row>
    <row r="773" spans="1:18" x14ac:dyDescent="0.55000000000000004">
      <c r="A773" s="86">
        <v>5</v>
      </c>
      <c r="B773" s="87" t="s">
        <v>59</v>
      </c>
      <c r="C773" s="87" t="s">
        <v>489</v>
      </c>
      <c r="D773" s="87" t="s">
        <v>122</v>
      </c>
      <c r="E773" s="87" t="s">
        <v>490</v>
      </c>
      <c r="F773" s="87" t="s">
        <v>178</v>
      </c>
      <c r="G773" s="87" t="s">
        <v>1168</v>
      </c>
      <c r="H773" s="88">
        <v>6025</v>
      </c>
      <c r="I773" s="86">
        <v>5</v>
      </c>
      <c r="J773" s="91">
        <f>สกลนคร!F94</f>
        <v>350626.91</v>
      </c>
      <c r="K773" s="90">
        <f>สกลนคร!AI94</f>
        <v>394911.70999999996</v>
      </c>
      <c r="L773" s="91">
        <f>สกลนคร!AJ94</f>
        <v>1166903.78</v>
      </c>
      <c r="M773" s="91">
        <f>สกลนคร!AK94</f>
        <v>1070353.25</v>
      </c>
      <c r="N773" s="87"/>
      <c r="O773" s="87"/>
      <c r="P773" s="87"/>
      <c r="Q773" s="79">
        <f t="shared" si="27"/>
        <v>96550.530000000028</v>
      </c>
      <c r="R773" s="80">
        <f t="shared" si="28"/>
        <v>193.67697593360995</v>
      </c>
    </row>
    <row r="774" spans="1:18" x14ac:dyDescent="0.55000000000000004">
      <c r="A774" s="86">
        <v>6</v>
      </c>
      <c r="B774" s="87" t="s">
        <v>59</v>
      </c>
      <c r="C774" s="87" t="s">
        <v>489</v>
      </c>
      <c r="D774" s="87" t="s">
        <v>122</v>
      </c>
      <c r="E774" s="87" t="s">
        <v>490</v>
      </c>
      <c r="F774" s="87" t="s">
        <v>178</v>
      </c>
      <c r="G774" s="87" t="s">
        <v>1169</v>
      </c>
      <c r="H774" s="88">
        <v>3940</v>
      </c>
      <c r="I774" s="86">
        <v>3</v>
      </c>
      <c r="J774" s="91">
        <f>สกลนคร!F95</f>
        <v>301206.98</v>
      </c>
      <c r="K774" s="90">
        <f>สกลนคร!AI95</f>
        <v>319387.07</v>
      </c>
      <c r="L774" s="91">
        <f>สกลนคร!AJ95</f>
        <v>979163.61</v>
      </c>
      <c r="M774" s="91">
        <f>สกลนคร!AK95</f>
        <v>1120180.96</v>
      </c>
      <c r="N774" s="87"/>
      <c r="O774" s="87"/>
      <c r="P774" s="87"/>
      <c r="Q774" s="79">
        <f t="shared" si="27"/>
        <v>-141017.34999999998</v>
      </c>
      <c r="R774" s="80">
        <f t="shared" si="28"/>
        <v>248.51868274111675</v>
      </c>
    </row>
    <row r="775" spans="1:18" x14ac:dyDescent="0.55000000000000004">
      <c r="A775" s="86">
        <v>7</v>
      </c>
      <c r="B775" s="87" t="s">
        <v>59</v>
      </c>
      <c r="C775" s="87" t="s">
        <v>489</v>
      </c>
      <c r="D775" s="87" t="s">
        <v>122</v>
      </c>
      <c r="E775" s="87" t="s">
        <v>490</v>
      </c>
      <c r="F775" s="87" t="s">
        <v>178</v>
      </c>
      <c r="G775" s="87" t="s">
        <v>1170</v>
      </c>
      <c r="H775" s="88">
        <v>4289</v>
      </c>
      <c r="I775" s="86">
        <v>3</v>
      </c>
      <c r="J775" s="91">
        <f>สกลนคร!F96</f>
        <v>249989.6</v>
      </c>
      <c r="K775" s="90">
        <f>สกลนคร!AI96</f>
        <v>288624.77</v>
      </c>
      <c r="L775" s="91">
        <f>สกลนคร!AJ96</f>
        <v>1210930.4300000002</v>
      </c>
      <c r="M775" s="91">
        <f>สกลนคร!AK96</f>
        <v>1024828.83</v>
      </c>
      <c r="N775" s="87"/>
      <c r="O775" s="87"/>
      <c r="P775" s="87"/>
      <c r="Q775" s="79">
        <f t="shared" ref="Q775:Q838" si="29">L775-M775</f>
        <v>186101.60000000021</v>
      </c>
      <c r="R775" s="80">
        <f t="shared" ref="R775:R838" si="30">L775/H775</f>
        <v>282.3339776171602</v>
      </c>
    </row>
    <row r="776" spans="1:18" x14ac:dyDescent="0.55000000000000004">
      <c r="A776" s="86">
        <v>8</v>
      </c>
      <c r="B776" s="87" t="s">
        <v>59</v>
      </c>
      <c r="C776" s="87" t="s">
        <v>489</v>
      </c>
      <c r="D776" s="87" t="s">
        <v>122</v>
      </c>
      <c r="E776" s="87" t="s">
        <v>490</v>
      </c>
      <c r="F776" s="87" t="s">
        <v>178</v>
      </c>
      <c r="G776" s="87" t="s">
        <v>1171</v>
      </c>
      <c r="H776" s="88">
        <v>3268</v>
      </c>
      <c r="I776" s="86">
        <v>3</v>
      </c>
      <c r="J776" s="91">
        <f>สกลนคร!F97</f>
        <v>338592.79</v>
      </c>
      <c r="K776" s="90">
        <f>สกลนคร!AI97</f>
        <v>376291.67</v>
      </c>
      <c r="L776" s="91">
        <f>สกลนคร!AJ97</f>
        <v>971627.85</v>
      </c>
      <c r="M776" s="91">
        <f>สกลนคร!AK97</f>
        <v>776524.32</v>
      </c>
      <c r="N776" s="87"/>
      <c r="O776" s="87"/>
      <c r="P776" s="87"/>
      <c r="Q776" s="79">
        <f t="shared" si="29"/>
        <v>195103.53000000003</v>
      </c>
      <c r="R776" s="80">
        <f t="shared" si="30"/>
        <v>297.3157435740514</v>
      </c>
    </row>
    <row r="777" spans="1:18" x14ac:dyDescent="0.55000000000000004">
      <c r="A777" s="86">
        <v>9</v>
      </c>
      <c r="B777" s="87" t="s">
        <v>59</v>
      </c>
      <c r="C777" s="87" t="s">
        <v>489</v>
      </c>
      <c r="D777" s="87" t="s">
        <v>122</v>
      </c>
      <c r="E777" s="87" t="s">
        <v>490</v>
      </c>
      <c r="F777" s="87" t="s">
        <v>178</v>
      </c>
      <c r="G777" s="87" t="s">
        <v>1172</v>
      </c>
      <c r="H777" s="88">
        <v>6769</v>
      </c>
      <c r="I777" s="86">
        <v>5</v>
      </c>
      <c r="J777" s="91">
        <f>สกลนคร!F98</f>
        <v>61818.22</v>
      </c>
      <c r="K777" s="90">
        <f>สกลนคร!AI98</f>
        <v>74322.47</v>
      </c>
      <c r="L777" s="91">
        <f>สกลนคร!AJ98</f>
        <v>990864.55</v>
      </c>
      <c r="M777" s="91">
        <f>สกลนคร!AK98</f>
        <v>1062237.9699999997</v>
      </c>
      <c r="N777" s="87"/>
      <c r="O777" s="87"/>
      <c r="P777" s="87"/>
      <c r="Q777" s="79">
        <f t="shared" si="29"/>
        <v>-71373.419999999693</v>
      </c>
      <c r="R777" s="80">
        <f t="shared" si="30"/>
        <v>146.38270793322499</v>
      </c>
    </row>
    <row r="778" spans="1:18" x14ac:dyDescent="0.55000000000000004">
      <c r="A778" s="86">
        <v>10</v>
      </c>
      <c r="B778" s="87" t="s">
        <v>59</v>
      </c>
      <c r="C778" s="87" t="s">
        <v>489</v>
      </c>
      <c r="D778" s="87" t="s">
        <v>122</v>
      </c>
      <c r="E778" s="87" t="s">
        <v>490</v>
      </c>
      <c r="F778" s="87" t="s">
        <v>178</v>
      </c>
      <c r="G778" s="87" t="s">
        <v>1173</v>
      </c>
      <c r="H778" s="88">
        <v>3663</v>
      </c>
      <c r="I778" s="86">
        <v>3</v>
      </c>
      <c r="J778" s="91">
        <f>สกลนคร!F99</f>
        <v>423195.29</v>
      </c>
      <c r="K778" s="90">
        <f>สกลนคร!AI99</f>
        <v>466784.5</v>
      </c>
      <c r="L778" s="91">
        <f>สกลนคร!AJ99</f>
        <v>766734.63</v>
      </c>
      <c r="M778" s="91">
        <f>สกลนคร!AK99</f>
        <v>694990.07</v>
      </c>
      <c r="N778" s="87"/>
      <c r="O778" s="87"/>
      <c r="P778" s="87"/>
      <c r="Q778" s="79">
        <f t="shared" si="29"/>
        <v>71744.560000000056</v>
      </c>
      <c r="R778" s="80">
        <f t="shared" si="30"/>
        <v>209.31876330876332</v>
      </c>
    </row>
    <row r="779" spans="1:18" x14ac:dyDescent="0.55000000000000004">
      <c r="A779" s="86">
        <v>11</v>
      </c>
      <c r="B779" s="87" t="s">
        <v>59</v>
      </c>
      <c r="C779" s="87" t="s">
        <v>489</v>
      </c>
      <c r="D779" s="87" t="s">
        <v>122</v>
      </c>
      <c r="E779" s="87" t="s">
        <v>490</v>
      </c>
      <c r="F779" s="87" t="s">
        <v>178</v>
      </c>
      <c r="G779" s="87" t="s">
        <v>1174</v>
      </c>
      <c r="H779" s="88">
        <v>6722</v>
      </c>
      <c r="I779" s="86">
        <v>5</v>
      </c>
      <c r="J779" s="91">
        <f>สกลนคร!F100</f>
        <v>283887.03999999998</v>
      </c>
      <c r="K779" s="90">
        <f>สกลนคร!AI100</f>
        <v>340806.33999999997</v>
      </c>
      <c r="L779" s="91">
        <f>สกลนคร!AJ100</f>
        <v>1001703.37</v>
      </c>
      <c r="M779" s="91">
        <f>สกลนคร!AK100</f>
        <v>967303.84</v>
      </c>
      <c r="N779" s="87"/>
      <c r="O779" s="87"/>
      <c r="P779" s="87"/>
      <c r="Q779" s="79">
        <f t="shared" si="29"/>
        <v>34399.530000000028</v>
      </c>
      <c r="R779" s="80">
        <f t="shared" si="30"/>
        <v>149.01865069919666</v>
      </c>
    </row>
    <row r="780" spans="1:18" x14ac:dyDescent="0.55000000000000004">
      <c r="A780" s="86">
        <v>12</v>
      </c>
      <c r="B780" s="87" t="s">
        <v>59</v>
      </c>
      <c r="C780" s="87" t="s">
        <v>489</v>
      </c>
      <c r="D780" s="87" t="s">
        <v>122</v>
      </c>
      <c r="E780" s="87" t="s">
        <v>490</v>
      </c>
      <c r="F780" s="87" t="s">
        <v>178</v>
      </c>
      <c r="G780" s="87" t="s">
        <v>1175</v>
      </c>
      <c r="H780" s="88">
        <v>5057</v>
      </c>
      <c r="I780" s="86">
        <v>4</v>
      </c>
      <c r="J780" s="91">
        <f>สกลนคร!F101</f>
        <v>92864.92</v>
      </c>
      <c r="K780" s="90">
        <f>สกลนคร!AI101</f>
        <v>160722.68</v>
      </c>
      <c r="L780" s="91">
        <f>สกลนคร!AJ101</f>
        <v>1244532.3599999999</v>
      </c>
      <c r="M780" s="91">
        <f>สกลนคร!AK101</f>
        <v>1208177.49</v>
      </c>
      <c r="N780" s="87"/>
      <c r="O780" s="87"/>
      <c r="P780" s="87"/>
      <c r="Q780" s="79">
        <f t="shared" si="29"/>
        <v>36354.869999999879</v>
      </c>
      <c r="R780" s="80">
        <f t="shared" si="30"/>
        <v>246.10092149495745</v>
      </c>
    </row>
    <row r="781" spans="1:18" x14ac:dyDescent="0.55000000000000004">
      <c r="A781" s="86">
        <v>13</v>
      </c>
      <c r="B781" s="87" t="s">
        <v>59</v>
      </c>
      <c r="C781" s="87" t="s">
        <v>489</v>
      </c>
      <c r="D781" s="87" t="s">
        <v>122</v>
      </c>
      <c r="E781" s="87" t="s">
        <v>490</v>
      </c>
      <c r="F781" s="87" t="s">
        <v>178</v>
      </c>
      <c r="G781" s="87" t="s">
        <v>1176</v>
      </c>
      <c r="H781" s="88">
        <v>3110</v>
      </c>
      <c r="I781" s="86">
        <v>3</v>
      </c>
      <c r="J781" s="91">
        <f>สกลนคร!F102</f>
        <v>159474</v>
      </c>
      <c r="K781" s="90">
        <f>สกลนคร!AI102</f>
        <v>173214.93</v>
      </c>
      <c r="L781" s="91">
        <f>สกลนคร!AJ102</f>
        <v>684163.91999999993</v>
      </c>
      <c r="M781" s="91">
        <f>สกลนคร!AK102</f>
        <v>705112.82000000007</v>
      </c>
      <c r="N781" s="87"/>
      <c r="O781" s="87"/>
      <c r="P781" s="87"/>
      <c r="Q781" s="79">
        <f t="shared" si="29"/>
        <v>-20948.90000000014</v>
      </c>
      <c r="R781" s="80">
        <f t="shared" si="30"/>
        <v>219.98839871382634</v>
      </c>
    </row>
    <row r="782" spans="1:18" x14ac:dyDescent="0.55000000000000004">
      <c r="A782" s="86">
        <v>14</v>
      </c>
      <c r="B782" s="87" t="s">
        <v>59</v>
      </c>
      <c r="C782" s="87" t="s">
        <v>489</v>
      </c>
      <c r="D782" s="87" t="s">
        <v>122</v>
      </c>
      <c r="E782" s="87" t="s">
        <v>490</v>
      </c>
      <c r="F782" s="87" t="s">
        <v>178</v>
      </c>
      <c r="G782" s="87" t="s">
        <v>1177</v>
      </c>
      <c r="H782" s="88">
        <v>3446</v>
      </c>
      <c r="I782" s="86">
        <v>3</v>
      </c>
      <c r="J782" s="91">
        <f>สกลนคร!F103</f>
        <v>236260.77</v>
      </c>
      <c r="K782" s="90">
        <f>สกลนคร!AI103</f>
        <v>242755.94999999998</v>
      </c>
      <c r="L782" s="91">
        <f>สกลนคร!AJ103</f>
        <v>979444</v>
      </c>
      <c r="M782" s="91">
        <f>สกลนคร!AK103</f>
        <v>916148.22000000009</v>
      </c>
      <c r="N782" s="87"/>
      <c r="O782" s="87"/>
      <c r="P782" s="87"/>
      <c r="Q782" s="79">
        <f t="shared" si="29"/>
        <v>63295.779999999912</v>
      </c>
      <c r="R782" s="80">
        <f t="shared" si="30"/>
        <v>284.22634939059782</v>
      </c>
    </row>
    <row r="783" spans="1:18" x14ac:dyDescent="0.55000000000000004">
      <c r="A783" s="86">
        <v>15</v>
      </c>
      <c r="B783" s="87" t="s">
        <v>59</v>
      </c>
      <c r="C783" s="87" t="s">
        <v>489</v>
      </c>
      <c r="D783" s="87" t="s">
        <v>122</v>
      </c>
      <c r="E783" s="87" t="s">
        <v>490</v>
      </c>
      <c r="F783" s="87" t="s">
        <v>178</v>
      </c>
      <c r="G783" s="87" t="s">
        <v>1178</v>
      </c>
      <c r="H783" s="88">
        <v>4224</v>
      </c>
      <c r="I783" s="86">
        <v>3</v>
      </c>
      <c r="J783" s="91">
        <f>สกลนคร!F104</f>
        <v>268031.56</v>
      </c>
      <c r="K783" s="90">
        <f>สกลนคร!AI104</f>
        <v>302838.09000000003</v>
      </c>
      <c r="L783" s="91">
        <f>สกลนคร!AJ104</f>
        <v>1065339.6499999999</v>
      </c>
      <c r="M783" s="91">
        <f>สกลนคร!AK104</f>
        <v>1041952.5</v>
      </c>
      <c r="N783" s="87"/>
      <c r="O783" s="87"/>
      <c r="P783" s="87"/>
      <c r="Q783" s="79">
        <f t="shared" si="29"/>
        <v>23387.149999999907</v>
      </c>
      <c r="R783" s="80">
        <f t="shared" si="30"/>
        <v>252.21109138257575</v>
      </c>
    </row>
    <row r="784" spans="1:18" x14ac:dyDescent="0.55000000000000004">
      <c r="A784" s="86">
        <v>16</v>
      </c>
      <c r="B784" s="87" t="s">
        <v>59</v>
      </c>
      <c r="C784" s="87" t="s">
        <v>489</v>
      </c>
      <c r="D784" s="87" t="s">
        <v>122</v>
      </c>
      <c r="E784" s="87" t="s">
        <v>490</v>
      </c>
      <c r="F784" s="87" t="s">
        <v>178</v>
      </c>
      <c r="G784" s="87" t="s">
        <v>1179</v>
      </c>
      <c r="H784" s="88">
        <v>4904</v>
      </c>
      <c r="I784" s="86">
        <v>4</v>
      </c>
      <c r="J784" s="91">
        <f>สกลนคร!F105</f>
        <v>115692.18</v>
      </c>
      <c r="K784" s="90">
        <f>สกลนคร!AI105</f>
        <v>77869.889999999985</v>
      </c>
      <c r="L784" s="91">
        <f>สกลนคร!AJ105</f>
        <v>1321949.23</v>
      </c>
      <c r="M784" s="91">
        <f>สกลนคร!AK105</f>
        <v>1377539.66</v>
      </c>
      <c r="N784" s="87"/>
      <c r="O784" s="87"/>
      <c r="P784" s="87"/>
      <c r="Q784" s="79">
        <f t="shared" si="29"/>
        <v>-55590.429999999935</v>
      </c>
      <c r="R784" s="80">
        <f t="shared" si="30"/>
        <v>269.56550367047311</v>
      </c>
    </row>
    <row r="785" spans="1:18" x14ac:dyDescent="0.55000000000000004">
      <c r="A785" s="86">
        <v>17</v>
      </c>
      <c r="B785" s="87" t="s">
        <v>59</v>
      </c>
      <c r="C785" s="87" t="s">
        <v>489</v>
      </c>
      <c r="D785" s="87" t="s">
        <v>122</v>
      </c>
      <c r="E785" s="87" t="s">
        <v>490</v>
      </c>
      <c r="F785" s="87" t="s">
        <v>178</v>
      </c>
      <c r="G785" s="87" t="s">
        <v>1180</v>
      </c>
      <c r="H785" s="88">
        <v>4515</v>
      </c>
      <c r="I785" s="86">
        <v>4</v>
      </c>
      <c r="J785" s="91">
        <f>สกลนคร!F106</f>
        <v>367023.15</v>
      </c>
      <c r="K785" s="90">
        <f>สกลนคร!AI106</f>
        <v>428656.25</v>
      </c>
      <c r="L785" s="91">
        <f>สกลนคร!AJ106</f>
        <v>1163415.48</v>
      </c>
      <c r="M785" s="91">
        <f>สกลนคร!AK106</f>
        <v>1114750.6099999999</v>
      </c>
      <c r="N785" s="87"/>
      <c r="O785" s="87"/>
      <c r="P785" s="87"/>
      <c r="Q785" s="79">
        <f t="shared" si="29"/>
        <v>48664.870000000112</v>
      </c>
      <c r="R785" s="80">
        <f t="shared" si="30"/>
        <v>257.67784717607975</v>
      </c>
    </row>
    <row r="786" spans="1:18" x14ac:dyDescent="0.55000000000000004">
      <c r="A786" s="86">
        <v>18</v>
      </c>
      <c r="B786" s="87" t="s">
        <v>59</v>
      </c>
      <c r="C786" s="87" t="s">
        <v>489</v>
      </c>
      <c r="D786" s="87" t="s">
        <v>122</v>
      </c>
      <c r="E786" s="87" t="s">
        <v>490</v>
      </c>
      <c r="F786" s="87" t="s">
        <v>178</v>
      </c>
      <c r="G786" s="87" t="s">
        <v>1181</v>
      </c>
      <c r="H786" s="88">
        <v>2847</v>
      </c>
      <c r="I786" s="86">
        <v>2</v>
      </c>
      <c r="J786" s="91">
        <f>สกลนคร!F107</f>
        <v>342937.28</v>
      </c>
      <c r="K786" s="90">
        <f>สกลนคร!AI107</f>
        <v>371464.75</v>
      </c>
      <c r="L786" s="91">
        <f>สกลนคร!AJ107</f>
        <v>802785.52</v>
      </c>
      <c r="M786" s="91">
        <f>สกลนคร!AK107</f>
        <v>806169.85</v>
      </c>
      <c r="N786" s="87"/>
      <c r="O786" s="87"/>
      <c r="P786" s="87"/>
      <c r="Q786" s="79">
        <f t="shared" si="29"/>
        <v>-3384.3299999999581</v>
      </c>
      <c r="R786" s="80">
        <f t="shared" si="30"/>
        <v>281.97594661046719</v>
      </c>
    </row>
    <row r="787" spans="1:18" x14ac:dyDescent="0.55000000000000004">
      <c r="A787" s="86">
        <v>19</v>
      </c>
      <c r="B787" s="87" t="s">
        <v>59</v>
      </c>
      <c r="C787" s="87" t="s">
        <v>489</v>
      </c>
      <c r="D787" s="87" t="s">
        <v>122</v>
      </c>
      <c r="E787" s="87" t="s">
        <v>490</v>
      </c>
      <c r="F787" s="87" t="s">
        <v>178</v>
      </c>
      <c r="G787" s="87" t="s">
        <v>1182</v>
      </c>
      <c r="H787" s="88">
        <v>3128</v>
      </c>
      <c r="I787" s="86">
        <v>3</v>
      </c>
      <c r="J787" s="91">
        <f>สกลนคร!F108</f>
        <v>379566.88</v>
      </c>
      <c r="K787" s="90">
        <f>สกลนคร!AI108</f>
        <v>398127.34</v>
      </c>
      <c r="L787" s="91">
        <f>สกลนคร!AJ108</f>
        <v>765517.14</v>
      </c>
      <c r="M787" s="91">
        <f>สกลนคร!AK108</f>
        <v>720114.67999999993</v>
      </c>
      <c r="N787" s="87"/>
      <c r="O787" s="87"/>
      <c r="P787" s="87"/>
      <c r="Q787" s="79">
        <f t="shared" si="29"/>
        <v>45402.460000000079</v>
      </c>
      <c r="R787" s="80">
        <f t="shared" si="30"/>
        <v>244.73054347826087</v>
      </c>
    </row>
    <row r="788" spans="1:18" s="98" customFormat="1" x14ac:dyDescent="0.55000000000000004">
      <c r="A788" s="92">
        <v>8</v>
      </c>
      <c r="B788" s="93" t="s">
        <v>59</v>
      </c>
      <c r="C788" s="93"/>
      <c r="D788" s="93"/>
      <c r="E788" s="93" t="s">
        <v>75</v>
      </c>
      <c r="F788" s="93"/>
      <c r="G788" s="93" t="s">
        <v>492</v>
      </c>
      <c r="H788" s="99">
        <f>SUM(H770:H787)</f>
        <v>77688</v>
      </c>
      <c r="I788" s="92"/>
      <c r="J788" s="95">
        <f>SUM(J769:J787)</f>
        <v>4624897.4000000004</v>
      </c>
      <c r="K788" s="95">
        <f>SUM(K769:K787)</f>
        <v>5158115.4600000009</v>
      </c>
      <c r="L788" s="95">
        <f>SUM(L769:L787)</f>
        <v>18385784.150000002</v>
      </c>
      <c r="M788" s="95">
        <f>SUM(M769:M787)</f>
        <v>17833299.630000003</v>
      </c>
      <c r="N788" s="93">
        <v>18</v>
      </c>
      <c r="O788" s="93">
        <v>18</v>
      </c>
      <c r="P788" s="93">
        <f>N788-O788</f>
        <v>0</v>
      </c>
      <c r="Q788" s="96">
        <f t="shared" si="29"/>
        <v>552484.51999999955</v>
      </c>
      <c r="R788" s="97">
        <f>L788/H788</f>
        <v>236.66182872515708</v>
      </c>
    </row>
    <row r="789" spans="1:18" x14ac:dyDescent="0.55000000000000004">
      <c r="A789" s="86">
        <v>1</v>
      </c>
      <c r="B789" s="87" t="s">
        <v>59</v>
      </c>
      <c r="C789" s="87" t="s">
        <v>493</v>
      </c>
      <c r="D789" s="87" t="s">
        <v>127</v>
      </c>
      <c r="E789" s="87" t="s">
        <v>494</v>
      </c>
      <c r="F789" s="87" t="s">
        <v>208</v>
      </c>
      <c r="G789" s="87" t="s">
        <v>495</v>
      </c>
      <c r="H789" s="88"/>
      <c r="I789" s="86"/>
      <c r="J789" s="89"/>
      <c r="K789" s="90"/>
      <c r="L789" s="91"/>
      <c r="M789" s="91"/>
      <c r="N789" s="87"/>
      <c r="O789" s="87"/>
      <c r="P789" s="87"/>
    </row>
    <row r="790" spans="1:18" x14ac:dyDescent="0.55000000000000004">
      <c r="A790" s="86">
        <v>2</v>
      </c>
      <c r="B790" s="87" t="s">
        <v>59</v>
      </c>
      <c r="C790" s="87" t="s">
        <v>493</v>
      </c>
      <c r="D790" s="87" t="s">
        <v>127</v>
      </c>
      <c r="E790" s="87" t="s">
        <v>494</v>
      </c>
      <c r="F790" s="87" t="s">
        <v>178</v>
      </c>
      <c r="G790" s="87" t="s">
        <v>1183</v>
      </c>
      <c r="H790" s="88">
        <v>2701</v>
      </c>
      <c r="I790" s="86">
        <v>2</v>
      </c>
      <c r="J790" s="91">
        <f>สกลนคร!F109</f>
        <v>433284.68</v>
      </c>
      <c r="K790" s="90">
        <f>สกลนคร!AI109</f>
        <v>458641.43</v>
      </c>
      <c r="L790" s="91">
        <f>สกลนคร!AJ109</f>
        <v>691500.38</v>
      </c>
      <c r="M790" s="91">
        <f>สกลนคร!AK109</f>
        <v>569763.12999999989</v>
      </c>
      <c r="N790" s="87"/>
      <c r="O790" s="87"/>
      <c r="P790" s="87"/>
      <c r="Q790" s="79">
        <f t="shared" si="29"/>
        <v>121737.25000000012</v>
      </c>
      <c r="R790" s="80">
        <f t="shared" si="30"/>
        <v>256.01643095149944</v>
      </c>
    </row>
    <row r="791" spans="1:18" x14ac:dyDescent="0.55000000000000004">
      <c r="A791" s="86">
        <v>3</v>
      </c>
      <c r="B791" s="87" t="s">
        <v>59</v>
      </c>
      <c r="C791" s="87" t="s">
        <v>493</v>
      </c>
      <c r="D791" s="87" t="s">
        <v>127</v>
      </c>
      <c r="E791" s="87" t="s">
        <v>494</v>
      </c>
      <c r="F791" s="87" t="s">
        <v>178</v>
      </c>
      <c r="G791" s="87" t="s">
        <v>1184</v>
      </c>
      <c r="H791" s="88">
        <v>3810</v>
      </c>
      <c r="I791" s="86">
        <v>3</v>
      </c>
      <c r="J791" s="91">
        <f>สกลนคร!F110</f>
        <v>601383.34</v>
      </c>
      <c r="K791" s="90">
        <f>สกลนคร!AI110</f>
        <v>637040.41999999993</v>
      </c>
      <c r="L791" s="91">
        <f>สกลนคร!AJ110</f>
        <v>1129646.8799999999</v>
      </c>
      <c r="M791" s="91">
        <f>สกลนคร!AK110</f>
        <v>824239.17</v>
      </c>
      <c r="N791" s="87"/>
      <c r="O791" s="87"/>
      <c r="P791" s="87"/>
      <c r="Q791" s="79">
        <f t="shared" si="29"/>
        <v>305407.70999999985</v>
      </c>
      <c r="R791" s="80">
        <f t="shared" si="30"/>
        <v>296.49524409448816</v>
      </c>
    </row>
    <row r="792" spans="1:18" x14ac:dyDescent="0.55000000000000004">
      <c r="A792" s="86">
        <v>4</v>
      </c>
      <c r="B792" s="87" t="s">
        <v>59</v>
      </c>
      <c r="C792" s="87" t="s">
        <v>493</v>
      </c>
      <c r="D792" s="87" t="s">
        <v>127</v>
      </c>
      <c r="E792" s="87" t="s">
        <v>494</v>
      </c>
      <c r="F792" s="87" t="s">
        <v>178</v>
      </c>
      <c r="G792" s="87" t="s">
        <v>1185</v>
      </c>
      <c r="H792" s="88">
        <v>4374</v>
      </c>
      <c r="I792" s="86">
        <v>3</v>
      </c>
      <c r="J792" s="91">
        <f>สกลนคร!F111</f>
        <v>566404.96</v>
      </c>
      <c r="K792" s="90">
        <f>สกลนคร!AI111</f>
        <v>593678.89999999991</v>
      </c>
      <c r="L792" s="91">
        <f>สกลนคร!AJ111</f>
        <v>1110833.7</v>
      </c>
      <c r="M792" s="91">
        <f>สกลนคร!AK111</f>
        <v>819819.94000000006</v>
      </c>
      <c r="N792" s="87"/>
      <c r="O792" s="87"/>
      <c r="P792" s="87"/>
      <c r="Q792" s="79">
        <f t="shared" si="29"/>
        <v>291013.75999999989</v>
      </c>
      <c r="R792" s="80">
        <f t="shared" si="30"/>
        <v>253.96289437585733</v>
      </c>
    </row>
    <row r="793" spans="1:18" x14ac:dyDescent="0.55000000000000004">
      <c r="A793" s="86">
        <v>5</v>
      </c>
      <c r="B793" s="87" t="s">
        <v>59</v>
      </c>
      <c r="C793" s="87" t="s">
        <v>493</v>
      </c>
      <c r="D793" s="87" t="s">
        <v>127</v>
      </c>
      <c r="E793" s="87" t="s">
        <v>494</v>
      </c>
      <c r="F793" s="87" t="s">
        <v>178</v>
      </c>
      <c r="G793" s="87" t="s">
        <v>1186</v>
      </c>
      <c r="H793" s="88">
        <v>2034</v>
      </c>
      <c r="I793" s="86">
        <v>2</v>
      </c>
      <c r="J793" s="91">
        <f>สกลนคร!F112</f>
        <v>195756.01</v>
      </c>
      <c r="K793" s="90">
        <f>สกลนคร!AI112</f>
        <v>222105.06000000003</v>
      </c>
      <c r="L793" s="91">
        <f>สกลนคร!AJ112</f>
        <v>909952.01</v>
      </c>
      <c r="M793" s="91">
        <f>สกลนคร!AK112</f>
        <v>768460.81</v>
      </c>
      <c r="N793" s="87"/>
      <c r="O793" s="87"/>
      <c r="P793" s="87"/>
      <c r="Q793" s="79">
        <f t="shared" si="29"/>
        <v>141491.19999999995</v>
      </c>
      <c r="R793" s="80">
        <f t="shared" si="30"/>
        <v>447.37070304818093</v>
      </c>
    </row>
    <row r="794" spans="1:18" x14ac:dyDescent="0.55000000000000004">
      <c r="A794" s="86">
        <v>6</v>
      </c>
      <c r="B794" s="87" t="s">
        <v>59</v>
      </c>
      <c r="C794" s="87" t="s">
        <v>493</v>
      </c>
      <c r="D794" s="87" t="s">
        <v>127</v>
      </c>
      <c r="E794" s="87" t="s">
        <v>494</v>
      </c>
      <c r="F794" s="87" t="s">
        <v>178</v>
      </c>
      <c r="G794" s="87" t="s">
        <v>1187</v>
      </c>
      <c r="H794" s="88">
        <v>4151</v>
      </c>
      <c r="I794" s="86">
        <v>3</v>
      </c>
      <c r="J794" s="91">
        <f>สกลนคร!F113</f>
        <v>571034.07999999996</v>
      </c>
      <c r="K794" s="90">
        <f>สกลนคร!AI113</f>
        <v>610705.82999999996</v>
      </c>
      <c r="L794" s="91">
        <f>สกลนคร!AJ113</f>
        <v>1298300.96</v>
      </c>
      <c r="M794" s="91">
        <f>สกลนคร!AK113</f>
        <v>877067.21000000008</v>
      </c>
      <c r="N794" s="87"/>
      <c r="O794" s="87"/>
      <c r="P794" s="87"/>
      <c r="Q794" s="79">
        <f t="shared" si="29"/>
        <v>421233.74999999988</v>
      </c>
      <c r="R794" s="80">
        <f t="shared" si="30"/>
        <v>312.7682389785594</v>
      </c>
    </row>
    <row r="795" spans="1:18" x14ac:dyDescent="0.55000000000000004">
      <c r="A795" s="86">
        <v>7</v>
      </c>
      <c r="B795" s="87" t="s">
        <v>59</v>
      </c>
      <c r="C795" s="87" t="s">
        <v>493</v>
      </c>
      <c r="D795" s="87" t="s">
        <v>127</v>
      </c>
      <c r="E795" s="87" t="s">
        <v>494</v>
      </c>
      <c r="F795" s="87" t="s">
        <v>178</v>
      </c>
      <c r="G795" s="87" t="s">
        <v>1188</v>
      </c>
      <c r="H795" s="88">
        <v>2924</v>
      </c>
      <c r="I795" s="86">
        <v>2</v>
      </c>
      <c r="J795" s="91">
        <f>สกลนคร!F114</f>
        <v>747650.6</v>
      </c>
      <c r="K795" s="90">
        <f>สกลนคร!AI114</f>
        <v>767138.33</v>
      </c>
      <c r="L795" s="91">
        <f>สกลนคร!AJ114</f>
        <v>1193264.4099999999</v>
      </c>
      <c r="M795" s="91">
        <f>สกลนคร!AK114</f>
        <v>700106.29</v>
      </c>
      <c r="N795" s="87"/>
      <c r="O795" s="87"/>
      <c r="P795" s="87"/>
      <c r="Q795" s="79">
        <f t="shared" si="29"/>
        <v>493158.11999999988</v>
      </c>
      <c r="R795" s="80">
        <f t="shared" si="30"/>
        <v>408.09316347469218</v>
      </c>
    </row>
    <row r="796" spans="1:18" s="98" customFormat="1" x14ac:dyDescent="0.55000000000000004">
      <c r="A796" s="92">
        <v>9</v>
      </c>
      <c r="B796" s="93" t="s">
        <v>59</v>
      </c>
      <c r="C796" s="93"/>
      <c r="D796" s="93"/>
      <c r="E796" s="93" t="s">
        <v>75</v>
      </c>
      <c r="F796" s="93"/>
      <c r="G796" s="93" t="s">
        <v>496</v>
      </c>
      <c r="H796" s="99">
        <f>SUM(H790:H795)</f>
        <v>19994</v>
      </c>
      <c r="I796" s="92"/>
      <c r="J796" s="95">
        <f>SUM(J789:J795)</f>
        <v>3115513.67</v>
      </c>
      <c r="K796" s="95">
        <f>SUM(K789:K795)</f>
        <v>3289309.9699999997</v>
      </c>
      <c r="L796" s="95">
        <f>SUM(L789:L795)</f>
        <v>6333498.3399999999</v>
      </c>
      <c r="M796" s="95">
        <f>SUM(M789:M795)</f>
        <v>4559456.55</v>
      </c>
      <c r="N796" s="93">
        <v>6</v>
      </c>
      <c r="O796" s="93">
        <v>6</v>
      </c>
      <c r="P796" s="93">
        <f>N796-O796</f>
        <v>0</v>
      </c>
      <c r="Q796" s="96">
        <f t="shared" si="29"/>
        <v>1774041.79</v>
      </c>
      <c r="R796" s="97">
        <f>L796/H796</f>
        <v>316.76994798439529</v>
      </c>
    </row>
    <row r="797" spans="1:18" x14ac:dyDescent="0.55000000000000004">
      <c r="A797" s="86">
        <v>1</v>
      </c>
      <c r="B797" s="87" t="s">
        <v>59</v>
      </c>
      <c r="C797" s="87" t="s">
        <v>497</v>
      </c>
      <c r="D797" s="87" t="s">
        <v>132</v>
      </c>
      <c r="E797" s="87" t="s">
        <v>498</v>
      </c>
      <c r="F797" s="87" t="s">
        <v>208</v>
      </c>
      <c r="G797" s="87" t="s">
        <v>499</v>
      </c>
      <c r="H797" s="88"/>
      <c r="I797" s="86"/>
      <c r="J797" s="89"/>
      <c r="K797" s="90"/>
      <c r="L797" s="91"/>
      <c r="M797" s="91"/>
      <c r="N797" s="87"/>
      <c r="O797" s="87"/>
      <c r="P797" s="87"/>
    </row>
    <row r="798" spans="1:18" x14ac:dyDescent="0.55000000000000004">
      <c r="A798" s="86">
        <v>2</v>
      </c>
      <c r="B798" s="87" t="s">
        <v>59</v>
      </c>
      <c r="C798" s="87" t="s">
        <v>497</v>
      </c>
      <c r="D798" s="87" t="s">
        <v>132</v>
      </c>
      <c r="E798" s="87" t="s">
        <v>498</v>
      </c>
      <c r="F798" s="87" t="s">
        <v>178</v>
      </c>
      <c r="G798" s="87" t="s">
        <v>1189</v>
      </c>
      <c r="H798" s="88">
        <v>4406</v>
      </c>
      <c r="I798" s="86">
        <v>3</v>
      </c>
      <c r="J798" s="91">
        <f>สกลนคร!F115</f>
        <v>833321.17</v>
      </c>
      <c r="K798" s="90">
        <f>สกลนคร!AI115</f>
        <v>871666.16</v>
      </c>
      <c r="L798" s="91">
        <f>สกลนคร!AJ115</f>
        <v>1193304.4100000001</v>
      </c>
      <c r="M798" s="91">
        <f>สกลนคร!AK115</f>
        <v>926623.86</v>
      </c>
      <c r="N798" s="87"/>
      <c r="O798" s="87"/>
      <c r="P798" s="87"/>
      <c r="Q798" s="79">
        <f t="shared" si="29"/>
        <v>266680.55000000016</v>
      </c>
      <c r="R798" s="80">
        <f t="shared" si="30"/>
        <v>270.83622560145261</v>
      </c>
    </row>
    <row r="799" spans="1:18" x14ac:dyDescent="0.55000000000000004">
      <c r="A799" s="86">
        <v>3</v>
      </c>
      <c r="B799" s="87" t="s">
        <v>59</v>
      </c>
      <c r="C799" s="87" t="s">
        <v>497</v>
      </c>
      <c r="D799" s="87" t="s">
        <v>132</v>
      </c>
      <c r="E799" s="87" t="s">
        <v>498</v>
      </c>
      <c r="F799" s="87" t="s">
        <v>178</v>
      </c>
      <c r="G799" s="87" t="s">
        <v>1190</v>
      </c>
      <c r="H799" s="88">
        <v>5269</v>
      </c>
      <c r="I799" s="86">
        <v>4</v>
      </c>
      <c r="J799" s="91">
        <f>สกลนคร!F116</f>
        <v>892001.55</v>
      </c>
      <c r="K799" s="90">
        <f>สกลนคร!AI116</f>
        <v>916244.10000000009</v>
      </c>
      <c r="L799" s="91">
        <f>สกลนคร!AJ116</f>
        <v>1103995.5699999998</v>
      </c>
      <c r="M799" s="91">
        <f>สกลนคร!AK116</f>
        <v>709147.89</v>
      </c>
      <c r="N799" s="87"/>
      <c r="O799" s="87"/>
      <c r="P799" s="87"/>
      <c r="Q799" s="79">
        <f t="shared" si="29"/>
        <v>394847.67999999982</v>
      </c>
      <c r="R799" s="80">
        <f t="shared" si="30"/>
        <v>209.52658379199084</v>
      </c>
    </row>
    <row r="800" spans="1:18" x14ac:dyDescent="0.55000000000000004">
      <c r="A800" s="86">
        <v>4</v>
      </c>
      <c r="B800" s="87" t="s">
        <v>59</v>
      </c>
      <c r="C800" s="87" t="s">
        <v>497</v>
      </c>
      <c r="D800" s="87" t="s">
        <v>132</v>
      </c>
      <c r="E800" s="87" t="s">
        <v>498</v>
      </c>
      <c r="F800" s="87" t="s">
        <v>178</v>
      </c>
      <c r="G800" s="87" t="s">
        <v>1191</v>
      </c>
      <c r="H800" s="88">
        <v>5210</v>
      </c>
      <c r="I800" s="86">
        <v>4</v>
      </c>
      <c r="J800" s="91">
        <f>สกลนคร!F117</f>
        <v>951009.19</v>
      </c>
      <c r="K800" s="90">
        <f>สกลนคร!AI117</f>
        <v>975693.21</v>
      </c>
      <c r="L800" s="91">
        <f>สกลนคร!AJ117</f>
        <v>1133625.52</v>
      </c>
      <c r="M800" s="91">
        <f>สกลนคร!AK117</f>
        <v>939664.44</v>
      </c>
      <c r="N800" s="87"/>
      <c r="O800" s="87"/>
      <c r="P800" s="87"/>
      <c r="Q800" s="79">
        <f t="shared" si="29"/>
        <v>193961.08000000007</v>
      </c>
      <c r="R800" s="80">
        <f t="shared" si="30"/>
        <v>217.58647216890594</v>
      </c>
    </row>
    <row r="801" spans="1:18" x14ac:dyDescent="0.55000000000000004">
      <c r="A801" s="86">
        <v>5</v>
      </c>
      <c r="B801" s="87" t="s">
        <v>59</v>
      </c>
      <c r="C801" s="87" t="s">
        <v>497</v>
      </c>
      <c r="D801" s="87" t="s">
        <v>132</v>
      </c>
      <c r="E801" s="87" t="s">
        <v>498</v>
      </c>
      <c r="F801" s="87" t="s">
        <v>178</v>
      </c>
      <c r="G801" s="87" t="s">
        <v>1192</v>
      </c>
      <c r="H801" s="88">
        <v>3196</v>
      </c>
      <c r="I801" s="86">
        <v>3</v>
      </c>
      <c r="J801" s="91">
        <f>สกลนคร!F118</f>
        <v>794224</v>
      </c>
      <c r="K801" s="90">
        <f>สกลนคร!AI118</f>
        <v>859147.23</v>
      </c>
      <c r="L801" s="91">
        <f>สกลนคร!AJ118</f>
        <v>815009.94</v>
      </c>
      <c r="M801" s="91">
        <f>สกลนคร!AK118</f>
        <v>558602.43000000005</v>
      </c>
      <c r="N801" s="87"/>
      <c r="O801" s="87"/>
      <c r="P801" s="87"/>
      <c r="Q801" s="79">
        <f t="shared" si="29"/>
        <v>256407.50999999989</v>
      </c>
      <c r="R801" s="80">
        <f t="shared" si="30"/>
        <v>255.00936795994991</v>
      </c>
    </row>
    <row r="802" spans="1:18" x14ac:dyDescent="0.55000000000000004">
      <c r="A802" s="86">
        <v>6</v>
      </c>
      <c r="B802" s="87" t="s">
        <v>59</v>
      </c>
      <c r="C802" s="87" t="s">
        <v>497</v>
      </c>
      <c r="D802" s="87" t="s">
        <v>132</v>
      </c>
      <c r="E802" s="87" t="s">
        <v>498</v>
      </c>
      <c r="F802" s="87" t="s">
        <v>178</v>
      </c>
      <c r="G802" s="87" t="s">
        <v>1193</v>
      </c>
      <c r="H802" s="88">
        <v>5548</v>
      </c>
      <c r="I802" s="86">
        <v>4</v>
      </c>
      <c r="J802" s="91">
        <f>สกลนคร!F119</f>
        <v>1049013.3600000001</v>
      </c>
      <c r="K802" s="90">
        <f>สกลนคร!AI119</f>
        <v>1089451.6700000002</v>
      </c>
      <c r="L802" s="91">
        <f>สกลนคร!AJ119</f>
        <v>1084252.92</v>
      </c>
      <c r="M802" s="91">
        <f>สกลนคร!AK119</f>
        <v>805291.89</v>
      </c>
      <c r="N802" s="87"/>
      <c r="O802" s="87"/>
      <c r="P802" s="87"/>
      <c r="Q802" s="79">
        <f t="shared" si="29"/>
        <v>278961.02999999991</v>
      </c>
      <c r="R802" s="80">
        <f t="shared" si="30"/>
        <v>195.431312184571</v>
      </c>
    </row>
    <row r="803" spans="1:18" x14ac:dyDescent="0.55000000000000004">
      <c r="A803" s="86">
        <v>7</v>
      </c>
      <c r="B803" s="87" t="s">
        <v>59</v>
      </c>
      <c r="C803" s="87" t="s">
        <v>497</v>
      </c>
      <c r="D803" s="87" t="s">
        <v>132</v>
      </c>
      <c r="E803" s="87" t="s">
        <v>498</v>
      </c>
      <c r="F803" s="87" t="s">
        <v>178</v>
      </c>
      <c r="G803" s="87" t="s">
        <v>1194</v>
      </c>
      <c r="H803" s="88">
        <v>4195</v>
      </c>
      <c r="I803" s="86">
        <v>3</v>
      </c>
      <c r="J803" s="91">
        <f>สกลนคร!F120</f>
        <v>1121965.99</v>
      </c>
      <c r="K803" s="90">
        <f>สกลนคร!AI120</f>
        <v>1146242.8899999999</v>
      </c>
      <c r="L803" s="91">
        <f>สกลนคร!AJ120</f>
        <v>1053592.3700000001</v>
      </c>
      <c r="M803" s="91">
        <f>สกลนคร!AK120</f>
        <v>803623.84</v>
      </c>
      <c r="N803" s="87"/>
      <c r="O803" s="87"/>
      <c r="P803" s="87"/>
      <c r="Q803" s="79">
        <f t="shared" si="29"/>
        <v>249968.53000000014</v>
      </c>
      <c r="R803" s="80">
        <f t="shared" si="30"/>
        <v>251.15431942789039</v>
      </c>
    </row>
    <row r="804" spans="1:18" x14ac:dyDescent="0.55000000000000004">
      <c r="A804" s="86">
        <v>8</v>
      </c>
      <c r="B804" s="87" t="s">
        <v>59</v>
      </c>
      <c r="C804" s="87" t="s">
        <v>497</v>
      </c>
      <c r="D804" s="87" t="s">
        <v>132</v>
      </c>
      <c r="E804" s="87" t="s">
        <v>498</v>
      </c>
      <c r="F804" s="87" t="s">
        <v>178</v>
      </c>
      <c r="G804" s="87" t="s">
        <v>1195</v>
      </c>
      <c r="H804" s="88">
        <v>6960</v>
      </c>
      <c r="I804" s="86">
        <v>5</v>
      </c>
      <c r="J804" s="91">
        <f>สกลนคร!F121</f>
        <v>993515.12</v>
      </c>
      <c r="K804" s="90">
        <f>สกลนคร!AI121</f>
        <v>1061096.3999999999</v>
      </c>
      <c r="L804" s="91">
        <f>สกลนคร!AJ121</f>
        <v>1340801.9300000002</v>
      </c>
      <c r="M804" s="91">
        <f>สกลนคร!AK121</f>
        <v>958475.41999999993</v>
      </c>
      <c r="N804" s="87"/>
      <c r="O804" s="87"/>
      <c r="P804" s="87"/>
      <c r="Q804" s="79">
        <f t="shared" si="29"/>
        <v>382326.51000000024</v>
      </c>
      <c r="R804" s="80">
        <f t="shared" si="30"/>
        <v>192.64395545977013</v>
      </c>
    </row>
    <row r="805" spans="1:18" x14ac:dyDescent="0.55000000000000004">
      <c r="A805" s="86">
        <v>9</v>
      </c>
      <c r="B805" s="87" t="s">
        <v>59</v>
      </c>
      <c r="C805" s="87" t="s">
        <v>497</v>
      </c>
      <c r="D805" s="87" t="s">
        <v>132</v>
      </c>
      <c r="E805" s="87" t="s">
        <v>498</v>
      </c>
      <c r="F805" s="87" t="s">
        <v>178</v>
      </c>
      <c r="G805" s="87" t="s">
        <v>1196</v>
      </c>
      <c r="H805" s="88">
        <v>4243</v>
      </c>
      <c r="I805" s="86">
        <v>3</v>
      </c>
      <c r="J805" s="91">
        <f>สกลนคร!F122</f>
        <v>853767.49</v>
      </c>
      <c r="K805" s="90">
        <f>สกลนคร!AI122</f>
        <v>887542.5</v>
      </c>
      <c r="L805" s="91">
        <f>สกลนคร!AJ122</f>
        <v>1065275.27</v>
      </c>
      <c r="M805" s="91">
        <f>สกลนคร!AK122</f>
        <v>813491.02</v>
      </c>
      <c r="N805" s="87"/>
      <c r="O805" s="87"/>
      <c r="P805" s="87"/>
      <c r="Q805" s="79">
        <f t="shared" si="29"/>
        <v>251784.25</v>
      </c>
      <c r="R805" s="80">
        <f t="shared" si="30"/>
        <v>251.0665260428942</v>
      </c>
    </row>
    <row r="806" spans="1:18" x14ac:dyDescent="0.55000000000000004">
      <c r="A806" s="86">
        <v>10</v>
      </c>
      <c r="B806" s="87" t="s">
        <v>59</v>
      </c>
      <c r="C806" s="87" t="s">
        <v>497</v>
      </c>
      <c r="D806" s="87" t="s">
        <v>132</v>
      </c>
      <c r="E806" s="87" t="s">
        <v>498</v>
      </c>
      <c r="F806" s="87" t="s">
        <v>178</v>
      </c>
      <c r="G806" s="87" t="s">
        <v>1197</v>
      </c>
      <c r="H806" s="88">
        <v>2996</v>
      </c>
      <c r="I806" s="86">
        <v>2</v>
      </c>
      <c r="J806" s="91">
        <f>สกลนคร!F123</f>
        <v>772959.27</v>
      </c>
      <c r="K806" s="90">
        <f>สกลนคร!AI123</f>
        <v>797725.75</v>
      </c>
      <c r="L806" s="91">
        <f>สกลนคร!AJ123</f>
        <v>805038.28</v>
      </c>
      <c r="M806" s="91">
        <f>สกลนคร!AK123</f>
        <v>538047.37</v>
      </c>
      <c r="N806" s="87"/>
      <c r="O806" s="87"/>
      <c r="P806" s="87"/>
      <c r="Q806" s="79">
        <f t="shared" si="29"/>
        <v>266990.91000000003</v>
      </c>
      <c r="R806" s="80">
        <f t="shared" si="30"/>
        <v>268.70436582109483</v>
      </c>
    </row>
    <row r="807" spans="1:18" x14ac:dyDescent="0.55000000000000004">
      <c r="A807" s="86">
        <v>11</v>
      </c>
      <c r="B807" s="87" t="s">
        <v>59</v>
      </c>
      <c r="C807" s="87" t="s">
        <v>497</v>
      </c>
      <c r="D807" s="87" t="s">
        <v>132</v>
      </c>
      <c r="E807" s="87" t="s">
        <v>498</v>
      </c>
      <c r="F807" s="87" t="s">
        <v>178</v>
      </c>
      <c r="G807" s="87" t="s">
        <v>1198</v>
      </c>
      <c r="H807" s="88">
        <v>3425</v>
      </c>
      <c r="I807" s="86">
        <v>3</v>
      </c>
      <c r="J807" s="91">
        <f>สกลนคร!F124</f>
        <v>969845.27</v>
      </c>
      <c r="K807" s="90">
        <f>สกลนคร!AI124</f>
        <v>992245.6</v>
      </c>
      <c r="L807" s="91">
        <f>สกลนคร!AJ124</f>
        <v>983010.74</v>
      </c>
      <c r="M807" s="91">
        <f>สกลนคร!AK124</f>
        <v>751101.83000000007</v>
      </c>
      <c r="N807" s="87"/>
      <c r="O807" s="87"/>
      <c r="P807" s="87"/>
      <c r="Q807" s="79">
        <f t="shared" si="29"/>
        <v>231908.90999999992</v>
      </c>
      <c r="R807" s="80">
        <f t="shared" si="30"/>
        <v>287.01043503649635</v>
      </c>
    </row>
    <row r="808" spans="1:18" s="98" customFormat="1" x14ac:dyDescent="0.55000000000000004">
      <c r="A808" s="92">
        <v>10</v>
      </c>
      <c r="B808" s="93" t="s">
        <v>59</v>
      </c>
      <c r="C808" s="93"/>
      <c r="D808" s="93"/>
      <c r="E808" s="93" t="s">
        <v>75</v>
      </c>
      <c r="F808" s="93"/>
      <c r="G808" s="93" t="s">
        <v>500</v>
      </c>
      <c r="H808" s="99">
        <f>SUM(H797:H807)</f>
        <v>45448</v>
      </c>
      <c r="I808" s="92"/>
      <c r="J808" s="95">
        <f>SUM(J797:J807)</f>
        <v>9231622.4100000001</v>
      </c>
      <c r="K808" s="95">
        <f>SUM(K797:K807)</f>
        <v>9597055.5099999998</v>
      </c>
      <c r="L808" s="95">
        <f>SUM(L797:L807)</f>
        <v>10577906.949999999</v>
      </c>
      <c r="M808" s="95">
        <f>SUM(M797:M807)</f>
        <v>7804069.9900000012</v>
      </c>
      <c r="N808" s="93">
        <v>10</v>
      </c>
      <c r="O808" s="93">
        <v>10</v>
      </c>
      <c r="P808" s="93">
        <f>N808-O808</f>
        <v>0</v>
      </c>
      <c r="Q808" s="96">
        <f t="shared" si="29"/>
        <v>2773836.9599999981</v>
      </c>
      <c r="R808" s="97">
        <f>L808/H808</f>
        <v>232.7474685354691</v>
      </c>
    </row>
    <row r="809" spans="1:18" x14ac:dyDescent="0.55000000000000004">
      <c r="A809" s="86">
        <v>1</v>
      </c>
      <c r="B809" s="87" t="s">
        <v>59</v>
      </c>
      <c r="C809" s="87" t="s">
        <v>501</v>
      </c>
      <c r="D809" s="87" t="s">
        <v>136</v>
      </c>
      <c r="E809" s="87" t="s">
        <v>502</v>
      </c>
      <c r="F809" s="87" t="s">
        <v>208</v>
      </c>
      <c r="G809" s="87" t="s">
        <v>503</v>
      </c>
      <c r="H809" s="88"/>
      <c r="I809" s="86"/>
      <c r="J809" s="89"/>
      <c r="K809" s="90"/>
      <c r="L809" s="91"/>
      <c r="M809" s="91"/>
      <c r="N809" s="87"/>
      <c r="O809" s="87"/>
      <c r="P809" s="87"/>
    </row>
    <row r="810" spans="1:18" x14ac:dyDescent="0.55000000000000004">
      <c r="A810" s="86">
        <v>2</v>
      </c>
      <c r="B810" s="87" t="s">
        <v>59</v>
      </c>
      <c r="C810" s="87" t="s">
        <v>501</v>
      </c>
      <c r="D810" s="87" t="s">
        <v>136</v>
      </c>
      <c r="E810" s="87" t="s">
        <v>502</v>
      </c>
      <c r="F810" s="87" t="s">
        <v>178</v>
      </c>
      <c r="G810" s="87" t="s">
        <v>1199</v>
      </c>
      <c r="H810" s="88">
        <v>2268</v>
      </c>
      <c r="I810" s="86">
        <v>2</v>
      </c>
      <c r="J810" s="91">
        <f>สกลนคร!F125</f>
        <v>578995.21</v>
      </c>
      <c r="K810" s="90">
        <f>สกลนคร!AI125</f>
        <v>650027.1</v>
      </c>
      <c r="L810" s="91">
        <f>สกลนคร!AJ125</f>
        <v>1052474.67</v>
      </c>
      <c r="M810" s="91">
        <f>สกลนคร!AK125</f>
        <v>746374.94000000006</v>
      </c>
      <c r="N810" s="87"/>
      <c r="O810" s="87"/>
      <c r="P810" s="87"/>
      <c r="Q810" s="79">
        <f t="shared" si="29"/>
        <v>306099.72999999986</v>
      </c>
      <c r="R810" s="80">
        <f t="shared" si="30"/>
        <v>464.05408730158729</v>
      </c>
    </row>
    <row r="811" spans="1:18" x14ac:dyDescent="0.55000000000000004">
      <c r="A811" s="86">
        <v>3</v>
      </c>
      <c r="B811" s="87" t="s">
        <v>59</v>
      </c>
      <c r="C811" s="87" t="s">
        <v>501</v>
      </c>
      <c r="D811" s="87" t="s">
        <v>136</v>
      </c>
      <c r="E811" s="87" t="s">
        <v>502</v>
      </c>
      <c r="F811" s="87" t="s">
        <v>178</v>
      </c>
      <c r="G811" s="87" t="s">
        <v>1200</v>
      </c>
      <c r="H811" s="88">
        <v>6925</v>
      </c>
      <c r="I811" s="86">
        <v>5</v>
      </c>
      <c r="J811" s="91">
        <f>สกลนคร!F126</f>
        <v>411604.36</v>
      </c>
      <c r="K811" s="90">
        <f>สกลนคร!AI126</f>
        <v>594635.43999999994</v>
      </c>
      <c r="L811" s="91">
        <f>สกลนคร!AJ126</f>
        <v>1651460.81</v>
      </c>
      <c r="M811" s="91">
        <f>สกลนคร!AK126</f>
        <v>1273211.0399999998</v>
      </c>
      <c r="N811" s="87"/>
      <c r="O811" s="87"/>
      <c r="P811" s="87"/>
      <c r="Q811" s="79">
        <f t="shared" si="29"/>
        <v>378249.77000000025</v>
      </c>
      <c r="R811" s="80">
        <f t="shared" si="30"/>
        <v>238.47809530685922</v>
      </c>
    </row>
    <row r="812" spans="1:18" x14ac:dyDescent="0.55000000000000004">
      <c r="A812" s="86">
        <v>4</v>
      </c>
      <c r="B812" s="87" t="s">
        <v>59</v>
      </c>
      <c r="C812" s="87" t="s">
        <v>501</v>
      </c>
      <c r="D812" s="87" t="s">
        <v>136</v>
      </c>
      <c r="E812" s="87" t="s">
        <v>502</v>
      </c>
      <c r="F812" s="87" t="s">
        <v>178</v>
      </c>
      <c r="G812" s="87" t="s">
        <v>1201</v>
      </c>
      <c r="H812" s="88">
        <v>2220</v>
      </c>
      <c r="I812" s="86">
        <v>2</v>
      </c>
      <c r="J812" s="91">
        <f>สกลนคร!F127</f>
        <v>540609.29</v>
      </c>
      <c r="K812" s="90">
        <f>สกลนคร!AI127</f>
        <v>534249.56000000006</v>
      </c>
      <c r="L812" s="91">
        <f>สกลนคร!AJ127</f>
        <v>849440.47</v>
      </c>
      <c r="M812" s="91">
        <f>สกลนคร!AK127</f>
        <v>527977.48</v>
      </c>
      <c r="N812" s="87"/>
      <c r="O812" s="87"/>
      <c r="P812" s="87"/>
      <c r="Q812" s="79">
        <f t="shared" si="29"/>
        <v>321462.99</v>
      </c>
      <c r="R812" s="80">
        <f t="shared" si="30"/>
        <v>382.63084234234231</v>
      </c>
    </row>
    <row r="813" spans="1:18" x14ac:dyDescent="0.55000000000000004">
      <c r="A813" s="86">
        <v>5</v>
      </c>
      <c r="B813" s="87" t="s">
        <v>59</v>
      </c>
      <c r="C813" s="87" t="s">
        <v>501</v>
      </c>
      <c r="D813" s="87" t="s">
        <v>136</v>
      </c>
      <c r="E813" s="87" t="s">
        <v>502</v>
      </c>
      <c r="F813" s="87" t="s">
        <v>178</v>
      </c>
      <c r="G813" s="87" t="s">
        <v>1202</v>
      </c>
      <c r="H813" s="88">
        <v>4522</v>
      </c>
      <c r="I813" s="86">
        <v>4</v>
      </c>
      <c r="J813" s="91">
        <f>สกลนคร!F128</f>
        <v>812129.33</v>
      </c>
      <c r="K813" s="90">
        <f>สกลนคร!AI128</f>
        <v>992117.72</v>
      </c>
      <c r="L813" s="91">
        <f>สกลนคร!AJ128</f>
        <v>1154406.1099999999</v>
      </c>
      <c r="M813" s="91">
        <f>สกลนคร!AK128</f>
        <v>895189.24</v>
      </c>
      <c r="N813" s="87"/>
      <c r="O813" s="87"/>
      <c r="P813" s="87"/>
      <c r="Q813" s="79">
        <f t="shared" si="29"/>
        <v>259216.86999999988</v>
      </c>
      <c r="R813" s="80">
        <f t="shared" si="30"/>
        <v>255.28662317558599</v>
      </c>
    </row>
    <row r="814" spans="1:18" x14ac:dyDescent="0.55000000000000004">
      <c r="A814" s="86">
        <v>6</v>
      </c>
      <c r="B814" s="87" t="s">
        <v>59</v>
      </c>
      <c r="C814" s="87" t="s">
        <v>501</v>
      </c>
      <c r="D814" s="87" t="s">
        <v>136</v>
      </c>
      <c r="E814" s="87" t="s">
        <v>502</v>
      </c>
      <c r="F814" s="87" t="s">
        <v>178</v>
      </c>
      <c r="G814" s="87" t="s">
        <v>1203</v>
      </c>
      <c r="H814" s="88">
        <v>6374</v>
      </c>
      <c r="I814" s="86">
        <v>5</v>
      </c>
      <c r="J814" s="91">
        <f>สกลนคร!F129</f>
        <v>759756.61</v>
      </c>
      <c r="K814" s="90">
        <f>สกลนคร!AI129</f>
        <v>787607.19</v>
      </c>
      <c r="L814" s="91">
        <f>สกลนคร!AJ129</f>
        <v>1186510.1200000001</v>
      </c>
      <c r="M814" s="91">
        <f>สกลนคร!AK129</f>
        <v>930693.77</v>
      </c>
      <c r="N814" s="87"/>
      <c r="O814" s="87"/>
      <c r="P814" s="87"/>
      <c r="Q814" s="79">
        <f t="shared" si="29"/>
        <v>255816.35000000009</v>
      </c>
      <c r="R814" s="80">
        <f t="shared" si="30"/>
        <v>186.14843426419833</v>
      </c>
    </row>
    <row r="815" spans="1:18" x14ac:dyDescent="0.55000000000000004">
      <c r="A815" s="86">
        <v>7</v>
      </c>
      <c r="B815" s="87" t="s">
        <v>59</v>
      </c>
      <c r="C815" s="87" t="s">
        <v>501</v>
      </c>
      <c r="D815" s="87" t="s">
        <v>136</v>
      </c>
      <c r="E815" s="87" t="s">
        <v>502</v>
      </c>
      <c r="F815" s="87" t="s">
        <v>178</v>
      </c>
      <c r="G815" s="87" t="s">
        <v>1204</v>
      </c>
      <c r="H815" s="88">
        <v>1670</v>
      </c>
      <c r="I815" s="86">
        <v>2</v>
      </c>
      <c r="J815" s="91">
        <f>สกลนคร!F130</f>
        <v>303956.99</v>
      </c>
      <c r="K815" s="90">
        <f>สกลนคร!AI130</f>
        <v>427255.75</v>
      </c>
      <c r="L815" s="91">
        <f>สกลนคร!AJ130</f>
        <v>637847.43999999994</v>
      </c>
      <c r="M815" s="91">
        <f>สกลนคร!AK130</f>
        <v>442130.54000000004</v>
      </c>
      <c r="N815" s="87"/>
      <c r="O815" s="87"/>
      <c r="P815" s="87"/>
      <c r="Q815" s="79">
        <f t="shared" si="29"/>
        <v>195716.89999999991</v>
      </c>
      <c r="R815" s="80">
        <f t="shared" si="30"/>
        <v>381.94457485029938</v>
      </c>
    </row>
    <row r="816" spans="1:18" x14ac:dyDescent="0.55000000000000004">
      <c r="A816" s="86">
        <v>8</v>
      </c>
      <c r="B816" s="87" t="s">
        <v>59</v>
      </c>
      <c r="C816" s="87" t="s">
        <v>501</v>
      </c>
      <c r="D816" s="87" t="s">
        <v>136</v>
      </c>
      <c r="E816" s="87" t="s">
        <v>502</v>
      </c>
      <c r="F816" s="87" t="s">
        <v>178</v>
      </c>
      <c r="G816" s="87" t="s">
        <v>1205</v>
      </c>
      <c r="H816" s="88">
        <v>1892</v>
      </c>
      <c r="I816" s="86">
        <v>2</v>
      </c>
      <c r="J816" s="91">
        <f>สกลนคร!F131</f>
        <v>432574.33</v>
      </c>
      <c r="K816" s="90">
        <f>สกลนคร!AI131</f>
        <v>478899.73000000004</v>
      </c>
      <c r="L816" s="91">
        <f>สกลนคร!AJ131</f>
        <v>828321.82</v>
      </c>
      <c r="M816" s="91">
        <f>สกลนคร!AK131</f>
        <v>515167.18999999994</v>
      </c>
      <c r="N816" s="87"/>
      <c r="O816" s="87"/>
      <c r="P816" s="87"/>
      <c r="Q816" s="79">
        <f t="shared" si="29"/>
        <v>313154.63</v>
      </c>
      <c r="R816" s="80">
        <f t="shared" si="30"/>
        <v>437.80223044397462</v>
      </c>
    </row>
    <row r="817" spans="1:18" x14ac:dyDescent="0.55000000000000004">
      <c r="A817" s="86">
        <v>9</v>
      </c>
      <c r="B817" s="87" t="s">
        <v>59</v>
      </c>
      <c r="C817" s="87" t="s">
        <v>501</v>
      </c>
      <c r="D817" s="87" t="s">
        <v>136</v>
      </c>
      <c r="E817" s="87" t="s">
        <v>502</v>
      </c>
      <c r="F817" s="87" t="s">
        <v>178</v>
      </c>
      <c r="G817" s="87" t="s">
        <v>1206</v>
      </c>
      <c r="H817" s="88">
        <v>4319</v>
      </c>
      <c r="I817" s="86">
        <v>3</v>
      </c>
      <c r="J817" s="91">
        <f>สกลนคร!F132</f>
        <v>837772.94</v>
      </c>
      <c r="K817" s="90">
        <f>สกลนคร!AI132</f>
        <v>968467.77999999991</v>
      </c>
      <c r="L817" s="91">
        <f>สกลนคร!AJ132</f>
        <v>1265067.21</v>
      </c>
      <c r="M817" s="91">
        <f>สกลนคร!AK132</f>
        <v>797427.16</v>
      </c>
      <c r="N817" s="87"/>
      <c r="O817" s="87"/>
      <c r="P817" s="87"/>
      <c r="Q817" s="79">
        <f t="shared" si="29"/>
        <v>467640.04999999993</v>
      </c>
      <c r="R817" s="80">
        <f t="shared" si="30"/>
        <v>292.90743459134058</v>
      </c>
    </row>
    <row r="818" spans="1:18" x14ac:dyDescent="0.55000000000000004">
      <c r="A818" s="86">
        <v>10</v>
      </c>
      <c r="B818" s="87" t="s">
        <v>59</v>
      </c>
      <c r="C818" s="87" t="s">
        <v>501</v>
      </c>
      <c r="D818" s="87" t="s">
        <v>136</v>
      </c>
      <c r="E818" s="87" t="s">
        <v>502</v>
      </c>
      <c r="F818" s="87" t="s">
        <v>178</v>
      </c>
      <c r="G818" s="87" t="s">
        <v>1207</v>
      </c>
      <c r="H818" s="88">
        <v>5001</v>
      </c>
      <c r="I818" s="86">
        <v>4</v>
      </c>
      <c r="J818" s="91">
        <f>สกลนคร!F133</f>
        <v>809224.27</v>
      </c>
      <c r="K818" s="90">
        <f>สกลนคร!AI133</f>
        <v>876784.94000000006</v>
      </c>
      <c r="L818" s="91">
        <f>สกลนคร!AJ133</f>
        <v>957285.26</v>
      </c>
      <c r="M818" s="91">
        <f>สกลนคร!AK133</f>
        <v>760884.05999999994</v>
      </c>
      <c r="N818" s="87"/>
      <c r="O818" s="87"/>
      <c r="P818" s="87"/>
      <c r="Q818" s="79">
        <f t="shared" si="29"/>
        <v>196401.20000000007</v>
      </c>
      <c r="R818" s="80">
        <f t="shared" si="30"/>
        <v>191.41876824635074</v>
      </c>
    </row>
    <row r="819" spans="1:18" x14ac:dyDescent="0.55000000000000004">
      <c r="A819" s="86">
        <v>11</v>
      </c>
      <c r="B819" s="87" t="s">
        <v>59</v>
      </c>
      <c r="C819" s="87" t="s">
        <v>501</v>
      </c>
      <c r="D819" s="87" t="s">
        <v>136</v>
      </c>
      <c r="E819" s="87" t="s">
        <v>502</v>
      </c>
      <c r="F819" s="87" t="s">
        <v>178</v>
      </c>
      <c r="G819" s="87" t="s">
        <v>1208</v>
      </c>
      <c r="H819" s="88">
        <v>6425</v>
      </c>
      <c r="I819" s="86">
        <v>5</v>
      </c>
      <c r="J819" s="91">
        <f>สกลนคร!F134</f>
        <v>322527.90000000002</v>
      </c>
      <c r="K819" s="90">
        <f>สกลนคร!AI134</f>
        <v>408756.28</v>
      </c>
      <c r="L819" s="91">
        <f>สกลนคร!AJ134</f>
        <v>1009587.66</v>
      </c>
      <c r="M819" s="91">
        <f>สกลนคร!AK134</f>
        <v>1003100.84</v>
      </c>
      <c r="N819" s="87"/>
      <c r="O819" s="87"/>
      <c r="P819" s="87"/>
      <c r="Q819" s="79">
        <f t="shared" si="29"/>
        <v>6486.8200000000652</v>
      </c>
      <c r="R819" s="80">
        <f t="shared" si="30"/>
        <v>157.13426614785993</v>
      </c>
    </row>
    <row r="820" spans="1:18" x14ac:dyDescent="0.55000000000000004">
      <c r="A820" s="86">
        <v>12</v>
      </c>
      <c r="B820" s="87" t="s">
        <v>59</v>
      </c>
      <c r="C820" s="87" t="s">
        <v>501</v>
      </c>
      <c r="D820" s="87" t="s">
        <v>136</v>
      </c>
      <c r="E820" s="87" t="s">
        <v>502</v>
      </c>
      <c r="F820" s="87" t="s">
        <v>178</v>
      </c>
      <c r="G820" s="87" t="s">
        <v>1209</v>
      </c>
      <c r="H820" s="88">
        <v>844</v>
      </c>
      <c r="I820" s="86">
        <v>1</v>
      </c>
      <c r="J820" s="91">
        <f>สกลนคร!F135</f>
        <v>345935.86</v>
      </c>
      <c r="K820" s="90">
        <f>สกลนคร!AI135</f>
        <v>370951.79</v>
      </c>
      <c r="L820" s="91">
        <f>สกลนคร!AJ135</f>
        <v>524179.65</v>
      </c>
      <c r="M820" s="91">
        <f>สกลนคร!AK135</f>
        <v>366292.79</v>
      </c>
      <c r="N820" s="87"/>
      <c r="O820" s="87"/>
      <c r="P820" s="87"/>
      <c r="Q820" s="79">
        <f t="shared" si="29"/>
        <v>157886.86000000004</v>
      </c>
      <c r="R820" s="80">
        <f t="shared" si="30"/>
        <v>621.06593601895736</v>
      </c>
    </row>
    <row r="821" spans="1:18" s="98" customFormat="1" x14ac:dyDescent="0.55000000000000004">
      <c r="A821" s="92">
        <v>11</v>
      </c>
      <c r="B821" s="93" t="s">
        <v>59</v>
      </c>
      <c r="C821" s="93"/>
      <c r="D821" s="93"/>
      <c r="E821" s="93" t="s">
        <v>75</v>
      </c>
      <c r="F821" s="93"/>
      <c r="G821" s="93" t="s">
        <v>504</v>
      </c>
      <c r="H821" s="99">
        <f>SUM(H809:H820)</f>
        <v>42460</v>
      </c>
      <c r="I821" s="92"/>
      <c r="J821" s="95">
        <f>SUM(J809:J820)</f>
        <v>6155087.0900000008</v>
      </c>
      <c r="K821" s="95">
        <f>SUM(K809:K820)</f>
        <v>7089753.2800000012</v>
      </c>
      <c r="L821" s="95">
        <f>SUM(L809:L820)</f>
        <v>11116581.220000003</v>
      </c>
      <c r="M821" s="95">
        <f>SUM(M809:M820)</f>
        <v>8258449.0500000007</v>
      </c>
      <c r="N821" s="93">
        <v>11</v>
      </c>
      <c r="O821" s="93">
        <v>11</v>
      </c>
      <c r="P821" s="93">
        <f>N821-O821</f>
        <v>0</v>
      </c>
      <c r="Q821" s="96">
        <f t="shared" si="29"/>
        <v>2858132.1700000018</v>
      </c>
      <c r="R821" s="97">
        <f>L821/H821</f>
        <v>261.81302920395672</v>
      </c>
    </row>
    <row r="822" spans="1:18" x14ac:dyDescent="0.55000000000000004">
      <c r="A822" s="86">
        <v>1</v>
      </c>
      <c r="B822" s="87" t="s">
        <v>59</v>
      </c>
      <c r="C822" s="87" t="s">
        <v>505</v>
      </c>
      <c r="D822" s="87" t="s">
        <v>152</v>
      </c>
      <c r="E822" s="87" t="s">
        <v>506</v>
      </c>
      <c r="F822" s="87" t="s">
        <v>208</v>
      </c>
      <c r="G822" s="87" t="s">
        <v>507</v>
      </c>
      <c r="H822" s="88"/>
      <c r="I822" s="86"/>
      <c r="J822" s="89"/>
      <c r="K822" s="90"/>
      <c r="L822" s="91"/>
      <c r="M822" s="91"/>
      <c r="N822" s="87"/>
      <c r="O822" s="87"/>
      <c r="P822" s="87"/>
    </row>
    <row r="823" spans="1:18" x14ac:dyDescent="0.55000000000000004">
      <c r="A823" s="86">
        <v>2</v>
      </c>
      <c r="B823" s="87" t="s">
        <v>59</v>
      </c>
      <c r="C823" s="87" t="s">
        <v>505</v>
      </c>
      <c r="D823" s="87" t="s">
        <v>152</v>
      </c>
      <c r="E823" s="87" t="s">
        <v>506</v>
      </c>
      <c r="F823" s="87" t="s">
        <v>178</v>
      </c>
      <c r="G823" s="87" t="s">
        <v>1210</v>
      </c>
      <c r="H823" s="88">
        <v>8316</v>
      </c>
      <c r="I823" s="86">
        <v>5</v>
      </c>
      <c r="J823" s="91">
        <f>สกลนคร!F136</f>
        <v>1153305.57</v>
      </c>
      <c r="K823" s="90">
        <f>สกลนคร!AI136</f>
        <v>1232020.4700000002</v>
      </c>
      <c r="L823" s="91">
        <f>สกลนคร!AJ136</f>
        <v>1491178.5</v>
      </c>
      <c r="M823" s="91">
        <f>สกลนคร!AK136</f>
        <v>1271765.44</v>
      </c>
      <c r="N823" s="87"/>
      <c r="O823" s="87"/>
      <c r="P823" s="87"/>
      <c r="Q823" s="79">
        <f t="shared" si="29"/>
        <v>219413.06000000006</v>
      </c>
      <c r="R823" s="80">
        <f t="shared" si="30"/>
        <v>179.31439393939394</v>
      </c>
    </row>
    <row r="824" spans="1:18" x14ac:dyDescent="0.55000000000000004">
      <c r="A824" s="86">
        <v>3</v>
      </c>
      <c r="B824" s="87" t="s">
        <v>59</v>
      </c>
      <c r="C824" s="87" t="s">
        <v>505</v>
      </c>
      <c r="D824" s="87" t="s">
        <v>152</v>
      </c>
      <c r="E824" s="87" t="s">
        <v>506</v>
      </c>
      <c r="F824" s="87" t="s">
        <v>178</v>
      </c>
      <c r="G824" s="87" t="s">
        <v>1211</v>
      </c>
      <c r="H824" s="88">
        <v>4905</v>
      </c>
      <c r="I824" s="86">
        <v>4</v>
      </c>
      <c r="J824" s="91">
        <f>สกลนคร!F137</f>
        <v>99147.85</v>
      </c>
      <c r="K824" s="90">
        <f>สกลนคร!AI137</f>
        <v>141661.54</v>
      </c>
      <c r="L824" s="91">
        <f>สกลนคร!AJ137</f>
        <v>443852.01</v>
      </c>
      <c r="M824" s="91">
        <f>สกลนคร!AK137</f>
        <v>701314.31</v>
      </c>
      <c r="N824" s="87"/>
      <c r="O824" s="87"/>
      <c r="P824" s="87"/>
      <c r="Q824" s="79">
        <f t="shared" si="29"/>
        <v>-257462.30000000005</v>
      </c>
      <c r="R824" s="80">
        <f t="shared" si="30"/>
        <v>90.489706422018344</v>
      </c>
    </row>
    <row r="825" spans="1:18" x14ac:dyDescent="0.55000000000000004">
      <c r="A825" s="86">
        <v>4</v>
      </c>
      <c r="B825" s="87" t="s">
        <v>59</v>
      </c>
      <c r="C825" s="87" t="s">
        <v>505</v>
      </c>
      <c r="D825" s="87" t="s">
        <v>152</v>
      </c>
      <c r="E825" s="87" t="s">
        <v>506</v>
      </c>
      <c r="F825" s="87" t="s">
        <v>178</v>
      </c>
      <c r="G825" s="87" t="s">
        <v>1212</v>
      </c>
      <c r="H825" s="88">
        <v>4320</v>
      </c>
      <c r="I825" s="86">
        <v>3</v>
      </c>
      <c r="J825" s="91">
        <f>สกลนคร!F138</f>
        <v>428128.74</v>
      </c>
      <c r="K825" s="90">
        <f>สกลนคร!AI138</f>
        <v>571234.09</v>
      </c>
      <c r="L825" s="91">
        <f>สกลนคร!AJ138</f>
        <v>1103813.33</v>
      </c>
      <c r="M825" s="91">
        <f>สกลนคร!AK138</f>
        <v>899540.28</v>
      </c>
      <c r="N825" s="87"/>
      <c r="O825" s="87"/>
      <c r="P825" s="87"/>
      <c r="Q825" s="79">
        <f t="shared" si="29"/>
        <v>204273.05000000005</v>
      </c>
      <c r="R825" s="80">
        <f t="shared" si="30"/>
        <v>255.51234490740742</v>
      </c>
    </row>
    <row r="826" spans="1:18" x14ac:dyDescent="0.55000000000000004">
      <c r="A826" s="86">
        <v>5</v>
      </c>
      <c r="B826" s="87" t="s">
        <v>59</v>
      </c>
      <c r="C826" s="87" t="s">
        <v>505</v>
      </c>
      <c r="D826" s="87" t="s">
        <v>152</v>
      </c>
      <c r="E826" s="87" t="s">
        <v>506</v>
      </c>
      <c r="F826" s="87" t="s">
        <v>178</v>
      </c>
      <c r="G826" s="87" t="s">
        <v>1213</v>
      </c>
      <c r="H826" s="88">
        <v>4626</v>
      </c>
      <c r="I826" s="86">
        <v>4</v>
      </c>
      <c r="J826" s="91">
        <f>สกลนคร!F139</f>
        <v>835942.29</v>
      </c>
      <c r="K826" s="90">
        <f>สกลนคร!AI139</f>
        <v>929007.43</v>
      </c>
      <c r="L826" s="91">
        <f>สกลนคร!AJ139</f>
        <v>985417.14999999991</v>
      </c>
      <c r="M826" s="91">
        <f>สกลนคร!AK139</f>
        <v>888571.76</v>
      </c>
      <c r="N826" s="87"/>
      <c r="O826" s="87"/>
      <c r="P826" s="87"/>
      <c r="Q826" s="79">
        <f t="shared" si="29"/>
        <v>96845.389999999898</v>
      </c>
      <c r="R826" s="80">
        <f t="shared" si="30"/>
        <v>213.01710981409423</v>
      </c>
    </row>
    <row r="827" spans="1:18" x14ac:dyDescent="0.55000000000000004">
      <c r="A827" s="86">
        <v>6</v>
      </c>
      <c r="B827" s="87" t="s">
        <v>59</v>
      </c>
      <c r="C827" s="87" t="s">
        <v>505</v>
      </c>
      <c r="D827" s="87" t="s">
        <v>152</v>
      </c>
      <c r="E827" s="87" t="s">
        <v>506</v>
      </c>
      <c r="F827" s="87" t="s">
        <v>178</v>
      </c>
      <c r="G827" s="87" t="s">
        <v>1214</v>
      </c>
      <c r="H827" s="88">
        <v>5198</v>
      </c>
      <c r="I827" s="86">
        <v>4</v>
      </c>
      <c r="J827" s="91">
        <f>สกลนคร!F140</f>
        <v>383049.02</v>
      </c>
      <c r="K827" s="90">
        <f>สกลนคร!AI140</f>
        <v>417972.39</v>
      </c>
      <c r="L827" s="91">
        <f>สกลนคร!AJ140</f>
        <v>870440.16</v>
      </c>
      <c r="M827" s="91">
        <f>สกลนคร!AK140</f>
        <v>700131.94</v>
      </c>
      <c r="N827" s="87"/>
      <c r="O827" s="87"/>
      <c r="P827" s="87"/>
      <c r="Q827" s="79">
        <f t="shared" si="29"/>
        <v>170308.22000000009</v>
      </c>
      <c r="R827" s="80">
        <f t="shared" si="30"/>
        <v>167.45674490188534</v>
      </c>
    </row>
    <row r="828" spans="1:18" x14ac:dyDescent="0.55000000000000004">
      <c r="A828" s="86">
        <v>7</v>
      </c>
      <c r="B828" s="87" t="s">
        <v>59</v>
      </c>
      <c r="C828" s="87" t="s">
        <v>505</v>
      </c>
      <c r="D828" s="87" t="s">
        <v>152</v>
      </c>
      <c r="E828" s="87" t="s">
        <v>506</v>
      </c>
      <c r="F828" s="87" t="s">
        <v>178</v>
      </c>
      <c r="G828" s="87" t="s">
        <v>1215</v>
      </c>
      <c r="H828" s="88">
        <v>3390</v>
      </c>
      <c r="I828" s="86">
        <v>3</v>
      </c>
      <c r="J828" s="91">
        <f>สกลนคร!F141</f>
        <v>273097.61</v>
      </c>
      <c r="K828" s="90">
        <f>สกลนคร!AI141</f>
        <v>396554.77</v>
      </c>
      <c r="L828" s="91">
        <f>สกลนคร!AJ141</f>
        <v>759048.06</v>
      </c>
      <c r="M828" s="91">
        <f>สกลนคร!AK141</f>
        <v>586429.97000000009</v>
      </c>
      <c r="N828" s="87"/>
      <c r="O828" s="87"/>
      <c r="P828" s="87"/>
      <c r="Q828" s="79">
        <f t="shared" si="29"/>
        <v>172618.08999999997</v>
      </c>
      <c r="R828" s="80">
        <f t="shared" si="30"/>
        <v>223.90798230088498</v>
      </c>
    </row>
    <row r="829" spans="1:18" x14ac:dyDescent="0.55000000000000004">
      <c r="A829" s="86">
        <v>8</v>
      </c>
      <c r="B829" s="87" t="s">
        <v>59</v>
      </c>
      <c r="C829" s="87" t="s">
        <v>505</v>
      </c>
      <c r="D829" s="87" t="s">
        <v>152</v>
      </c>
      <c r="E829" s="87" t="s">
        <v>506</v>
      </c>
      <c r="F829" s="87" t="s">
        <v>178</v>
      </c>
      <c r="G829" s="87" t="s">
        <v>1216</v>
      </c>
      <c r="H829" s="88">
        <v>6479</v>
      </c>
      <c r="I829" s="86">
        <v>5</v>
      </c>
      <c r="J829" s="91">
        <f>สกลนคร!F142</f>
        <v>779174.93</v>
      </c>
      <c r="K829" s="90">
        <f>สกลนคร!AI142</f>
        <v>935584.10000000009</v>
      </c>
      <c r="L829" s="91">
        <f>สกลนคร!AJ142</f>
        <v>877433.24</v>
      </c>
      <c r="M829" s="91">
        <f>สกลนคร!AK142</f>
        <v>509900.37</v>
      </c>
      <c r="N829" s="87"/>
      <c r="O829" s="87"/>
      <c r="P829" s="87"/>
      <c r="Q829" s="79">
        <f t="shared" si="29"/>
        <v>367532.87</v>
      </c>
      <c r="R829" s="80">
        <f t="shared" si="30"/>
        <v>135.42726346658435</v>
      </c>
    </row>
    <row r="830" spans="1:18" x14ac:dyDescent="0.55000000000000004">
      <c r="A830" s="86">
        <v>9</v>
      </c>
      <c r="B830" s="87" t="s">
        <v>59</v>
      </c>
      <c r="C830" s="87" t="s">
        <v>505</v>
      </c>
      <c r="D830" s="87" t="s">
        <v>152</v>
      </c>
      <c r="E830" s="87" t="s">
        <v>506</v>
      </c>
      <c r="F830" s="87" t="s">
        <v>178</v>
      </c>
      <c r="G830" s="87" t="s">
        <v>1217</v>
      </c>
      <c r="H830" s="88">
        <v>4187</v>
      </c>
      <c r="I830" s="86">
        <v>3</v>
      </c>
      <c r="J830" s="91">
        <f>สกลนคร!F143</f>
        <v>645974.52</v>
      </c>
      <c r="K830" s="90">
        <f>สกลนคร!AI143</f>
        <v>593268.76</v>
      </c>
      <c r="L830" s="91">
        <f>สกลนคร!AJ143</f>
        <v>934175.76</v>
      </c>
      <c r="M830" s="91">
        <f>สกลนคร!AK143</f>
        <v>702517.74</v>
      </c>
      <c r="N830" s="87"/>
      <c r="O830" s="87"/>
      <c r="P830" s="87"/>
      <c r="Q830" s="79">
        <f t="shared" si="29"/>
        <v>231658.02000000002</v>
      </c>
      <c r="R830" s="80">
        <f t="shared" si="30"/>
        <v>223.11338906138047</v>
      </c>
    </row>
    <row r="831" spans="1:18" x14ac:dyDescent="0.55000000000000004">
      <c r="A831" s="86">
        <v>10</v>
      </c>
      <c r="B831" s="87" t="s">
        <v>59</v>
      </c>
      <c r="C831" s="87" t="s">
        <v>505</v>
      </c>
      <c r="D831" s="87" t="s">
        <v>152</v>
      </c>
      <c r="E831" s="87" t="s">
        <v>506</v>
      </c>
      <c r="F831" s="87" t="s">
        <v>178</v>
      </c>
      <c r="G831" s="87" t="s">
        <v>1218</v>
      </c>
      <c r="H831" s="88">
        <v>3100</v>
      </c>
      <c r="I831" s="86">
        <v>3</v>
      </c>
      <c r="J831" s="91">
        <f>สกลนคร!F144</f>
        <v>389441.04</v>
      </c>
      <c r="K831" s="90">
        <f>สกลนคร!AI144</f>
        <v>387841.06999999995</v>
      </c>
      <c r="L831" s="91">
        <f>สกลนคร!AJ144</f>
        <v>1005893.42</v>
      </c>
      <c r="M831" s="91">
        <f>สกลนคร!AK144</f>
        <v>802060.22</v>
      </c>
      <c r="N831" s="87"/>
      <c r="O831" s="87"/>
      <c r="P831" s="87"/>
      <c r="Q831" s="79">
        <f t="shared" si="29"/>
        <v>203833.20000000007</v>
      </c>
      <c r="R831" s="80">
        <f t="shared" si="30"/>
        <v>324.48174838709679</v>
      </c>
    </row>
    <row r="832" spans="1:18" x14ac:dyDescent="0.55000000000000004">
      <c r="A832" s="86">
        <v>11</v>
      </c>
      <c r="B832" s="87" t="s">
        <v>59</v>
      </c>
      <c r="C832" s="87" t="s">
        <v>505</v>
      </c>
      <c r="D832" s="87" t="s">
        <v>152</v>
      </c>
      <c r="E832" s="87" t="s">
        <v>506</v>
      </c>
      <c r="F832" s="87" t="s">
        <v>178</v>
      </c>
      <c r="G832" s="87" t="s">
        <v>1219</v>
      </c>
      <c r="H832" s="88">
        <v>4991</v>
      </c>
      <c r="I832" s="86">
        <v>4</v>
      </c>
      <c r="J832" s="91">
        <f>สกลนคร!F145</f>
        <v>768804.75</v>
      </c>
      <c r="K832" s="90">
        <f>สกลนคร!AI145</f>
        <v>1016779.9200000002</v>
      </c>
      <c r="L832" s="91">
        <f>สกลนคร!AJ145</f>
        <v>1400209.25</v>
      </c>
      <c r="M832" s="91">
        <f>สกลนคร!AK145</f>
        <v>980481.69</v>
      </c>
      <c r="N832" s="87"/>
      <c r="O832" s="87"/>
      <c r="P832" s="87"/>
      <c r="Q832" s="79">
        <f t="shared" si="29"/>
        <v>419727.56000000006</v>
      </c>
      <c r="R832" s="80">
        <f t="shared" si="30"/>
        <v>280.54683430174316</v>
      </c>
    </row>
    <row r="833" spans="1:18" x14ac:dyDescent="0.55000000000000004">
      <c r="A833" s="86">
        <v>12</v>
      </c>
      <c r="B833" s="87" t="s">
        <v>59</v>
      </c>
      <c r="C833" s="87" t="s">
        <v>505</v>
      </c>
      <c r="D833" s="87" t="s">
        <v>152</v>
      </c>
      <c r="E833" s="87" t="s">
        <v>506</v>
      </c>
      <c r="F833" s="87" t="s">
        <v>178</v>
      </c>
      <c r="G833" s="87" t="s">
        <v>1220</v>
      </c>
      <c r="H833" s="88">
        <v>4769</v>
      </c>
      <c r="I833" s="86">
        <v>4</v>
      </c>
      <c r="J833" s="91">
        <f>สกลนคร!F146</f>
        <v>725722.86</v>
      </c>
      <c r="K833" s="90">
        <f>สกลนคร!AI146</f>
        <v>888786.87</v>
      </c>
      <c r="L833" s="91">
        <f>สกลนคร!AJ146</f>
        <v>1276953.8799999999</v>
      </c>
      <c r="M833" s="91">
        <f>สกลนคร!AK146</f>
        <v>1024815.21</v>
      </c>
      <c r="N833" s="87"/>
      <c r="O833" s="87"/>
      <c r="P833" s="87"/>
      <c r="Q833" s="79">
        <f t="shared" si="29"/>
        <v>252138.66999999993</v>
      </c>
      <c r="R833" s="80">
        <f t="shared" si="30"/>
        <v>267.76135038792199</v>
      </c>
    </row>
    <row r="834" spans="1:18" x14ac:dyDescent="0.55000000000000004">
      <c r="A834" s="86">
        <v>13</v>
      </c>
      <c r="B834" s="87" t="s">
        <v>59</v>
      </c>
      <c r="C834" s="87" t="s">
        <v>505</v>
      </c>
      <c r="D834" s="87" t="s">
        <v>152</v>
      </c>
      <c r="E834" s="87" t="s">
        <v>506</v>
      </c>
      <c r="F834" s="87" t="s">
        <v>178</v>
      </c>
      <c r="G834" s="87" t="s">
        <v>1221</v>
      </c>
      <c r="H834" s="88">
        <v>6957</v>
      </c>
      <c r="I834" s="86">
        <v>5</v>
      </c>
      <c r="J834" s="91">
        <f>สกลนคร!F147</f>
        <v>555735.99</v>
      </c>
      <c r="K834" s="90">
        <f>สกลนคร!AI147</f>
        <v>701751.41</v>
      </c>
      <c r="L834" s="91">
        <f>สกลนคร!AJ147</f>
        <v>872709.38</v>
      </c>
      <c r="M834" s="91">
        <f>สกลนคร!AK147</f>
        <v>1127005.3399999999</v>
      </c>
      <c r="N834" s="87"/>
      <c r="O834" s="87"/>
      <c r="P834" s="87"/>
      <c r="Q834" s="79">
        <f t="shared" si="29"/>
        <v>-254295.95999999985</v>
      </c>
      <c r="R834" s="80">
        <f t="shared" si="30"/>
        <v>125.44334914474629</v>
      </c>
    </row>
    <row r="835" spans="1:18" x14ac:dyDescent="0.55000000000000004">
      <c r="A835" s="86">
        <v>14</v>
      </c>
      <c r="B835" s="87" t="s">
        <v>59</v>
      </c>
      <c r="C835" s="87" t="s">
        <v>505</v>
      </c>
      <c r="D835" s="87" t="s">
        <v>152</v>
      </c>
      <c r="E835" s="87" t="s">
        <v>506</v>
      </c>
      <c r="F835" s="87" t="s">
        <v>178</v>
      </c>
      <c r="G835" s="87" t="s">
        <v>1222</v>
      </c>
      <c r="H835" s="88">
        <v>5065</v>
      </c>
      <c r="I835" s="86">
        <v>4</v>
      </c>
      <c r="J835" s="91">
        <f>สกลนคร!F148</f>
        <v>806088.82</v>
      </c>
      <c r="K835" s="90">
        <f>สกลนคร!AI148</f>
        <v>910281.72</v>
      </c>
      <c r="L835" s="91">
        <f>สกลนคร!AJ148</f>
        <v>950252.94</v>
      </c>
      <c r="M835" s="91">
        <f>สกลนคร!AK148</f>
        <v>673821.39</v>
      </c>
      <c r="N835" s="87"/>
      <c r="O835" s="87"/>
      <c r="P835" s="87"/>
      <c r="Q835" s="79">
        <f t="shared" si="29"/>
        <v>276431.54999999993</v>
      </c>
      <c r="R835" s="80">
        <f t="shared" si="30"/>
        <v>187.61163672260611</v>
      </c>
    </row>
    <row r="836" spans="1:18" x14ac:dyDescent="0.55000000000000004">
      <c r="A836" s="86">
        <v>15</v>
      </c>
      <c r="B836" s="87" t="s">
        <v>59</v>
      </c>
      <c r="C836" s="87" t="s">
        <v>505</v>
      </c>
      <c r="D836" s="87" t="s">
        <v>152</v>
      </c>
      <c r="E836" s="87" t="s">
        <v>506</v>
      </c>
      <c r="F836" s="87" t="s">
        <v>178</v>
      </c>
      <c r="G836" s="87" t="s">
        <v>1223</v>
      </c>
      <c r="H836" s="88">
        <v>2312</v>
      </c>
      <c r="I836" s="86">
        <v>2</v>
      </c>
      <c r="J836" s="91">
        <f>สกลนคร!F149</f>
        <v>368243.42</v>
      </c>
      <c r="K836" s="90">
        <f>สกลนคร!AI149</f>
        <v>409906.22</v>
      </c>
      <c r="L836" s="91">
        <f>สกลนคร!AJ149</f>
        <v>785211.17999999993</v>
      </c>
      <c r="M836" s="91">
        <f>สกลนคร!AK149</f>
        <v>629693.07000000007</v>
      </c>
      <c r="N836" s="87"/>
      <c r="O836" s="87"/>
      <c r="P836" s="87"/>
      <c r="Q836" s="79">
        <f t="shared" si="29"/>
        <v>155518.10999999987</v>
      </c>
      <c r="R836" s="80">
        <f t="shared" si="30"/>
        <v>339.62421280276811</v>
      </c>
    </row>
    <row r="837" spans="1:18" x14ac:dyDescent="0.55000000000000004">
      <c r="A837" s="86">
        <v>16</v>
      </c>
      <c r="B837" s="87" t="s">
        <v>59</v>
      </c>
      <c r="C837" s="87" t="s">
        <v>505</v>
      </c>
      <c r="D837" s="87" t="s">
        <v>152</v>
      </c>
      <c r="E837" s="87" t="s">
        <v>506</v>
      </c>
      <c r="F837" s="87" t="s">
        <v>178</v>
      </c>
      <c r="G837" s="87" t="s">
        <v>1224</v>
      </c>
      <c r="H837" s="88">
        <v>1928</v>
      </c>
      <c r="I837" s="86">
        <v>2</v>
      </c>
      <c r="J837" s="91">
        <f>สกลนคร!F150</f>
        <v>545061.43000000005</v>
      </c>
      <c r="K837" s="90">
        <f>สกลนคร!AI150</f>
        <v>505035.27000000008</v>
      </c>
      <c r="L837" s="91">
        <f>สกลนคร!AJ150</f>
        <v>729153.52</v>
      </c>
      <c r="M837" s="91">
        <f>สกลนคร!AK150</f>
        <v>721133.13000000012</v>
      </c>
      <c r="N837" s="87"/>
      <c r="O837" s="87"/>
      <c r="P837" s="87"/>
      <c r="Q837" s="79">
        <f t="shared" si="29"/>
        <v>8020.3899999998976</v>
      </c>
      <c r="R837" s="80">
        <f t="shared" si="30"/>
        <v>378.19165975103738</v>
      </c>
    </row>
    <row r="838" spans="1:18" x14ac:dyDescent="0.55000000000000004">
      <c r="A838" s="86">
        <v>17</v>
      </c>
      <c r="B838" s="87" t="s">
        <v>59</v>
      </c>
      <c r="C838" s="87" t="s">
        <v>505</v>
      </c>
      <c r="D838" s="87" t="s">
        <v>152</v>
      </c>
      <c r="E838" s="87" t="s">
        <v>506</v>
      </c>
      <c r="F838" s="87" t="s">
        <v>178</v>
      </c>
      <c r="G838" s="87" t="s">
        <v>1225</v>
      </c>
      <c r="H838" s="88">
        <v>1590</v>
      </c>
      <c r="I838" s="86">
        <v>2</v>
      </c>
      <c r="J838" s="91">
        <f>สกลนคร!F151</f>
        <v>201104.15</v>
      </c>
      <c r="K838" s="90">
        <f>สกลนคร!AI151</f>
        <v>271909.51</v>
      </c>
      <c r="L838" s="91">
        <f>สกลนคร!AJ151</f>
        <v>536195.79</v>
      </c>
      <c r="M838" s="91">
        <f>สกลนคร!AK151</f>
        <v>399822.1</v>
      </c>
      <c r="N838" s="87"/>
      <c r="O838" s="87"/>
      <c r="P838" s="87"/>
      <c r="Q838" s="79">
        <f t="shared" si="29"/>
        <v>136373.69000000006</v>
      </c>
      <c r="R838" s="80">
        <f t="shared" si="30"/>
        <v>337.23005660377362</v>
      </c>
    </row>
    <row r="839" spans="1:18" x14ac:dyDescent="0.55000000000000004">
      <c r="A839" s="86">
        <v>18</v>
      </c>
      <c r="B839" s="87" t="s">
        <v>59</v>
      </c>
      <c r="C839" s="87" t="s">
        <v>505</v>
      </c>
      <c r="D839" s="87" t="s">
        <v>152</v>
      </c>
      <c r="E839" s="87" t="s">
        <v>506</v>
      </c>
      <c r="F839" s="87" t="s">
        <v>178</v>
      </c>
      <c r="G839" s="87" t="s">
        <v>1226</v>
      </c>
      <c r="H839" s="88">
        <v>1695</v>
      </c>
      <c r="I839" s="86">
        <v>2</v>
      </c>
      <c r="J839" s="91">
        <f>สกลนคร!F152</f>
        <v>311896</v>
      </c>
      <c r="K839" s="90">
        <f>สกลนคร!AI152</f>
        <v>378117.89999999997</v>
      </c>
      <c r="L839" s="91">
        <f>สกลนคร!AJ152</f>
        <v>723758.84</v>
      </c>
      <c r="M839" s="91">
        <f>สกลนคร!AK152</f>
        <v>547411.98</v>
      </c>
      <c r="N839" s="87"/>
      <c r="O839" s="87"/>
      <c r="P839" s="87"/>
      <c r="Q839" s="79">
        <f t="shared" ref="Q839:Q902" si="31">L839-M839</f>
        <v>176346.86</v>
      </c>
      <c r="R839" s="80">
        <f t="shared" ref="R839:R902" si="32">L839/H839</f>
        <v>426.99636578171089</v>
      </c>
    </row>
    <row r="840" spans="1:18" x14ac:dyDescent="0.55000000000000004">
      <c r="A840" s="86">
        <v>19</v>
      </c>
      <c r="B840" s="87" t="s">
        <v>59</v>
      </c>
      <c r="C840" s="87" t="s">
        <v>505</v>
      </c>
      <c r="D840" s="87" t="s">
        <v>152</v>
      </c>
      <c r="E840" s="87" t="s">
        <v>506</v>
      </c>
      <c r="F840" s="87" t="s">
        <v>178</v>
      </c>
      <c r="G840" s="87" t="s">
        <v>1227</v>
      </c>
      <c r="H840" s="88">
        <v>4100</v>
      </c>
      <c r="I840" s="86">
        <v>3</v>
      </c>
      <c r="J840" s="91">
        <f>สกลนคร!F153</f>
        <v>262114.58</v>
      </c>
      <c r="K840" s="90">
        <f>สกลนคร!AI153</f>
        <v>432574.07999999996</v>
      </c>
      <c r="L840" s="91">
        <f>สกลนคร!AJ153</f>
        <v>1413153.0699999998</v>
      </c>
      <c r="M840" s="91">
        <f>สกลนคร!AK153</f>
        <v>1262165.8599999999</v>
      </c>
      <c r="N840" s="87"/>
      <c r="O840" s="87"/>
      <c r="P840" s="87"/>
      <c r="Q840" s="79">
        <f t="shared" si="31"/>
        <v>150987.20999999996</v>
      </c>
      <c r="R840" s="80">
        <f t="shared" si="32"/>
        <v>344.67148048780484</v>
      </c>
    </row>
    <row r="841" spans="1:18" x14ac:dyDescent="0.55000000000000004">
      <c r="A841" s="86">
        <v>20</v>
      </c>
      <c r="B841" s="87" t="s">
        <v>59</v>
      </c>
      <c r="C841" s="87" t="s">
        <v>505</v>
      </c>
      <c r="D841" s="87" t="s">
        <v>152</v>
      </c>
      <c r="E841" s="87" t="s">
        <v>506</v>
      </c>
      <c r="F841" s="87" t="s">
        <v>178</v>
      </c>
      <c r="G841" s="87" t="s">
        <v>1228</v>
      </c>
      <c r="H841" s="88">
        <v>5998</v>
      </c>
      <c r="I841" s="86">
        <v>4</v>
      </c>
      <c r="J841" s="91">
        <f>สกลนคร!F154</f>
        <v>906648.49</v>
      </c>
      <c r="K841" s="90">
        <f>สกลนคร!AI154</f>
        <v>1066035.8</v>
      </c>
      <c r="L841" s="91">
        <f>สกลนคร!AJ154</f>
        <v>1183265.9300000002</v>
      </c>
      <c r="M841" s="91">
        <f>สกลนคร!AK154</f>
        <v>1003201.39</v>
      </c>
      <c r="N841" s="87"/>
      <c r="O841" s="87"/>
      <c r="P841" s="87"/>
      <c r="Q841" s="79">
        <f t="shared" si="31"/>
        <v>180064.54000000015</v>
      </c>
      <c r="R841" s="80">
        <f t="shared" si="32"/>
        <v>197.27674724908306</v>
      </c>
    </row>
    <row r="842" spans="1:18" x14ac:dyDescent="0.55000000000000004">
      <c r="A842" s="86">
        <v>21</v>
      </c>
      <c r="B842" s="87" t="s">
        <v>59</v>
      </c>
      <c r="C842" s="87" t="s">
        <v>505</v>
      </c>
      <c r="D842" s="87" t="s">
        <v>152</v>
      </c>
      <c r="E842" s="87" t="s">
        <v>506</v>
      </c>
      <c r="F842" s="87" t="s">
        <v>178</v>
      </c>
      <c r="G842" s="87" t="s">
        <v>1229</v>
      </c>
      <c r="H842" s="88">
        <v>3313</v>
      </c>
      <c r="I842" s="86">
        <v>3</v>
      </c>
      <c r="J842" s="91">
        <f>สกลนคร!F155</f>
        <v>605524.22</v>
      </c>
      <c r="K842" s="90">
        <f>สกลนคร!AI155</f>
        <v>719107.42999999993</v>
      </c>
      <c r="L842" s="91">
        <f>สกลนคร!AJ155</f>
        <v>762379.69</v>
      </c>
      <c r="M842" s="91">
        <f>สกลนคร!AK155</f>
        <v>611270.87</v>
      </c>
      <c r="N842" s="87"/>
      <c r="O842" s="87"/>
      <c r="P842" s="87"/>
      <c r="Q842" s="79">
        <f t="shared" si="31"/>
        <v>151108.81999999995</v>
      </c>
      <c r="R842" s="80">
        <f t="shared" si="32"/>
        <v>230.11762450950798</v>
      </c>
    </row>
    <row r="843" spans="1:18" s="98" customFormat="1" x14ac:dyDescent="0.55000000000000004">
      <c r="A843" s="92">
        <v>12</v>
      </c>
      <c r="B843" s="93" t="s">
        <v>59</v>
      </c>
      <c r="C843" s="93"/>
      <c r="D843" s="93"/>
      <c r="E843" s="93" t="s">
        <v>75</v>
      </c>
      <c r="F843" s="93"/>
      <c r="G843" s="93" t="s">
        <v>508</v>
      </c>
      <c r="H843" s="99">
        <f>SUM(H822:H842)</f>
        <v>87239</v>
      </c>
      <c r="I843" s="92"/>
      <c r="J843" s="95">
        <f>SUM(J822:J842)</f>
        <v>11044206.280000003</v>
      </c>
      <c r="K843" s="95">
        <f>SUM(K822:K842)</f>
        <v>12905430.750000002</v>
      </c>
      <c r="L843" s="95">
        <f>SUM(L822:L842)</f>
        <v>19104495.099999998</v>
      </c>
      <c r="M843" s="95">
        <f>SUM(M822:M842)</f>
        <v>16043054.060000001</v>
      </c>
      <c r="N843" s="93">
        <v>20</v>
      </c>
      <c r="O843" s="93">
        <v>20</v>
      </c>
      <c r="P843" s="93">
        <f>N843-O843</f>
        <v>0</v>
      </c>
      <c r="Q843" s="96">
        <f t="shared" si="31"/>
        <v>3061441.0399999972</v>
      </c>
      <c r="R843" s="97">
        <f>L843/H843</f>
        <v>218.99030364859752</v>
      </c>
    </row>
    <row r="844" spans="1:18" x14ac:dyDescent="0.55000000000000004">
      <c r="A844" s="86">
        <v>1</v>
      </c>
      <c r="B844" s="87" t="s">
        <v>59</v>
      </c>
      <c r="C844" s="87" t="s">
        <v>509</v>
      </c>
      <c r="D844" s="87" t="s">
        <v>140</v>
      </c>
      <c r="E844" s="87" t="s">
        <v>510</v>
      </c>
      <c r="F844" s="87" t="s">
        <v>208</v>
      </c>
      <c r="G844" s="87" t="s">
        <v>511</v>
      </c>
      <c r="H844" s="88"/>
      <c r="I844" s="86"/>
      <c r="J844" s="89"/>
      <c r="K844" s="90"/>
      <c r="L844" s="91"/>
      <c r="M844" s="91"/>
      <c r="N844" s="87"/>
      <c r="O844" s="87"/>
      <c r="P844" s="87"/>
    </row>
    <row r="845" spans="1:18" x14ac:dyDescent="0.55000000000000004">
      <c r="A845" s="86">
        <v>2</v>
      </c>
      <c r="B845" s="87" t="s">
        <v>59</v>
      </c>
      <c r="C845" s="87" t="s">
        <v>509</v>
      </c>
      <c r="D845" s="87" t="s">
        <v>140</v>
      </c>
      <c r="E845" s="87" t="s">
        <v>510</v>
      </c>
      <c r="F845" s="87" t="s">
        <v>178</v>
      </c>
      <c r="G845" s="87" t="s">
        <v>1230</v>
      </c>
      <c r="H845" s="88">
        <v>3848</v>
      </c>
      <c r="I845" s="86">
        <v>3</v>
      </c>
      <c r="J845" s="91">
        <f>สกลนคร!F156</f>
        <v>577711.18000000005</v>
      </c>
      <c r="K845" s="90">
        <f>สกลนคร!AI156</f>
        <v>569860.89</v>
      </c>
      <c r="L845" s="91">
        <f>สกลนคร!AJ156</f>
        <v>1451418.7</v>
      </c>
      <c r="M845" s="91">
        <f>สกลนคร!AK156</f>
        <v>1173987.8400000001</v>
      </c>
      <c r="N845" s="87"/>
      <c r="O845" s="87"/>
      <c r="P845" s="87"/>
      <c r="Q845" s="79">
        <f t="shared" si="31"/>
        <v>277430.85999999987</v>
      </c>
      <c r="R845" s="80">
        <f t="shared" si="32"/>
        <v>377.18781185031185</v>
      </c>
    </row>
    <row r="846" spans="1:18" x14ac:dyDescent="0.55000000000000004">
      <c r="A846" s="86">
        <v>3</v>
      </c>
      <c r="B846" s="87" t="s">
        <v>59</v>
      </c>
      <c r="C846" s="87" t="s">
        <v>509</v>
      </c>
      <c r="D846" s="87" t="s">
        <v>140</v>
      </c>
      <c r="E846" s="87" t="s">
        <v>510</v>
      </c>
      <c r="F846" s="87" t="s">
        <v>178</v>
      </c>
      <c r="G846" s="87" t="s">
        <v>1231</v>
      </c>
      <c r="H846" s="88">
        <v>4286</v>
      </c>
      <c r="I846" s="86">
        <v>3</v>
      </c>
      <c r="J846" s="91">
        <f>สกลนคร!F157</f>
        <v>470573.61</v>
      </c>
      <c r="K846" s="90">
        <f>สกลนคร!AI157</f>
        <v>484958.25</v>
      </c>
      <c r="L846" s="91">
        <f>สกลนคร!AJ157</f>
        <v>861330.87</v>
      </c>
      <c r="M846" s="91">
        <f>สกลนคร!AK157</f>
        <v>622971.23</v>
      </c>
      <c r="N846" s="87"/>
      <c r="O846" s="87"/>
      <c r="P846" s="87"/>
      <c r="Q846" s="79">
        <f t="shared" si="31"/>
        <v>238359.64</v>
      </c>
      <c r="R846" s="80">
        <f t="shared" si="32"/>
        <v>200.96380541297248</v>
      </c>
    </row>
    <row r="847" spans="1:18" x14ac:dyDescent="0.55000000000000004">
      <c r="A847" s="86">
        <v>4</v>
      </c>
      <c r="B847" s="87" t="s">
        <v>59</v>
      </c>
      <c r="C847" s="87" t="s">
        <v>509</v>
      </c>
      <c r="D847" s="87" t="s">
        <v>140</v>
      </c>
      <c r="E847" s="87" t="s">
        <v>510</v>
      </c>
      <c r="F847" s="87" t="s">
        <v>178</v>
      </c>
      <c r="G847" s="87" t="s">
        <v>1232</v>
      </c>
      <c r="H847" s="88">
        <v>5191</v>
      </c>
      <c r="I847" s="86">
        <v>4</v>
      </c>
      <c r="J847" s="91">
        <f>สกลนคร!F158</f>
        <v>742504.46</v>
      </c>
      <c r="K847" s="90">
        <f>สกลนคร!AI158</f>
        <v>809304.30999999994</v>
      </c>
      <c r="L847" s="91">
        <f>สกลนคร!AJ158</f>
        <v>1336015.1000000001</v>
      </c>
      <c r="M847" s="91">
        <f>สกลนคร!AK158</f>
        <v>807429.43</v>
      </c>
      <c r="N847" s="87"/>
      <c r="O847" s="87"/>
      <c r="P847" s="87"/>
      <c r="Q847" s="79">
        <f t="shared" si="31"/>
        <v>528585.67000000004</v>
      </c>
      <c r="R847" s="80">
        <f t="shared" si="32"/>
        <v>257.37143132344443</v>
      </c>
    </row>
    <row r="848" spans="1:18" x14ac:dyDescent="0.55000000000000004">
      <c r="A848" s="86">
        <v>5</v>
      </c>
      <c r="B848" s="87" t="s">
        <v>59</v>
      </c>
      <c r="C848" s="87" t="s">
        <v>509</v>
      </c>
      <c r="D848" s="87" t="s">
        <v>140</v>
      </c>
      <c r="E848" s="87" t="s">
        <v>510</v>
      </c>
      <c r="F848" s="87" t="s">
        <v>178</v>
      </c>
      <c r="G848" s="87" t="s">
        <v>1233</v>
      </c>
      <c r="H848" s="88">
        <v>5463</v>
      </c>
      <c r="I848" s="86">
        <v>4</v>
      </c>
      <c r="J848" s="91">
        <f>สกลนคร!F159</f>
        <v>834623.46</v>
      </c>
      <c r="K848" s="90">
        <f>สกลนคร!AI159</f>
        <v>918035.45</v>
      </c>
      <c r="L848" s="91">
        <f>สกลนคร!AJ159</f>
        <v>1297539.26</v>
      </c>
      <c r="M848" s="91">
        <f>สกลนคร!AK159</f>
        <v>809094.53999999992</v>
      </c>
      <c r="N848" s="87"/>
      <c r="O848" s="87"/>
      <c r="P848" s="87"/>
      <c r="Q848" s="79">
        <f t="shared" si="31"/>
        <v>488444.72000000009</v>
      </c>
      <c r="R848" s="80">
        <f t="shared" si="32"/>
        <v>237.5140508877906</v>
      </c>
    </row>
    <row r="849" spans="1:18" s="98" customFormat="1" x14ac:dyDescent="0.55000000000000004">
      <c r="A849" s="92">
        <v>13</v>
      </c>
      <c r="B849" s="93" t="s">
        <v>59</v>
      </c>
      <c r="C849" s="93"/>
      <c r="D849" s="93"/>
      <c r="E849" s="93" t="s">
        <v>75</v>
      </c>
      <c r="F849" s="93"/>
      <c r="G849" s="93" t="s">
        <v>512</v>
      </c>
      <c r="H849" s="99">
        <f>SUM(H845:H848)</f>
        <v>18788</v>
      </c>
      <c r="I849" s="92"/>
      <c r="J849" s="95">
        <f>SUM(J844:J848)</f>
        <v>2625412.71</v>
      </c>
      <c r="K849" s="95">
        <f>SUM(K844:K848)</f>
        <v>2782158.9000000004</v>
      </c>
      <c r="L849" s="95">
        <f>SUM(L844:L848)</f>
        <v>4946303.93</v>
      </c>
      <c r="M849" s="95">
        <f>SUM(M844:M848)</f>
        <v>3413483.04</v>
      </c>
      <c r="N849" s="93">
        <v>4</v>
      </c>
      <c r="O849" s="93">
        <v>4</v>
      </c>
      <c r="P849" s="93">
        <f>N849-O849</f>
        <v>0</v>
      </c>
      <c r="Q849" s="96">
        <f t="shared" si="31"/>
        <v>1532820.8899999997</v>
      </c>
      <c r="R849" s="97">
        <f>L849/H849</f>
        <v>263.2693171173089</v>
      </c>
    </row>
    <row r="850" spans="1:18" x14ac:dyDescent="0.55000000000000004">
      <c r="A850" s="86">
        <v>1</v>
      </c>
      <c r="B850" s="87" t="s">
        <v>59</v>
      </c>
      <c r="C850" s="87" t="s">
        <v>513</v>
      </c>
      <c r="D850" s="87" t="s">
        <v>143</v>
      </c>
      <c r="E850" s="87" t="s">
        <v>514</v>
      </c>
      <c r="F850" s="87" t="s">
        <v>208</v>
      </c>
      <c r="G850" s="87" t="s">
        <v>515</v>
      </c>
      <c r="H850" s="88"/>
      <c r="I850" s="86"/>
      <c r="J850" s="89"/>
      <c r="K850" s="90"/>
      <c r="L850" s="91"/>
      <c r="M850" s="91"/>
      <c r="N850" s="87"/>
      <c r="O850" s="87"/>
      <c r="P850" s="87"/>
    </row>
    <row r="851" spans="1:18" x14ac:dyDescent="0.55000000000000004">
      <c r="A851" s="86">
        <v>2</v>
      </c>
      <c r="B851" s="87" t="s">
        <v>59</v>
      </c>
      <c r="C851" s="87" t="s">
        <v>513</v>
      </c>
      <c r="D851" s="87" t="s">
        <v>143</v>
      </c>
      <c r="E851" s="87" t="s">
        <v>514</v>
      </c>
      <c r="F851" s="87" t="s">
        <v>178</v>
      </c>
      <c r="G851" s="87" t="s">
        <v>1234</v>
      </c>
      <c r="H851" s="88">
        <v>2108</v>
      </c>
      <c r="I851" s="86">
        <v>2</v>
      </c>
      <c r="J851" s="91">
        <f>สกลนคร!F160</f>
        <v>321424.2</v>
      </c>
      <c r="K851" s="90">
        <f>สกลนคร!AI160</f>
        <v>306960.74</v>
      </c>
      <c r="L851" s="91">
        <f>สกลนคร!AJ160</f>
        <v>639756.94999999995</v>
      </c>
      <c r="M851" s="91">
        <f>สกลนคร!AK160</f>
        <v>635994.09</v>
      </c>
      <c r="N851" s="87"/>
      <c r="O851" s="87"/>
      <c r="P851" s="87"/>
      <c r="Q851" s="79">
        <f t="shared" si="31"/>
        <v>3762.859999999986</v>
      </c>
      <c r="R851" s="80">
        <f t="shared" si="32"/>
        <v>303.490014231499</v>
      </c>
    </row>
    <row r="852" spans="1:18" x14ac:dyDescent="0.55000000000000004">
      <c r="A852" s="86">
        <v>3</v>
      </c>
      <c r="B852" s="87" t="s">
        <v>59</v>
      </c>
      <c r="C852" s="87" t="s">
        <v>513</v>
      </c>
      <c r="D852" s="87" t="s">
        <v>143</v>
      </c>
      <c r="E852" s="87" t="s">
        <v>514</v>
      </c>
      <c r="F852" s="87" t="s">
        <v>178</v>
      </c>
      <c r="G852" s="87" t="s">
        <v>1235</v>
      </c>
      <c r="H852" s="88">
        <v>3823</v>
      </c>
      <c r="I852" s="86">
        <v>3</v>
      </c>
      <c r="J852" s="91">
        <f>สกลนคร!F161</f>
        <v>96974.399999999994</v>
      </c>
      <c r="K852" s="90">
        <f>สกลนคร!AI161</f>
        <v>134213.99000000002</v>
      </c>
      <c r="L852" s="91">
        <f>สกลนคร!AJ161</f>
        <v>974788.94</v>
      </c>
      <c r="M852" s="91">
        <f>สกลนคร!AK161</f>
        <v>1058681.5999999999</v>
      </c>
      <c r="N852" s="87"/>
      <c r="O852" s="87"/>
      <c r="P852" s="87"/>
      <c r="Q852" s="79">
        <f t="shared" si="31"/>
        <v>-83892.659999999916</v>
      </c>
      <c r="R852" s="80">
        <f t="shared" si="32"/>
        <v>254.98010462987182</v>
      </c>
    </row>
    <row r="853" spans="1:18" x14ac:dyDescent="0.55000000000000004">
      <c r="A853" s="86">
        <v>4</v>
      </c>
      <c r="B853" s="87" t="s">
        <v>59</v>
      </c>
      <c r="C853" s="87" t="s">
        <v>513</v>
      </c>
      <c r="D853" s="87" t="s">
        <v>143</v>
      </c>
      <c r="E853" s="87" t="s">
        <v>514</v>
      </c>
      <c r="F853" s="87" t="s">
        <v>178</v>
      </c>
      <c r="G853" s="87" t="s">
        <v>1236</v>
      </c>
      <c r="H853" s="88">
        <v>4042</v>
      </c>
      <c r="I853" s="86">
        <v>3</v>
      </c>
      <c r="J853" s="91">
        <f>สกลนคร!F162</f>
        <v>191213</v>
      </c>
      <c r="K853" s="90">
        <f>สกลนคร!AI162</f>
        <v>206378.71</v>
      </c>
      <c r="L853" s="91">
        <f>สกลนคร!AJ162</f>
        <v>640172.82000000007</v>
      </c>
      <c r="M853" s="91">
        <f>สกลนคร!AK162</f>
        <v>686650.14</v>
      </c>
      <c r="N853" s="87"/>
      <c r="O853" s="87"/>
      <c r="P853" s="87"/>
      <c r="Q853" s="79">
        <f t="shared" si="31"/>
        <v>-46477.319999999949</v>
      </c>
      <c r="R853" s="80">
        <f t="shared" si="32"/>
        <v>158.38021276595745</v>
      </c>
    </row>
    <row r="854" spans="1:18" x14ac:dyDescent="0.55000000000000004">
      <c r="A854" s="86">
        <v>5</v>
      </c>
      <c r="B854" s="87" t="s">
        <v>59</v>
      </c>
      <c r="C854" s="87" t="s">
        <v>513</v>
      </c>
      <c r="D854" s="87" t="s">
        <v>143</v>
      </c>
      <c r="E854" s="87" t="s">
        <v>514</v>
      </c>
      <c r="F854" s="87" t="s">
        <v>178</v>
      </c>
      <c r="G854" s="87" t="s">
        <v>1237</v>
      </c>
      <c r="H854" s="88">
        <v>5471</v>
      </c>
      <c r="I854" s="86">
        <v>4</v>
      </c>
      <c r="J854" s="91">
        <f>สกลนคร!F163</f>
        <v>258581.41</v>
      </c>
      <c r="K854" s="90">
        <f>สกลนคร!AI163</f>
        <v>331737.94</v>
      </c>
      <c r="L854" s="91">
        <f>สกลนคร!AJ163</f>
        <v>869165</v>
      </c>
      <c r="M854" s="91">
        <f>สกลนคร!AK163</f>
        <v>1017542.12</v>
      </c>
      <c r="N854" s="87"/>
      <c r="O854" s="87"/>
      <c r="P854" s="87"/>
      <c r="Q854" s="79">
        <f t="shared" si="31"/>
        <v>-148377.12</v>
      </c>
      <c r="R854" s="80">
        <f t="shared" si="32"/>
        <v>158.86766587461159</v>
      </c>
    </row>
    <row r="855" spans="1:18" s="98" customFormat="1" x14ac:dyDescent="0.55000000000000004">
      <c r="A855" s="92">
        <v>14</v>
      </c>
      <c r="B855" s="93" t="s">
        <v>59</v>
      </c>
      <c r="C855" s="93"/>
      <c r="D855" s="93"/>
      <c r="E855" s="93" t="s">
        <v>75</v>
      </c>
      <c r="F855" s="93"/>
      <c r="G855" s="93" t="s">
        <v>516</v>
      </c>
      <c r="H855" s="99">
        <f>SUM(H851:H854)</f>
        <v>15444</v>
      </c>
      <c r="I855" s="92"/>
      <c r="J855" s="95">
        <f>SUM(J850:J854)</f>
        <v>868193.01</v>
      </c>
      <c r="K855" s="95">
        <f>SUM(K850:K854)</f>
        <v>979291.37999999989</v>
      </c>
      <c r="L855" s="95">
        <f>SUM(L850:L854)</f>
        <v>3123883.71</v>
      </c>
      <c r="M855" s="95">
        <f>SUM(M850:M854)</f>
        <v>3398867.95</v>
      </c>
      <c r="N855" s="93">
        <v>4</v>
      </c>
      <c r="O855" s="93">
        <v>4</v>
      </c>
      <c r="P855" s="93">
        <f>N855-O855</f>
        <v>0</v>
      </c>
      <c r="Q855" s="96">
        <f t="shared" si="31"/>
        <v>-274984.24000000022</v>
      </c>
      <c r="R855" s="97">
        <f>L855/H855</f>
        <v>202.27167249417249</v>
      </c>
    </row>
    <row r="856" spans="1:18" x14ac:dyDescent="0.55000000000000004">
      <c r="A856" s="86">
        <v>1</v>
      </c>
      <c r="B856" s="87" t="s">
        <v>59</v>
      </c>
      <c r="C856" s="87" t="s">
        <v>517</v>
      </c>
      <c r="D856" s="87" t="s">
        <v>146</v>
      </c>
      <c r="E856" s="87" t="s">
        <v>518</v>
      </c>
      <c r="F856" s="87" t="s">
        <v>208</v>
      </c>
      <c r="G856" s="87" t="s">
        <v>519</v>
      </c>
      <c r="H856" s="88"/>
      <c r="I856" s="86"/>
      <c r="J856" s="89"/>
      <c r="K856" s="90"/>
      <c r="L856" s="91"/>
      <c r="M856" s="91"/>
      <c r="N856" s="87"/>
      <c r="O856" s="87"/>
      <c r="P856" s="87"/>
    </row>
    <row r="857" spans="1:18" x14ac:dyDescent="0.55000000000000004">
      <c r="A857" s="86">
        <v>2</v>
      </c>
      <c r="B857" s="87" t="s">
        <v>59</v>
      </c>
      <c r="C857" s="87" t="s">
        <v>517</v>
      </c>
      <c r="D857" s="87" t="s">
        <v>146</v>
      </c>
      <c r="E857" s="87" t="s">
        <v>518</v>
      </c>
      <c r="F857" s="87" t="s">
        <v>178</v>
      </c>
      <c r="G857" s="87" t="s">
        <v>1238</v>
      </c>
      <c r="H857" s="88">
        <v>2489</v>
      </c>
      <c r="I857" s="86">
        <v>2</v>
      </c>
      <c r="J857" s="91">
        <f>สกลนคร!F164</f>
        <v>398890.99</v>
      </c>
      <c r="K857" s="90">
        <f>สกลนคร!AI164</f>
        <v>437074.26999999996</v>
      </c>
      <c r="L857" s="91">
        <f>สกลนคร!AJ164</f>
        <v>411812.28</v>
      </c>
      <c r="M857" s="91">
        <f>สกลนคร!AK164</f>
        <v>619799.03999999992</v>
      </c>
      <c r="N857" s="87"/>
      <c r="O857" s="87"/>
      <c r="P857" s="87"/>
      <c r="Q857" s="79">
        <f t="shared" si="31"/>
        <v>-207986.75999999989</v>
      </c>
      <c r="R857" s="80">
        <f t="shared" si="32"/>
        <v>165.45290478103658</v>
      </c>
    </row>
    <row r="858" spans="1:18" x14ac:dyDescent="0.55000000000000004">
      <c r="A858" s="86">
        <v>3</v>
      </c>
      <c r="B858" s="87" t="s">
        <v>59</v>
      </c>
      <c r="C858" s="87" t="s">
        <v>517</v>
      </c>
      <c r="D858" s="87" t="s">
        <v>146</v>
      </c>
      <c r="E858" s="87" t="s">
        <v>518</v>
      </c>
      <c r="F858" s="87" t="s">
        <v>178</v>
      </c>
      <c r="G858" s="87" t="s">
        <v>1239</v>
      </c>
      <c r="H858" s="88">
        <v>3680</v>
      </c>
      <c r="I858" s="86">
        <v>3</v>
      </c>
      <c r="J858" s="91">
        <f>สกลนคร!F165</f>
        <v>1153164.1200000001</v>
      </c>
      <c r="K858" s="90">
        <f>สกลนคร!AI165</f>
        <v>1149858.7200000002</v>
      </c>
      <c r="L858" s="91">
        <f>สกลนคร!AJ165</f>
        <v>701533.21</v>
      </c>
      <c r="M858" s="91">
        <f>สกลนคร!AK165</f>
        <v>965698.39</v>
      </c>
      <c r="N858" s="87"/>
      <c r="O858" s="87"/>
      <c r="P858" s="87"/>
      <c r="Q858" s="79">
        <f t="shared" si="31"/>
        <v>-264165.18000000005</v>
      </c>
      <c r="R858" s="80">
        <f t="shared" si="32"/>
        <v>190.63402445652173</v>
      </c>
    </row>
    <row r="859" spans="1:18" x14ac:dyDescent="0.55000000000000004">
      <c r="A859" s="86">
        <v>4</v>
      </c>
      <c r="B859" s="87" t="s">
        <v>59</v>
      </c>
      <c r="C859" s="87" t="s">
        <v>517</v>
      </c>
      <c r="D859" s="87" t="s">
        <v>146</v>
      </c>
      <c r="E859" s="87" t="s">
        <v>518</v>
      </c>
      <c r="F859" s="87" t="s">
        <v>178</v>
      </c>
      <c r="G859" s="87" t="s">
        <v>1240</v>
      </c>
      <c r="H859" s="88">
        <v>5212</v>
      </c>
      <c r="I859" s="86">
        <v>4</v>
      </c>
      <c r="J859" s="91">
        <f>สกลนคร!F166</f>
        <v>352341.91</v>
      </c>
      <c r="K859" s="90">
        <f>สกลนคร!AI166</f>
        <v>358831.05</v>
      </c>
      <c r="L859" s="91">
        <f>สกลนคร!AJ166</f>
        <v>637618.04</v>
      </c>
      <c r="M859" s="91">
        <f>สกลนคร!AK166</f>
        <v>895921.65999999992</v>
      </c>
      <c r="N859" s="87"/>
      <c r="O859" s="87"/>
      <c r="P859" s="87"/>
      <c r="Q859" s="79">
        <f t="shared" si="31"/>
        <v>-258303.61999999988</v>
      </c>
      <c r="R859" s="80">
        <f t="shared" si="32"/>
        <v>122.33653875671529</v>
      </c>
    </row>
    <row r="860" spans="1:18" x14ac:dyDescent="0.55000000000000004">
      <c r="A860" s="86">
        <v>5</v>
      </c>
      <c r="B860" s="87" t="s">
        <v>59</v>
      </c>
      <c r="C860" s="87" t="s">
        <v>517</v>
      </c>
      <c r="D860" s="87" t="s">
        <v>146</v>
      </c>
      <c r="E860" s="87" t="s">
        <v>518</v>
      </c>
      <c r="F860" s="87" t="s">
        <v>178</v>
      </c>
      <c r="G860" s="87" t="s">
        <v>1241</v>
      </c>
      <c r="H860" s="88">
        <v>2800</v>
      </c>
      <c r="I860" s="86">
        <v>2</v>
      </c>
      <c r="J860" s="91">
        <f>สกลนคร!F167</f>
        <v>439083.52000000002</v>
      </c>
      <c r="K860" s="90">
        <f>สกลนคร!AI167</f>
        <v>412312.34</v>
      </c>
      <c r="L860" s="91">
        <f>สกลนคร!AJ167</f>
        <v>525185.52</v>
      </c>
      <c r="M860" s="91">
        <f>สกลนคร!AK167</f>
        <v>707459.53</v>
      </c>
      <c r="N860" s="87"/>
      <c r="O860" s="87"/>
      <c r="P860" s="87"/>
      <c r="Q860" s="79">
        <f t="shared" si="31"/>
        <v>-182274.01</v>
      </c>
      <c r="R860" s="80">
        <f t="shared" si="32"/>
        <v>187.56625714285715</v>
      </c>
    </row>
    <row r="861" spans="1:18" x14ac:dyDescent="0.55000000000000004">
      <c r="A861" s="86">
        <v>6</v>
      </c>
      <c r="B861" s="87" t="s">
        <v>59</v>
      </c>
      <c r="C861" s="87" t="s">
        <v>517</v>
      </c>
      <c r="D861" s="87" t="s">
        <v>146</v>
      </c>
      <c r="E861" s="87" t="s">
        <v>518</v>
      </c>
      <c r="F861" s="87" t="s">
        <v>178</v>
      </c>
      <c r="G861" s="87" t="s">
        <v>1242</v>
      </c>
      <c r="H861" s="88">
        <v>3862</v>
      </c>
      <c r="I861" s="86">
        <v>3</v>
      </c>
      <c r="J861" s="91">
        <f>สกลนคร!F168</f>
        <v>148246.39999999999</v>
      </c>
      <c r="K861" s="90">
        <f>สกลนคร!AI168</f>
        <v>101992.20999999999</v>
      </c>
      <c r="L861" s="91">
        <f>สกลนคร!AJ168</f>
        <v>851429.52</v>
      </c>
      <c r="M861" s="91">
        <f>สกลนคร!AK168</f>
        <v>1155527.8400000001</v>
      </c>
      <c r="N861" s="87"/>
      <c r="O861" s="87"/>
      <c r="P861" s="87"/>
      <c r="Q861" s="79">
        <f t="shared" si="31"/>
        <v>-304098.32000000007</v>
      </c>
      <c r="R861" s="80">
        <f t="shared" si="32"/>
        <v>220.46336613153807</v>
      </c>
    </row>
    <row r="862" spans="1:18" s="98" customFormat="1" x14ac:dyDescent="0.55000000000000004">
      <c r="A862" s="92">
        <v>15</v>
      </c>
      <c r="B862" s="93" t="s">
        <v>59</v>
      </c>
      <c r="C862" s="93"/>
      <c r="D862" s="93"/>
      <c r="E862" s="93" t="s">
        <v>75</v>
      </c>
      <c r="F862" s="93"/>
      <c r="G862" s="93" t="s">
        <v>520</v>
      </c>
      <c r="H862" s="99">
        <f>SUM(H857:H861)</f>
        <v>18043</v>
      </c>
      <c r="I862" s="92"/>
      <c r="J862" s="95">
        <f>SUM(J856:J861)</f>
        <v>2491726.94</v>
      </c>
      <c r="K862" s="130">
        <f>SUM(K856:K861)</f>
        <v>2460068.5900000003</v>
      </c>
      <c r="L862" s="95">
        <f>SUM(L856:L861)</f>
        <v>3127578.57</v>
      </c>
      <c r="M862" s="95">
        <f>SUM(M856:M861)</f>
        <v>4344406.46</v>
      </c>
      <c r="N862" s="93">
        <v>5</v>
      </c>
      <c r="O862" s="93">
        <v>5</v>
      </c>
      <c r="P862" s="93">
        <f>N862-O862</f>
        <v>0</v>
      </c>
      <c r="Q862" s="96">
        <f t="shared" si="31"/>
        <v>-1216827.8900000001</v>
      </c>
      <c r="R862" s="97">
        <f>L862/H862</f>
        <v>173.34027434462118</v>
      </c>
    </row>
    <row r="863" spans="1:18" x14ac:dyDescent="0.55000000000000004">
      <c r="A863" s="86">
        <v>1</v>
      </c>
      <c r="B863" s="87" t="s">
        <v>59</v>
      </c>
      <c r="C863" s="87" t="s">
        <v>521</v>
      </c>
      <c r="D863" s="87" t="s">
        <v>148</v>
      </c>
      <c r="E863" s="87" t="s">
        <v>522</v>
      </c>
      <c r="F863" s="87" t="s">
        <v>208</v>
      </c>
      <c r="G863" s="87" t="s">
        <v>523</v>
      </c>
      <c r="H863" s="88"/>
      <c r="I863" s="86"/>
      <c r="J863" s="89"/>
      <c r="K863" s="90"/>
      <c r="L863" s="91"/>
      <c r="M863" s="91"/>
      <c r="N863" s="87"/>
      <c r="O863" s="87"/>
      <c r="P863" s="87"/>
    </row>
    <row r="864" spans="1:18" x14ac:dyDescent="0.55000000000000004">
      <c r="A864" s="86">
        <v>2</v>
      </c>
      <c r="B864" s="87" t="s">
        <v>59</v>
      </c>
      <c r="C864" s="87" t="s">
        <v>521</v>
      </c>
      <c r="D864" s="87" t="s">
        <v>148</v>
      </c>
      <c r="E864" s="87" t="s">
        <v>522</v>
      </c>
      <c r="F864" s="87" t="s">
        <v>178</v>
      </c>
      <c r="G864" s="87" t="s">
        <v>1243</v>
      </c>
      <c r="H864" s="88">
        <v>997</v>
      </c>
      <c r="I864" s="86">
        <v>1</v>
      </c>
      <c r="J864" s="91">
        <f>สกลนคร!F169</f>
        <v>546484.85</v>
      </c>
      <c r="K864" s="90">
        <f>สกลนคร!AI169</f>
        <v>604599.3899999999</v>
      </c>
      <c r="L864" s="91">
        <f>สกลนคร!AJ169</f>
        <v>629396.9</v>
      </c>
      <c r="M864" s="91">
        <f>สกลนคร!AK169</f>
        <v>587937.81999999995</v>
      </c>
      <c r="N864" s="87"/>
      <c r="O864" s="87"/>
      <c r="P864" s="87"/>
      <c r="Q864" s="79">
        <f t="shared" si="31"/>
        <v>41459.080000000075</v>
      </c>
      <c r="R864" s="80">
        <f t="shared" si="32"/>
        <v>631.29077231695089</v>
      </c>
    </row>
    <row r="865" spans="1:18" x14ac:dyDescent="0.55000000000000004">
      <c r="A865" s="86">
        <v>3</v>
      </c>
      <c r="B865" s="87" t="s">
        <v>59</v>
      </c>
      <c r="C865" s="87" t="s">
        <v>521</v>
      </c>
      <c r="D865" s="87" t="s">
        <v>148</v>
      </c>
      <c r="E865" s="87" t="s">
        <v>522</v>
      </c>
      <c r="F865" s="87" t="s">
        <v>178</v>
      </c>
      <c r="G865" s="87" t="s">
        <v>1244</v>
      </c>
      <c r="H865" s="88">
        <v>5720</v>
      </c>
      <c r="I865" s="86">
        <v>4</v>
      </c>
      <c r="J865" s="91">
        <f>สกลนคร!F170</f>
        <v>724768.33</v>
      </c>
      <c r="K865" s="90">
        <f>สกลนคร!AI170</f>
        <v>792166.45</v>
      </c>
      <c r="L865" s="91">
        <f>สกลนคร!AJ170</f>
        <v>934270.49</v>
      </c>
      <c r="M865" s="91">
        <f>สกลนคร!AK170</f>
        <v>894567.88</v>
      </c>
      <c r="N865" s="87"/>
      <c r="O865" s="87"/>
      <c r="P865" s="87"/>
      <c r="Q865" s="79">
        <f t="shared" si="31"/>
        <v>39702.609999999986</v>
      </c>
      <c r="R865" s="80">
        <f t="shared" si="32"/>
        <v>163.33400174825175</v>
      </c>
    </row>
    <row r="866" spans="1:18" x14ac:dyDescent="0.55000000000000004">
      <c r="A866" s="86">
        <v>4</v>
      </c>
      <c r="B866" s="87" t="s">
        <v>59</v>
      </c>
      <c r="C866" s="87" t="s">
        <v>521</v>
      </c>
      <c r="D866" s="87" t="s">
        <v>148</v>
      </c>
      <c r="E866" s="87" t="s">
        <v>522</v>
      </c>
      <c r="F866" s="87" t="s">
        <v>178</v>
      </c>
      <c r="G866" s="87" t="s">
        <v>1245</v>
      </c>
      <c r="H866" s="88">
        <v>3258</v>
      </c>
      <c r="I866" s="86">
        <v>3</v>
      </c>
      <c r="J866" s="91">
        <f>สกลนคร!F171</f>
        <v>451301.07</v>
      </c>
      <c r="K866" s="90">
        <f>สกลนคร!AI171</f>
        <v>506406.98</v>
      </c>
      <c r="L866" s="91">
        <f>สกลนคร!AJ171</f>
        <v>604524.43999999994</v>
      </c>
      <c r="M866" s="91">
        <f>สกลนคร!AK171</f>
        <v>644572.65</v>
      </c>
      <c r="N866" s="87"/>
      <c r="O866" s="87"/>
      <c r="P866" s="87"/>
      <c r="Q866" s="79">
        <f t="shared" si="31"/>
        <v>-40048.210000000079</v>
      </c>
      <c r="R866" s="80">
        <f t="shared" si="32"/>
        <v>185.55077961939838</v>
      </c>
    </row>
    <row r="867" spans="1:18" x14ac:dyDescent="0.55000000000000004">
      <c r="A867" s="86">
        <v>5</v>
      </c>
      <c r="B867" s="87" t="s">
        <v>59</v>
      </c>
      <c r="C867" s="87" t="s">
        <v>521</v>
      </c>
      <c r="D867" s="87" t="s">
        <v>148</v>
      </c>
      <c r="E867" s="87" t="s">
        <v>522</v>
      </c>
      <c r="F867" s="87" t="s">
        <v>178</v>
      </c>
      <c r="G867" s="87" t="s">
        <v>1246</v>
      </c>
      <c r="H867" s="88">
        <v>5165</v>
      </c>
      <c r="I867" s="86">
        <v>4</v>
      </c>
      <c r="J867" s="91">
        <f>สกลนคร!F172</f>
        <v>717335.87</v>
      </c>
      <c r="K867" s="90">
        <f>สกลนคร!AI172</f>
        <v>765852.02999999991</v>
      </c>
      <c r="L867" s="91">
        <f>สกลนคร!AJ172</f>
        <v>1083066.1400000001</v>
      </c>
      <c r="M867" s="91">
        <f>สกลนคร!AK172</f>
        <v>950231.83</v>
      </c>
      <c r="N867" s="87"/>
      <c r="O867" s="87"/>
      <c r="P867" s="87"/>
      <c r="Q867" s="79">
        <f t="shared" si="31"/>
        <v>132834.31000000017</v>
      </c>
      <c r="R867" s="80">
        <f t="shared" si="32"/>
        <v>209.6933475314618</v>
      </c>
    </row>
    <row r="868" spans="1:18" x14ac:dyDescent="0.55000000000000004">
      <c r="A868" s="86">
        <v>6</v>
      </c>
      <c r="B868" s="87" t="s">
        <v>59</v>
      </c>
      <c r="C868" s="87" t="s">
        <v>521</v>
      </c>
      <c r="D868" s="87" t="s">
        <v>148</v>
      </c>
      <c r="E868" s="87" t="s">
        <v>522</v>
      </c>
      <c r="F868" s="87" t="s">
        <v>178</v>
      </c>
      <c r="G868" s="87" t="s">
        <v>1247</v>
      </c>
      <c r="H868" s="88">
        <v>3445</v>
      </c>
      <c r="I868" s="86">
        <v>3</v>
      </c>
      <c r="J868" s="91">
        <f>สกลนคร!F173</f>
        <v>1202200.1200000001</v>
      </c>
      <c r="K868" s="90">
        <f>สกลนคร!AI173</f>
        <v>1258853.7200000002</v>
      </c>
      <c r="L868" s="91">
        <f>สกลนคร!AJ173</f>
        <v>1089818.8500000001</v>
      </c>
      <c r="M868" s="91">
        <f>สกลนคร!AK173</f>
        <v>855298.6</v>
      </c>
      <c r="N868" s="87"/>
      <c r="O868" s="87"/>
      <c r="P868" s="87"/>
      <c r="Q868" s="79">
        <f t="shared" si="31"/>
        <v>234520.25000000012</v>
      </c>
      <c r="R868" s="80">
        <f t="shared" si="32"/>
        <v>316.3479970972424</v>
      </c>
    </row>
    <row r="869" spans="1:18" x14ac:dyDescent="0.55000000000000004">
      <c r="A869" s="86">
        <v>7</v>
      </c>
      <c r="B869" s="87" t="s">
        <v>59</v>
      </c>
      <c r="C869" s="87" t="s">
        <v>521</v>
      </c>
      <c r="D869" s="87" t="s">
        <v>148</v>
      </c>
      <c r="E869" s="87" t="s">
        <v>522</v>
      </c>
      <c r="F869" s="87" t="s">
        <v>178</v>
      </c>
      <c r="G869" s="87" t="s">
        <v>1248</v>
      </c>
      <c r="H869" s="88">
        <v>6336</v>
      </c>
      <c r="I869" s="86">
        <v>5</v>
      </c>
      <c r="J869" s="91">
        <f>สกลนคร!F174</f>
        <v>841724.8</v>
      </c>
      <c r="K869" s="90">
        <f>สกลนคร!AI174</f>
        <v>899683.9</v>
      </c>
      <c r="L869" s="91">
        <f>สกลนคร!AJ174</f>
        <v>1187742.8999999999</v>
      </c>
      <c r="M869" s="91">
        <f>สกลนคร!AK174</f>
        <v>885380.69000000006</v>
      </c>
      <c r="N869" s="87"/>
      <c r="O869" s="87"/>
      <c r="P869" s="87"/>
      <c r="Q869" s="79">
        <f t="shared" si="31"/>
        <v>302362.20999999985</v>
      </c>
      <c r="R869" s="80">
        <f t="shared" si="32"/>
        <v>187.45942234848482</v>
      </c>
    </row>
    <row r="870" spans="1:18" s="98" customFormat="1" x14ac:dyDescent="0.55000000000000004">
      <c r="A870" s="92">
        <v>16</v>
      </c>
      <c r="B870" s="93" t="s">
        <v>59</v>
      </c>
      <c r="C870" s="93"/>
      <c r="D870" s="93"/>
      <c r="E870" s="93" t="s">
        <v>75</v>
      </c>
      <c r="F870" s="93"/>
      <c r="G870" s="93" t="s">
        <v>524</v>
      </c>
      <c r="H870" s="99">
        <f>SUM(H864:H869)</f>
        <v>24921</v>
      </c>
      <c r="I870" s="92"/>
      <c r="J870" s="95">
        <f>SUM(J863:J869)</f>
        <v>4483815.04</v>
      </c>
      <c r="K870" s="95">
        <f>SUM(K863:K869)</f>
        <v>4827562.47</v>
      </c>
      <c r="L870" s="95">
        <f>SUM(L863:L869)</f>
        <v>5528819.7200000007</v>
      </c>
      <c r="M870" s="95">
        <f>SUM(M863:M869)</f>
        <v>4817989.4700000007</v>
      </c>
      <c r="N870" s="93">
        <v>6</v>
      </c>
      <c r="O870" s="93">
        <v>6</v>
      </c>
      <c r="P870" s="93">
        <f>N870-O870</f>
        <v>0</v>
      </c>
      <c r="Q870" s="96">
        <f t="shared" si="31"/>
        <v>710830.25</v>
      </c>
      <c r="R870" s="97">
        <f>L870/H870</f>
        <v>221.8538469563822</v>
      </c>
    </row>
    <row r="871" spans="1:18" x14ac:dyDescent="0.55000000000000004">
      <c r="A871" s="86">
        <v>1</v>
      </c>
      <c r="B871" s="87" t="s">
        <v>59</v>
      </c>
      <c r="C871" s="87" t="s">
        <v>525</v>
      </c>
      <c r="D871" s="87" t="s">
        <v>150</v>
      </c>
      <c r="E871" s="87" t="s">
        <v>526</v>
      </c>
      <c r="F871" s="87" t="s">
        <v>208</v>
      </c>
      <c r="G871" s="87" t="s">
        <v>527</v>
      </c>
      <c r="H871" s="88"/>
      <c r="I871" s="86"/>
      <c r="J871" s="89"/>
      <c r="K871" s="90"/>
      <c r="L871" s="91"/>
      <c r="M871" s="91"/>
      <c r="N871" s="87"/>
      <c r="O871" s="87"/>
      <c r="P871" s="87"/>
    </row>
    <row r="872" spans="1:18" x14ac:dyDescent="0.55000000000000004">
      <c r="A872" s="86">
        <v>2</v>
      </c>
      <c r="B872" s="87" t="s">
        <v>59</v>
      </c>
      <c r="C872" s="87" t="s">
        <v>525</v>
      </c>
      <c r="D872" s="87" t="s">
        <v>150</v>
      </c>
      <c r="E872" s="87" t="s">
        <v>526</v>
      </c>
      <c r="F872" s="87" t="s">
        <v>178</v>
      </c>
      <c r="G872" s="87" t="s">
        <v>1249</v>
      </c>
      <c r="H872" s="88">
        <v>4782</v>
      </c>
      <c r="I872" s="86">
        <v>4</v>
      </c>
      <c r="J872" s="91">
        <f>สกลนคร!F175</f>
        <v>1156960.51</v>
      </c>
      <c r="K872" s="90">
        <f>สกลนคร!AI175</f>
        <v>1250642</v>
      </c>
      <c r="L872" s="91">
        <f>สกลนคร!AJ175</f>
        <v>1135695.8</v>
      </c>
      <c r="M872" s="91">
        <f>สกลนคร!AK175</f>
        <v>780722.57000000007</v>
      </c>
      <c r="N872" s="87"/>
      <c r="O872" s="87"/>
      <c r="P872" s="87"/>
      <c r="Q872" s="79">
        <f t="shared" si="31"/>
        <v>354973.23</v>
      </c>
      <c r="R872" s="80">
        <f t="shared" si="32"/>
        <v>237.4938937682978</v>
      </c>
    </row>
    <row r="873" spans="1:18" x14ac:dyDescent="0.55000000000000004">
      <c r="A873" s="86">
        <v>3</v>
      </c>
      <c r="B873" s="87" t="s">
        <v>59</v>
      </c>
      <c r="C873" s="87" t="s">
        <v>525</v>
      </c>
      <c r="D873" s="87" t="s">
        <v>150</v>
      </c>
      <c r="E873" s="87" t="s">
        <v>526</v>
      </c>
      <c r="F873" s="87" t="s">
        <v>178</v>
      </c>
      <c r="G873" s="87" t="s">
        <v>1250</v>
      </c>
      <c r="H873" s="88">
        <v>3511</v>
      </c>
      <c r="I873" s="86">
        <v>3</v>
      </c>
      <c r="J873" s="91">
        <f>สกลนคร!F176</f>
        <v>989668.3</v>
      </c>
      <c r="K873" s="90">
        <f>สกลนคร!AI176</f>
        <v>1073343.4300000002</v>
      </c>
      <c r="L873" s="91">
        <f>สกลนคร!AJ176</f>
        <v>1144573.77</v>
      </c>
      <c r="M873" s="91">
        <f>สกลนคร!AK176</f>
        <v>967771.93000000017</v>
      </c>
      <c r="N873" s="87"/>
      <c r="O873" s="87"/>
      <c r="P873" s="87"/>
      <c r="Q873" s="79">
        <f t="shared" si="31"/>
        <v>176801.83999999985</v>
      </c>
      <c r="R873" s="80">
        <f t="shared" si="32"/>
        <v>325.99651666191971</v>
      </c>
    </row>
    <row r="874" spans="1:18" x14ac:dyDescent="0.55000000000000004">
      <c r="A874" s="86">
        <v>4</v>
      </c>
      <c r="B874" s="87" t="s">
        <v>59</v>
      </c>
      <c r="C874" s="87" t="s">
        <v>525</v>
      </c>
      <c r="D874" s="87" t="s">
        <v>150</v>
      </c>
      <c r="E874" s="87" t="s">
        <v>526</v>
      </c>
      <c r="F874" s="87" t="s">
        <v>178</v>
      </c>
      <c r="G874" s="87" t="s">
        <v>1251</v>
      </c>
      <c r="H874" s="88">
        <v>2116</v>
      </c>
      <c r="I874" s="86">
        <v>2</v>
      </c>
      <c r="J874" s="91">
        <f>สกลนคร!F177</f>
        <v>878136.14</v>
      </c>
      <c r="K874" s="90">
        <f>สกลนคร!AI177</f>
        <v>952132.49</v>
      </c>
      <c r="L874" s="91">
        <f>สกลนคร!AJ177</f>
        <v>764764.69</v>
      </c>
      <c r="M874" s="91">
        <f>สกลนคร!AK177</f>
        <v>597174.79999999993</v>
      </c>
      <c r="N874" s="87"/>
      <c r="O874" s="87"/>
      <c r="P874" s="87"/>
      <c r="Q874" s="79">
        <f t="shared" si="31"/>
        <v>167589.89000000001</v>
      </c>
      <c r="R874" s="80">
        <f t="shared" si="32"/>
        <v>361.41998582230622</v>
      </c>
    </row>
    <row r="875" spans="1:18" x14ac:dyDescent="0.55000000000000004">
      <c r="A875" s="86">
        <v>5</v>
      </c>
      <c r="B875" s="87" t="s">
        <v>59</v>
      </c>
      <c r="C875" s="87" t="s">
        <v>525</v>
      </c>
      <c r="D875" s="87" t="s">
        <v>150</v>
      </c>
      <c r="E875" s="87" t="s">
        <v>526</v>
      </c>
      <c r="F875" s="87" t="s">
        <v>178</v>
      </c>
      <c r="G875" s="87" t="s">
        <v>1252</v>
      </c>
      <c r="H875" s="88">
        <v>5068</v>
      </c>
      <c r="I875" s="86">
        <v>4</v>
      </c>
      <c r="J875" s="91">
        <f>สกลนคร!F178</f>
        <v>951254.97</v>
      </c>
      <c r="K875" s="90">
        <f>สกลนคร!AI178</f>
        <v>1046597.23</v>
      </c>
      <c r="L875" s="91">
        <f>สกลนคร!AJ178</f>
        <v>945523.50999999989</v>
      </c>
      <c r="M875" s="91">
        <f>สกลนคร!AK178</f>
        <v>828181.80999999994</v>
      </c>
      <c r="N875" s="87"/>
      <c r="O875" s="87"/>
      <c r="P875" s="87"/>
      <c r="Q875" s="79">
        <f t="shared" si="31"/>
        <v>117341.69999999995</v>
      </c>
      <c r="R875" s="80">
        <f t="shared" si="32"/>
        <v>186.5673855564325</v>
      </c>
    </row>
    <row r="876" spans="1:18" x14ac:dyDescent="0.55000000000000004">
      <c r="A876" s="86">
        <v>6</v>
      </c>
      <c r="B876" s="87" t="s">
        <v>59</v>
      </c>
      <c r="C876" s="87" t="s">
        <v>525</v>
      </c>
      <c r="D876" s="87" t="s">
        <v>150</v>
      </c>
      <c r="E876" s="87" t="s">
        <v>526</v>
      </c>
      <c r="F876" s="87" t="s">
        <v>178</v>
      </c>
      <c r="G876" s="87" t="s">
        <v>1253</v>
      </c>
      <c r="H876" s="88">
        <v>2178</v>
      </c>
      <c r="I876" s="86">
        <v>2</v>
      </c>
      <c r="J876" s="91">
        <f>สกลนคร!F179</f>
        <v>858869.22</v>
      </c>
      <c r="K876" s="90">
        <f>สกลนคร!AI179</f>
        <v>903048.51</v>
      </c>
      <c r="L876" s="91">
        <f>สกลนคร!AJ179</f>
        <v>696746.89</v>
      </c>
      <c r="M876" s="91">
        <f>สกลนคร!AK179</f>
        <v>582160</v>
      </c>
      <c r="N876" s="87"/>
      <c r="O876" s="87"/>
      <c r="P876" s="87"/>
      <c r="Q876" s="79">
        <f t="shared" si="31"/>
        <v>114586.89000000001</v>
      </c>
      <c r="R876" s="80">
        <f t="shared" si="32"/>
        <v>319.90215335169881</v>
      </c>
    </row>
    <row r="877" spans="1:18" x14ac:dyDescent="0.55000000000000004">
      <c r="A877" s="86">
        <v>7</v>
      </c>
      <c r="B877" s="87" t="s">
        <v>59</v>
      </c>
      <c r="C877" s="87" t="s">
        <v>525</v>
      </c>
      <c r="D877" s="87" t="s">
        <v>150</v>
      </c>
      <c r="E877" s="87" t="s">
        <v>526</v>
      </c>
      <c r="F877" s="87" t="s">
        <v>178</v>
      </c>
      <c r="G877" s="87" t="s">
        <v>1254</v>
      </c>
      <c r="H877" s="88">
        <v>3138</v>
      </c>
      <c r="I877" s="86">
        <v>3</v>
      </c>
      <c r="J877" s="91">
        <f>สกลนคร!F180</f>
        <v>213348.21</v>
      </c>
      <c r="K877" s="90">
        <f>สกลนคร!AI180</f>
        <v>295240.39</v>
      </c>
      <c r="L877" s="91">
        <f>สกลนคร!AJ180</f>
        <v>373222.35</v>
      </c>
      <c r="M877" s="91">
        <f>สกลนคร!AK180</f>
        <v>610378.04999999993</v>
      </c>
      <c r="N877" s="87"/>
      <c r="O877" s="87"/>
      <c r="P877" s="87"/>
      <c r="Q877" s="79">
        <f t="shared" si="31"/>
        <v>-237155.69999999995</v>
      </c>
      <c r="R877" s="80">
        <f t="shared" si="32"/>
        <v>118.93637667304014</v>
      </c>
    </row>
    <row r="878" spans="1:18" x14ac:dyDescent="0.55000000000000004">
      <c r="A878" s="86">
        <v>8</v>
      </c>
      <c r="B878" s="87" t="s">
        <v>59</v>
      </c>
      <c r="C878" s="87" t="s">
        <v>525</v>
      </c>
      <c r="D878" s="87" t="s">
        <v>150</v>
      </c>
      <c r="E878" s="87" t="s">
        <v>526</v>
      </c>
      <c r="F878" s="87" t="s">
        <v>178</v>
      </c>
      <c r="G878" s="87" t="s">
        <v>1255</v>
      </c>
      <c r="H878" s="88">
        <v>3606</v>
      </c>
      <c r="I878" s="86">
        <v>3</v>
      </c>
      <c r="J878" s="91">
        <f>สกลนคร!F181</f>
        <v>869416.77</v>
      </c>
      <c r="K878" s="90">
        <f>สกลนคร!AI181</f>
        <v>964100.94000000006</v>
      </c>
      <c r="L878" s="91">
        <f>สกลนคร!AJ181</f>
        <v>859048.6</v>
      </c>
      <c r="M878" s="91">
        <f>สกลนคร!AK181</f>
        <v>784704.5199999999</v>
      </c>
      <c r="N878" s="87"/>
      <c r="O878" s="87"/>
      <c r="P878" s="87"/>
      <c r="Q878" s="79">
        <f t="shared" si="31"/>
        <v>74344.080000000075</v>
      </c>
      <c r="R878" s="80">
        <f t="shared" si="32"/>
        <v>238.22756516916249</v>
      </c>
    </row>
    <row r="879" spans="1:18" s="98" customFormat="1" x14ac:dyDescent="0.55000000000000004">
      <c r="A879" s="92">
        <v>17</v>
      </c>
      <c r="B879" s="93" t="s">
        <v>59</v>
      </c>
      <c r="C879" s="93"/>
      <c r="D879" s="93"/>
      <c r="E879" s="93" t="s">
        <v>75</v>
      </c>
      <c r="F879" s="93"/>
      <c r="G879" s="93" t="s">
        <v>528</v>
      </c>
      <c r="H879" s="99">
        <f>SUM(H872:H878)</f>
        <v>24399</v>
      </c>
      <c r="I879" s="92"/>
      <c r="J879" s="95">
        <f>SUM(J871:J878)</f>
        <v>5917654.1199999992</v>
      </c>
      <c r="K879" s="95">
        <f>SUM(K871:K878)</f>
        <v>6485104.9900000002</v>
      </c>
      <c r="L879" s="95">
        <f>SUM(L871:L878)</f>
        <v>5919575.6099999994</v>
      </c>
      <c r="M879" s="95">
        <f>SUM(M871:M878)</f>
        <v>5151093.68</v>
      </c>
      <c r="N879" s="93">
        <v>7</v>
      </c>
      <c r="O879" s="93">
        <v>7</v>
      </c>
      <c r="P879" s="93">
        <f>N879-O879</f>
        <v>0</v>
      </c>
      <c r="Q879" s="96">
        <f t="shared" si="31"/>
        <v>768481.9299999997</v>
      </c>
      <c r="R879" s="97">
        <f>L879/H879</f>
        <v>242.61550104512477</v>
      </c>
    </row>
    <row r="880" spans="1:18" x14ac:dyDescent="0.55000000000000004">
      <c r="A880" s="86">
        <v>1</v>
      </c>
      <c r="B880" s="87" t="s">
        <v>59</v>
      </c>
      <c r="C880" s="87" t="s">
        <v>529</v>
      </c>
      <c r="D880" s="87" t="s">
        <v>530</v>
      </c>
      <c r="E880" s="87" t="s">
        <v>531</v>
      </c>
      <c r="F880" s="87" t="s">
        <v>208</v>
      </c>
      <c r="G880" s="87" t="s">
        <v>532</v>
      </c>
      <c r="H880" s="88"/>
      <c r="I880" s="86"/>
      <c r="J880" s="89"/>
      <c r="K880" s="90"/>
      <c r="L880" s="91"/>
      <c r="M880" s="91"/>
      <c r="N880" s="87"/>
      <c r="O880" s="87"/>
      <c r="P880" s="87"/>
    </row>
    <row r="881" spans="1:18" x14ac:dyDescent="0.55000000000000004">
      <c r="A881" s="86">
        <v>2</v>
      </c>
      <c r="B881" s="87" t="s">
        <v>59</v>
      </c>
      <c r="C881" s="87" t="s">
        <v>529</v>
      </c>
      <c r="D881" s="87" t="s">
        <v>530</v>
      </c>
      <c r="E881" s="87" t="s">
        <v>531</v>
      </c>
      <c r="F881" s="87" t="s">
        <v>178</v>
      </c>
      <c r="G881" s="87" t="s">
        <v>1256</v>
      </c>
      <c r="H881" s="88">
        <v>3063</v>
      </c>
      <c r="I881" s="86">
        <v>3</v>
      </c>
      <c r="J881" s="91">
        <f>สกลนคร!F182</f>
        <v>659017.02</v>
      </c>
      <c r="K881" s="90">
        <f>สกลนคร!AI182</f>
        <v>679947.11</v>
      </c>
      <c r="L881" s="91">
        <f>สกลนคร!AJ182</f>
        <v>545496.16999999993</v>
      </c>
      <c r="M881" s="91">
        <f>สกลนคร!AK182</f>
        <v>605623.42999999993</v>
      </c>
      <c r="N881" s="87"/>
      <c r="O881" s="87"/>
      <c r="P881" s="87"/>
      <c r="Q881" s="79">
        <f t="shared" si="31"/>
        <v>-60127.260000000009</v>
      </c>
      <c r="R881" s="80">
        <f t="shared" si="32"/>
        <v>178.09212210251385</v>
      </c>
    </row>
    <row r="882" spans="1:18" x14ac:dyDescent="0.55000000000000004">
      <c r="A882" s="86">
        <v>3</v>
      </c>
      <c r="B882" s="87" t="s">
        <v>59</v>
      </c>
      <c r="C882" s="87" t="s">
        <v>529</v>
      </c>
      <c r="D882" s="87" t="s">
        <v>530</v>
      </c>
      <c r="E882" s="87" t="s">
        <v>531</v>
      </c>
      <c r="F882" s="87" t="s">
        <v>178</v>
      </c>
      <c r="G882" s="87" t="s">
        <v>1257</v>
      </c>
      <c r="H882" s="88">
        <v>2781</v>
      </c>
      <c r="I882" s="86">
        <v>2</v>
      </c>
      <c r="J882" s="91">
        <f>สกลนคร!F183</f>
        <v>270828.98</v>
      </c>
      <c r="K882" s="90">
        <f>สกลนคร!AI183</f>
        <v>345255.1</v>
      </c>
      <c r="L882" s="91">
        <f>สกลนคร!AJ183</f>
        <v>1000127.12</v>
      </c>
      <c r="M882" s="91">
        <f>สกลนคร!AK183</f>
        <v>823456.11</v>
      </c>
      <c r="N882" s="87"/>
      <c r="O882" s="87"/>
      <c r="P882" s="87"/>
      <c r="Q882" s="79">
        <f t="shared" si="31"/>
        <v>176671.01</v>
      </c>
      <c r="R882" s="80">
        <f t="shared" si="32"/>
        <v>359.62859403092415</v>
      </c>
    </row>
    <row r="883" spans="1:18" x14ac:dyDescent="0.55000000000000004">
      <c r="A883" s="86">
        <v>4</v>
      </c>
      <c r="B883" s="87" t="s">
        <v>59</v>
      </c>
      <c r="C883" s="87" t="s">
        <v>529</v>
      </c>
      <c r="D883" s="87" t="s">
        <v>530</v>
      </c>
      <c r="E883" s="87" t="s">
        <v>531</v>
      </c>
      <c r="F883" s="87" t="s">
        <v>178</v>
      </c>
      <c r="G883" s="87" t="s">
        <v>1258</v>
      </c>
      <c r="H883" s="88">
        <v>2236</v>
      </c>
      <c r="I883" s="86">
        <v>2</v>
      </c>
      <c r="J883" s="91">
        <f>สกลนคร!F184</f>
        <v>543200.41</v>
      </c>
      <c r="K883" s="90">
        <f>สกลนคร!AI184</f>
        <v>579052.55000000005</v>
      </c>
      <c r="L883" s="91">
        <f>สกลนคร!AJ184</f>
        <v>661701.76</v>
      </c>
      <c r="M883" s="91">
        <f>สกลนคร!AK184</f>
        <v>686712.17999999993</v>
      </c>
      <c r="N883" s="87"/>
      <c r="O883" s="87"/>
      <c r="P883" s="87"/>
      <c r="Q883" s="79">
        <f t="shared" si="31"/>
        <v>-25010.419999999925</v>
      </c>
      <c r="R883" s="80">
        <f t="shared" si="32"/>
        <v>295.9310196779964</v>
      </c>
    </row>
    <row r="884" spans="1:18" x14ac:dyDescent="0.55000000000000004">
      <c r="A884" s="86">
        <v>5</v>
      </c>
      <c r="B884" s="87" t="s">
        <v>59</v>
      </c>
      <c r="C884" s="87" t="s">
        <v>529</v>
      </c>
      <c r="D884" s="87" t="s">
        <v>530</v>
      </c>
      <c r="E884" s="87" t="s">
        <v>531</v>
      </c>
      <c r="F884" s="87" t="s">
        <v>178</v>
      </c>
      <c r="G884" s="87" t="s">
        <v>1259</v>
      </c>
      <c r="H884" s="88">
        <v>2004</v>
      </c>
      <c r="I884" s="86">
        <v>2</v>
      </c>
      <c r="J884" s="91">
        <f>สกลนคร!F185</f>
        <v>282500.13</v>
      </c>
      <c r="K884" s="90">
        <f>สกลนคร!AI185</f>
        <v>261539.87</v>
      </c>
      <c r="L884" s="91">
        <f>สกลนคร!AJ185</f>
        <v>482386.81</v>
      </c>
      <c r="M884" s="91">
        <f>สกลนคร!AK185</f>
        <v>456100.15</v>
      </c>
      <c r="N884" s="87"/>
      <c r="O884" s="87"/>
      <c r="P884" s="87"/>
      <c r="Q884" s="79">
        <f t="shared" si="31"/>
        <v>26286.659999999974</v>
      </c>
      <c r="R884" s="80">
        <f t="shared" si="32"/>
        <v>240.71198103792415</v>
      </c>
    </row>
    <row r="885" spans="1:18" x14ac:dyDescent="0.55000000000000004">
      <c r="A885" s="86">
        <v>6</v>
      </c>
      <c r="B885" s="87" t="s">
        <v>59</v>
      </c>
      <c r="C885" s="87" t="s">
        <v>529</v>
      </c>
      <c r="D885" s="87" t="s">
        <v>530</v>
      </c>
      <c r="E885" s="87" t="s">
        <v>531</v>
      </c>
      <c r="F885" s="87" t="s">
        <v>178</v>
      </c>
      <c r="G885" s="87" t="s">
        <v>1260</v>
      </c>
      <c r="H885" s="88">
        <v>3574</v>
      </c>
      <c r="I885" s="86">
        <v>3</v>
      </c>
      <c r="J885" s="91">
        <f>สกลนคร!F186</f>
        <v>467250.86</v>
      </c>
      <c r="K885" s="90">
        <f>สกลนคร!AI186</f>
        <v>494137.01999999996</v>
      </c>
      <c r="L885" s="91">
        <f>สกลนคร!AJ186</f>
        <v>864491.38</v>
      </c>
      <c r="M885" s="91">
        <f>สกลนคร!AK186</f>
        <v>875101.24999999988</v>
      </c>
      <c r="N885" s="87"/>
      <c r="O885" s="87"/>
      <c r="P885" s="87"/>
      <c r="Q885" s="79">
        <f t="shared" si="31"/>
        <v>-10609.869999999879</v>
      </c>
      <c r="R885" s="80">
        <f t="shared" si="32"/>
        <v>241.8834303301623</v>
      </c>
    </row>
    <row r="886" spans="1:18" x14ac:dyDescent="0.55000000000000004">
      <c r="A886" s="86">
        <v>7</v>
      </c>
      <c r="B886" s="87" t="s">
        <v>59</v>
      </c>
      <c r="C886" s="87" t="s">
        <v>529</v>
      </c>
      <c r="D886" s="87" t="s">
        <v>530</v>
      </c>
      <c r="E886" s="87" t="s">
        <v>531</v>
      </c>
      <c r="F886" s="87" t="s">
        <v>178</v>
      </c>
      <c r="G886" s="87" t="s">
        <v>1261</v>
      </c>
      <c r="H886" s="88">
        <v>6722</v>
      </c>
      <c r="I886" s="86">
        <v>5</v>
      </c>
      <c r="J886" s="91">
        <f>สกลนคร!F187</f>
        <v>658214.1</v>
      </c>
      <c r="K886" s="90">
        <f>สกลนคร!AI187</f>
        <v>676784.26</v>
      </c>
      <c r="L886" s="91">
        <f>สกลนคร!AJ187</f>
        <v>1215374.31</v>
      </c>
      <c r="M886" s="91">
        <f>สกลนคร!AK187</f>
        <v>1150464.3700000001</v>
      </c>
      <c r="N886" s="87"/>
      <c r="O886" s="87"/>
      <c r="P886" s="87"/>
      <c r="Q886" s="79">
        <f t="shared" si="31"/>
        <v>64909.939999999944</v>
      </c>
      <c r="R886" s="80">
        <f t="shared" si="32"/>
        <v>180.80546117227016</v>
      </c>
    </row>
    <row r="887" spans="1:18" x14ac:dyDescent="0.55000000000000004">
      <c r="A887" s="86">
        <v>8</v>
      </c>
      <c r="B887" s="87" t="s">
        <v>59</v>
      </c>
      <c r="C887" s="87" t="s">
        <v>529</v>
      </c>
      <c r="D887" s="87" t="s">
        <v>530</v>
      </c>
      <c r="E887" s="87" t="s">
        <v>531</v>
      </c>
      <c r="F887" s="87" t="s">
        <v>178</v>
      </c>
      <c r="G887" s="87" t="s">
        <v>1262</v>
      </c>
      <c r="H887" s="88">
        <v>1051</v>
      </c>
      <c r="I887" s="86">
        <v>1</v>
      </c>
      <c r="J887" s="91">
        <f>สกลนคร!F188</f>
        <v>258973.31</v>
      </c>
      <c r="K887" s="90">
        <f>สกลนคร!AI188</f>
        <v>273664.53999999998</v>
      </c>
      <c r="L887" s="91">
        <f>สกลนคร!AJ188</f>
        <v>528857.79</v>
      </c>
      <c r="M887" s="91">
        <f>สกลนคร!AK188</f>
        <v>499367.22</v>
      </c>
      <c r="N887" s="87"/>
      <c r="O887" s="87"/>
      <c r="P887" s="87"/>
      <c r="Q887" s="79">
        <f t="shared" si="31"/>
        <v>29490.570000000065</v>
      </c>
      <c r="R887" s="80">
        <f t="shared" si="32"/>
        <v>503.19485252140822</v>
      </c>
    </row>
    <row r="888" spans="1:18" x14ac:dyDescent="0.55000000000000004">
      <c r="A888" s="86">
        <v>9</v>
      </c>
      <c r="B888" s="87" t="s">
        <v>59</v>
      </c>
      <c r="C888" s="87" t="s">
        <v>529</v>
      </c>
      <c r="D888" s="87" t="s">
        <v>530</v>
      </c>
      <c r="E888" s="87" t="s">
        <v>531</v>
      </c>
      <c r="F888" s="87" t="s">
        <v>178</v>
      </c>
      <c r="G888" s="87" t="s">
        <v>1263</v>
      </c>
      <c r="H888" s="88">
        <v>3165</v>
      </c>
      <c r="I888" s="86">
        <v>3</v>
      </c>
      <c r="J888" s="91">
        <f>สกลนคร!F189</f>
        <v>609532.31000000006</v>
      </c>
      <c r="K888" s="90">
        <f>สกลนคร!AI189</f>
        <v>578662.47000000009</v>
      </c>
      <c r="L888" s="91">
        <f>สกลนคร!AJ189</f>
        <v>716772.9</v>
      </c>
      <c r="M888" s="91">
        <f>สกลนคร!AK189</f>
        <v>679518.70000000007</v>
      </c>
      <c r="N888" s="87"/>
      <c r="O888" s="87"/>
      <c r="P888" s="87"/>
      <c r="Q888" s="79">
        <f t="shared" si="31"/>
        <v>37254.199999999953</v>
      </c>
      <c r="R888" s="80">
        <f t="shared" si="32"/>
        <v>226.46853080568721</v>
      </c>
    </row>
    <row r="889" spans="1:18" s="98" customFormat="1" x14ac:dyDescent="0.55000000000000004">
      <c r="A889" s="92">
        <v>18</v>
      </c>
      <c r="B889" s="93" t="s">
        <v>59</v>
      </c>
      <c r="C889" s="93"/>
      <c r="D889" s="93"/>
      <c r="E889" s="93" t="s">
        <v>75</v>
      </c>
      <c r="F889" s="93"/>
      <c r="G889" s="93" t="s">
        <v>533</v>
      </c>
      <c r="H889" s="99">
        <f>SUM(H881:H888)</f>
        <v>24596</v>
      </c>
      <c r="I889" s="92"/>
      <c r="J889" s="95">
        <f>SUM(J880:J888)</f>
        <v>3749517.12</v>
      </c>
      <c r="K889" s="95">
        <f>SUM(K880:K888)</f>
        <v>3889042.9200000004</v>
      </c>
      <c r="L889" s="95">
        <f>SUM(L880:L888)</f>
        <v>6015208.2400000002</v>
      </c>
      <c r="M889" s="95">
        <f>SUM(M880:M888)</f>
        <v>5776343.4100000001</v>
      </c>
      <c r="N889" s="93">
        <v>8</v>
      </c>
      <c r="O889" s="93">
        <v>8</v>
      </c>
      <c r="P889" s="93">
        <f>N889-O889</f>
        <v>0</v>
      </c>
      <c r="Q889" s="96">
        <f t="shared" si="31"/>
        <v>238864.83000000007</v>
      </c>
      <c r="R889" s="97">
        <f t="shared" si="32"/>
        <v>244.56042608554236</v>
      </c>
    </row>
    <row r="890" spans="1:18" s="98" customFormat="1" ht="24.75" thickBot="1" x14ac:dyDescent="0.6">
      <c r="A890" s="107"/>
      <c r="B890" s="108" t="s">
        <v>59</v>
      </c>
      <c r="C890" s="108" t="s">
        <v>59</v>
      </c>
      <c r="D890" s="108" t="s">
        <v>59</v>
      </c>
      <c r="E890" s="108" t="s">
        <v>59</v>
      </c>
      <c r="F890" s="108"/>
      <c r="G890" s="108" t="s">
        <v>534</v>
      </c>
      <c r="H890" s="109">
        <f>H711+H719+H726+H742+H751+H762+H768+H788+H796+H808+H821+H843+H849+H855+H862+H870+H879+H889</f>
        <v>664335</v>
      </c>
      <c r="I890" s="107"/>
      <c r="J890" s="110">
        <f t="shared" ref="J890:O890" si="33">J711+J719+J726+J742+J751+J762+J768+J788+J796+J808+J821+J843+J849+J855+J862+J870+J879+J889</f>
        <v>82895414.790000021</v>
      </c>
      <c r="K890" s="111">
        <f t="shared" si="33"/>
        <v>95311966.329999998</v>
      </c>
      <c r="L890" s="110">
        <f t="shared" si="33"/>
        <v>140758881.09999999</v>
      </c>
      <c r="M890" s="110">
        <f t="shared" si="33"/>
        <v>138475182.16</v>
      </c>
      <c r="N890" s="108">
        <f t="shared" si="33"/>
        <v>168</v>
      </c>
      <c r="O890" s="108">
        <f t="shared" si="33"/>
        <v>168</v>
      </c>
      <c r="P890" s="108">
        <f>N890-O890</f>
        <v>0</v>
      </c>
      <c r="Q890" s="96">
        <f t="shared" si="31"/>
        <v>2283698.9399999976</v>
      </c>
      <c r="R890" s="97">
        <f t="shared" si="32"/>
        <v>211.87936974568552</v>
      </c>
    </row>
    <row r="891" spans="1:18" ht="25.5" thickTop="1" thickBot="1" x14ac:dyDescent="0.6">
      <c r="A891" s="112"/>
      <c r="B891" s="113"/>
      <c r="C891" s="113"/>
      <c r="D891" s="113"/>
      <c r="E891" s="404" t="s">
        <v>535</v>
      </c>
      <c r="F891" s="405"/>
      <c r="G891" s="406"/>
      <c r="H891" s="114"/>
      <c r="I891" s="112"/>
      <c r="J891" s="115">
        <f>J890/O890</f>
        <v>493425.08803571441</v>
      </c>
      <c r="K891" s="116">
        <f>K890/O890</f>
        <v>567333.13291666668</v>
      </c>
      <c r="L891" s="115">
        <f>L890/O890</f>
        <v>837850.48273809522</v>
      </c>
      <c r="M891" s="115">
        <f>M890/O890</f>
        <v>824257.03666666662</v>
      </c>
      <c r="N891" s="164"/>
      <c r="O891" s="164"/>
      <c r="P891" s="164"/>
      <c r="Q891" s="79">
        <f t="shared" si="31"/>
        <v>13593.446071428596</v>
      </c>
    </row>
    <row r="892" spans="1:18" ht="24.75" thickTop="1" x14ac:dyDescent="0.55000000000000004">
      <c r="A892" s="117">
        <v>1</v>
      </c>
      <c r="B892" s="118" t="s">
        <v>56</v>
      </c>
      <c r="C892" s="118" t="s">
        <v>536</v>
      </c>
      <c r="D892" s="118" t="s">
        <v>537</v>
      </c>
      <c r="E892" s="118" t="s">
        <v>538</v>
      </c>
      <c r="F892" s="118" t="s">
        <v>175</v>
      </c>
      <c r="G892" s="118" t="s">
        <v>539</v>
      </c>
      <c r="H892" s="119"/>
      <c r="I892" s="117"/>
      <c r="J892" s="120"/>
      <c r="K892" s="121"/>
      <c r="L892" s="122"/>
      <c r="M892" s="122"/>
      <c r="N892" s="118"/>
      <c r="O892" s="118"/>
      <c r="P892" s="118"/>
    </row>
    <row r="893" spans="1:18" x14ac:dyDescent="0.55000000000000004">
      <c r="A893" s="86">
        <v>2</v>
      </c>
      <c r="B893" s="87" t="s">
        <v>56</v>
      </c>
      <c r="C893" s="87" t="s">
        <v>536</v>
      </c>
      <c r="D893" s="87" t="s">
        <v>537</v>
      </c>
      <c r="E893" s="87" t="s">
        <v>538</v>
      </c>
      <c r="F893" s="87" t="s">
        <v>178</v>
      </c>
      <c r="G893" s="87" t="s">
        <v>1264</v>
      </c>
      <c r="H893" s="88">
        <v>3670</v>
      </c>
      <c r="I893" s="86">
        <v>3</v>
      </c>
      <c r="J893" s="89">
        <f>นครพนม!F4</f>
        <v>410004.27</v>
      </c>
      <c r="K893" s="90">
        <f>นครพนม!AL4</f>
        <v>468755.77</v>
      </c>
      <c r="L893" s="91">
        <f>นครพนม!AM4</f>
        <v>579423.75</v>
      </c>
      <c r="M893" s="91">
        <f>นครพนม!AN4</f>
        <v>528919.85</v>
      </c>
      <c r="N893" s="87"/>
      <c r="O893" s="87"/>
      <c r="P893" s="87"/>
      <c r="Q893" s="79">
        <f t="shared" si="31"/>
        <v>50503.900000000023</v>
      </c>
      <c r="R893" s="80">
        <f t="shared" si="32"/>
        <v>157.88113079019072</v>
      </c>
    </row>
    <row r="894" spans="1:18" x14ac:dyDescent="0.55000000000000004">
      <c r="A894" s="86">
        <v>3</v>
      </c>
      <c r="B894" s="87" t="s">
        <v>56</v>
      </c>
      <c r="C894" s="87" t="s">
        <v>536</v>
      </c>
      <c r="D894" s="87" t="s">
        <v>537</v>
      </c>
      <c r="E894" s="87" t="s">
        <v>538</v>
      </c>
      <c r="F894" s="87" t="s">
        <v>178</v>
      </c>
      <c r="G894" s="87" t="s">
        <v>1265</v>
      </c>
      <c r="H894" s="88">
        <v>5247</v>
      </c>
      <c r="I894" s="86">
        <v>4</v>
      </c>
      <c r="J894" s="89">
        <f>นครพนม!F5</f>
        <v>431094.3</v>
      </c>
      <c r="K894" s="90">
        <f>นครพนม!AL5</f>
        <v>630940.93999999994</v>
      </c>
      <c r="L894" s="91">
        <f>นครพนม!AM5</f>
        <v>661621.32000000007</v>
      </c>
      <c r="M894" s="91">
        <f>นครพนม!AN5</f>
        <v>629035.19999999995</v>
      </c>
      <c r="N894" s="87"/>
      <c r="O894" s="87"/>
      <c r="P894" s="87"/>
      <c r="Q894" s="79">
        <f t="shared" si="31"/>
        <v>32586.120000000112</v>
      </c>
      <c r="R894" s="80">
        <f t="shared" si="32"/>
        <v>126.0951629502573</v>
      </c>
    </row>
    <row r="895" spans="1:18" x14ac:dyDescent="0.55000000000000004">
      <c r="A895" s="86">
        <v>4</v>
      </c>
      <c r="B895" s="87" t="s">
        <v>56</v>
      </c>
      <c r="C895" s="87" t="s">
        <v>536</v>
      </c>
      <c r="D895" s="87" t="s">
        <v>537</v>
      </c>
      <c r="E895" s="87" t="s">
        <v>538</v>
      </c>
      <c r="F895" s="87" t="s">
        <v>178</v>
      </c>
      <c r="G895" s="87" t="s">
        <v>1266</v>
      </c>
      <c r="H895" s="88">
        <v>4843</v>
      </c>
      <c r="I895" s="86">
        <v>4</v>
      </c>
      <c r="J895" s="89">
        <f>นครพนม!F6</f>
        <v>182681.95</v>
      </c>
      <c r="K895" s="90">
        <f>นครพนม!AL6</f>
        <v>301244.27000000008</v>
      </c>
      <c r="L895" s="91">
        <f>นครพนม!AM6</f>
        <v>699479.88</v>
      </c>
      <c r="M895" s="91">
        <f>นครพนม!AN6</f>
        <v>701006.89999999991</v>
      </c>
      <c r="N895" s="87"/>
      <c r="O895" s="87"/>
      <c r="P895" s="87"/>
      <c r="Q895" s="79">
        <f t="shared" si="31"/>
        <v>-1527.0199999999022</v>
      </c>
      <c r="R895" s="80">
        <f t="shared" si="32"/>
        <v>144.43111294652076</v>
      </c>
    </row>
    <row r="896" spans="1:18" x14ac:dyDescent="0.55000000000000004">
      <c r="A896" s="86">
        <v>5</v>
      </c>
      <c r="B896" s="87" t="s">
        <v>56</v>
      </c>
      <c r="C896" s="87" t="s">
        <v>536</v>
      </c>
      <c r="D896" s="87" t="s">
        <v>537</v>
      </c>
      <c r="E896" s="87" t="s">
        <v>538</v>
      </c>
      <c r="F896" s="87" t="s">
        <v>178</v>
      </c>
      <c r="G896" s="87" t="s">
        <v>1267</v>
      </c>
      <c r="H896" s="88">
        <v>4324</v>
      </c>
      <c r="I896" s="86">
        <v>3</v>
      </c>
      <c r="J896" s="89">
        <f>นครพนม!F7</f>
        <v>255731.1</v>
      </c>
      <c r="K896" s="90">
        <f>นครพนม!AL7</f>
        <v>288803.65000000002</v>
      </c>
      <c r="L896" s="91">
        <f>นครพนม!AM7</f>
        <v>399049.37</v>
      </c>
      <c r="M896" s="91">
        <f>นครพนม!AN7</f>
        <v>355224.84</v>
      </c>
      <c r="N896" s="87"/>
      <c r="O896" s="87"/>
      <c r="P896" s="87"/>
      <c r="Q896" s="79">
        <f t="shared" si="31"/>
        <v>43824.52999999997</v>
      </c>
      <c r="R896" s="80">
        <f t="shared" si="32"/>
        <v>92.287088344125806</v>
      </c>
    </row>
    <row r="897" spans="1:18" x14ac:dyDescent="0.55000000000000004">
      <c r="A897" s="86">
        <v>6</v>
      </c>
      <c r="B897" s="87" t="s">
        <v>56</v>
      </c>
      <c r="C897" s="87" t="s">
        <v>536</v>
      </c>
      <c r="D897" s="87" t="s">
        <v>537</v>
      </c>
      <c r="E897" s="87" t="s">
        <v>538</v>
      </c>
      <c r="F897" s="87" t="s">
        <v>178</v>
      </c>
      <c r="G897" s="87" t="s">
        <v>1268</v>
      </c>
      <c r="H897" s="88">
        <v>4095</v>
      </c>
      <c r="I897" s="86">
        <v>3</v>
      </c>
      <c r="J897" s="89">
        <f>นครพนม!F8</f>
        <v>482695.28</v>
      </c>
      <c r="K897" s="90">
        <f>นครพนม!AL8</f>
        <v>574675.37</v>
      </c>
      <c r="L897" s="91">
        <f>นครพนม!AM8</f>
        <v>405159.8</v>
      </c>
      <c r="M897" s="91">
        <f>นครพนม!AN8</f>
        <v>381527.92</v>
      </c>
      <c r="N897" s="87"/>
      <c r="O897" s="87"/>
      <c r="P897" s="87"/>
      <c r="Q897" s="79">
        <f t="shared" si="31"/>
        <v>23631.880000000005</v>
      </c>
      <c r="R897" s="80">
        <f t="shared" si="32"/>
        <v>98.940122100122096</v>
      </c>
    </row>
    <row r="898" spans="1:18" x14ac:dyDescent="0.55000000000000004">
      <c r="A898" s="86">
        <v>7</v>
      </c>
      <c r="B898" s="87" t="s">
        <v>56</v>
      </c>
      <c r="C898" s="87" t="s">
        <v>536</v>
      </c>
      <c r="D898" s="87" t="s">
        <v>537</v>
      </c>
      <c r="E898" s="87" t="s">
        <v>538</v>
      </c>
      <c r="F898" s="87" t="s">
        <v>178</v>
      </c>
      <c r="G898" s="87" t="s">
        <v>1269</v>
      </c>
      <c r="H898" s="88">
        <v>3972</v>
      </c>
      <c r="I898" s="86">
        <v>3</v>
      </c>
      <c r="J898" s="89">
        <f>นครพนม!F9</f>
        <v>104706.34</v>
      </c>
      <c r="K898" s="90">
        <f>นครพนม!AL9</f>
        <v>147456.71</v>
      </c>
      <c r="L898" s="91">
        <f>นครพนม!AM9</f>
        <v>328330.96000000002</v>
      </c>
      <c r="M898" s="91">
        <f>นครพนม!AN9</f>
        <v>328807.90999999997</v>
      </c>
      <c r="N898" s="87"/>
      <c r="O898" s="87"/>
      <c r="P898" s="87"/>
      <c r="Q898" s="79">
        <f t="shared" si="31"/>
        <v>-476.94999999995343</v>
      </c>
      <c r="R898" s="80">
        <f t="shared" si="32"/>
        <v>82.661369587109775</v>
      </c>
    </row>
    <row r="899" spans="1:18" x14ac:dyDescent="0.55000000000000004">
      <c r="A899" s="86">
        <v>8</v>
      </c>
      <c r="B899" s="87" t="s">
        <v>56</v>
      </c>
      <c r="C899" s="87" t="s">
        <v>536</v>
      </c>
      <c r="D899" s="87" t="s">
        <v>537</v>
      </c>
      <c r="E899" s="87" t="s">
        <v>538</v>
      </c>
      <c r="F899" s="87" t="s">
        <v>178</v>
      </c>
      <c r="G899" s="87" t="s">
        <v>1270</v>
      </c>
      <c r="H899" s="88">
        <v>2524</v>
      </c>
      <c r="I899" s="86">
        <v>2</v>
      </c>
      <c r="J899" s="89">
        <f>นครพนม!F10</f>
        <v>467466.35</v>
      </c>
      <c r="K899" s="90">
        <f>นครพนม!AL10</f>
        <v>616479.17999999993</v>
      </c>
      <c r="L899" s="91">
        <f>นครพนม!AM10</f>
        <v>641403.02</v>
      </c>
      <c r="M899" s="91">
        <f>นครพนม!AN10</f>
        <v>620995.52</v>
      </c>
      <c r="N899" s="87"/>
      <c r="O899" s="87"/>
      <c r="P899" s="87"/>
      <c r="Q899" s="79">
        <f t="shared" si="31"/>
        <v>20407.5</v>
      </c>
      <c r="R899" s="80">
        <f t="shared" si="32"/>
        <v>254.12164025356577</v>
      </c>
    </row>
    <row r="900" spans="1:18" x14ac:dyDescent="0.55000000000000004">
      <c r="A900" s="86">
        <v>9</v>
      </c>
      <c r="B900" s="87" t="s">
        <v>56</v>
      </c>
      <c r="C900" s="87" t="s">
        <v>536</v>
      </c>
      <c r="D900" s="87" t="s">
        <v>537</v>
      </c>
      <c r="E900" s="87" t="s">
        <v>538</v>
      </c>
      <c r="F900" s="87" t="s">
        <v>178</v>
      </c>
      <c r="G900" s="87" t="s">
        <v>1271</v>
      </c>
      <c r="H900" s="88">
        <v>2586</v>
      </c>
      <c r="I900" s="86">
        <v>2</v>
      </c>
      <c r="J900" s="89">
        <f>นครพนม!F11</f>
        <v>450612.77</v>
      </c>
      <c r="K900" s="90">
        <f>นครพนม!AL11</f>
        <v>544881.42000000004</v>
      </c>
      <c r="L900" s="91">
        <f>นครพนม!AM11</f>
        <v>456313.05</v>
      </c>
      <c r="M900" s="91">
        <f>นครพนม!AN11</f>
        <v>461253.36</v>
      </c>
      <c r="N900" s="87"/>
      <c r="O900" s="87"/>
      <c r="P900" s="87"/>
      <c r="Q900" s="79">
        <f t="shared" si="31"/>
        <v>-4940.3099999999977</v>
      </c>
      <c r="R900" s="80">
        <f t="shared" si="32"/>
        <v>176.45516241299305</v>
      </c>
    </row>
    <row r="901" spans="1:18" x14ac:dyDescent="0.55000000000000004">
      <c r="A901" s="86">
        <v>10</v>
      </c>
      <c r="B901" s="87" t="s">
        <v>56</v>
      </c>
      <c r="C901" s="87" t="s">
        <v>536</v>
      </c>
      <c r="D901" s="87" t="s">
        <v>537</v>
      </c>
      <c r="E901" s="87" t="s">
        <v>538</v>
      </c>
      <c r="F901" s="87" t="s">
        <v>178</v>
      </c>
      <c r="G901" s="87" t="s">
        <v>1272</v>
      </c>
      <c r="H901" s="88">
        <v>2657</v>
      </c>
      <c r="I901" s="86">
        <v>2</v>
      </c>
      <c r="J901" s="89">
        <f>นครพนม!F12</f>
        <v>466705.95</v>
      </c>
      <c r="K901" s="90">
        <f>นครพนม!AL12</f>
        <v>605072.18999999994</v>
      </c>
      <c r="L901" s="91">
        <f>นครพนม!AM12</f>
        <v>536894.68999999994</v>
      </c>
      <c r="M901" s="91">
        <f>นครพนม!AN12</f>
        <v>616708.38</v>
      </c>
      <c r="N901" s="87"/>
      <c r="O901" s="87"/>
      <c r="P901" s="87"/>
      <c r="Q901" s="79">
        <f t="shared" si="31"/>
        <v>-79813.690000000061</v>
      </c>
      <c r="R901" s="80">
        <f t="shared" si="32"/>
        <v>202.06800526910047</v>
      </c>
    </row>
    <row r="902" spans="1:18" x14ac:dyDescent="0.55000000000000004">
      <c r="A902" s="86">
        <v>11</v>
      </c>
      <c r="B902" s="87" t="s">
        <v>56</v>
      </c>
      <c r="C902" s="87" t="s">
        <v>536</v>
      </c>
      <c r="D902" s="87" t="s">
        <v>537</v>
      </c>
      <c r="E902" s="87" t="s">
        <v>538</v>
      </c>
      <c r="F902" s="87" t="s">
        <v>178</v>
      </c>
      <c r="G902" s="87" t="s">
        <v>1273</v>
      </c>
      <c r="H902" s="88">
        <v>2342</v>
      </c>
      <c r="I902" s="86">
        <v>2</v>
      </c>
      <c r="J902" s="89">
        <f>นครพนม!F13</f>
        <v>369377.37</v>
      </c>
      <c r="K902" s="90">
        <f>นครพนม!AL13</f>
        <v>396790.69</v>
      </c>
      <c r="L902" s="91">
        <f>นครพนม!AM13</f>
        <v>390580.74</v>
      </c>
      <c r="M902" s="91">
        <f>นครพนม!AN13</f>
        <v>460050.99999999994</v>
      </c>
      <c r="N902" s="87"/>
      <c r="O902" s="87"/>
      <c r="P902" s="87"/>
      <c r="Q902" s="79">
        <f t="shared" si="31"/>
        <v>-69470.259999999951</v>
      </c>
      <c r="R902" s="80">
        <f t="shared" si="32"/>
        <v>166.77230572160545</v>
      </c>
    </row>
    <row r="903" spans="1:18" x14ac:dyDescent="0.55000000000000004">
      <c r="A903" s="86">
        <v>12</v>
      </c>
      <c r="B903" s="87" t="s">
        <v>56</v>
      </c>
      <c r="C903" s="87" t="s">
        <v>536</v>
      </c>
      <c r="D903" s="87" t="s">
        <v>537</v>
      </c>
      <c r="E903" s="87" t="s">
        <v>538</v>
      </c>
      <c r="F903" s="87" t="s">
        <v>178</v>
      </c>
      <c r="G903" s="87" t="s">
        <v>1274</v>
      </c>
      <c r="H903" s="88">
        <v>2776</v>
      </c>
      <c r="I903" s="86">
        <v>2</v>
      </c>
      <c r="J903" s="89">
        <f>นครพนม!F14</f>
        <v>289880.5</v>
      </c>
      <c r="K903" s="90">
        <f>นครพนม!AL14</f>
        <v>505668.26</v>
      </c>
      <c r="L903" s="91">
        <f>นครพนม!AM14</f>
        <v>557873.17999999993</v>
      </c>
      <c r="M903" s="91">
        <f>นครพนม!AN14</f>
        <v>459847.7</v>
      </c>
      <c r="N903" s="87"/>
      <c r="O903" s="87"/>
      <c r="P903" s="87"/>
      <c r="Q903" s="79">
        <f t="shared" ref="Q903:Q966" si="34">L903-M903</f>
        <v>98025.479999999923</v>
      </c>
      <c r="R903" s="80">
        <f t="shared" ref="R903:R966" si="35">L903/H903</f>
        <v>200.96296109510084</v>
      </c>
    </row>
    <row r="904" spans="1:18" x14ac:dyDescent="0.55000000000000004">
      <c r="A904" s="86">
        <v>13</v>
      </c>
      <c r="B904" s="87" t="s">
        <v>56</v>
      </c>
      <c r="C904" s="87" t="s">
        <v>536</v>
      </c>
      <c r="D904" s="87" t="s">
        <v>537</v>
      </c>
      <c r="E904" s="87" t="s">
        <v>538</v>
      </c>
      <c r="F904" s="87" t="s">
        <v>178</v>
      </c>
      <c r="G904" s="87" t="s">
        <v>1275</v>
      </c>
      <c r="H904" s="88">
        <v>3352</v>
      </c>
      <c r="I904" s="86">
        <v>3</v>
      </c>
      <c r="J904" s="89">
        <f>นครพนม!F15</f>
        <v>218556.38</v>
      </c>
      <c r="K904" s="90">
        <f>นครพนม!AL15</f>
        <v>257895.22999999998</v>
      </c>
      <c r="L904" s="91">
        <f>นครพนม!AM15</f>
        <v>742039.81</v>
      </c>
      <c r="M904" s="91">
        <f>นครพนม!AN15</f>
        <v>562061.92000000004</v>
      </c>
      <c r="N904" s="87"/>
      <c r="O904" s="87"/>
      <c r="P904" s="87"/>
      <c r="Q904" s="79">
        <f t="shared" si="34"/>
        <v>179977.89</v>
      </c>
      <c r="R904" s="80">
        <f t="shared" si="35"/>
        <v>221.37225835322198</v>
      </c>
    </row>
    <row r="905" spans="1:18" x14ac:dyDescent="0.55000000000000004">
      <c r="A905" s="86">
        <v>14</v>
      </c>
      <c r="B905" s="87" t="s">
        <v>56</v>
      </c>
      <c r="C905" s="87" t="s">
        <v>536</v>
      </c>
      <c r="D905" s="87" t="s">
        <v>537</v>
      </c>
      <c r="E905" s="87" t="s">
        <v>538</v>
      </c>
      <c r="F905" s="87" t="s">
        <v>178</v>
      </c>
      <c r="G905" s="87" t="s">
        <v>1276</v>
      </c>
      <c r="H905" s="88">
        <v>2657</v>
      </c>
      <c r="I905" s="86">
        <v>2</v>
      </c>
      <c r="J905" s="89">
        <f>นครพนม!F16</f>
        <v>150324.71</v>
      </c>
      <c r="K905" s="90">
        <f>นครพนม!AL16</f>
        <v>163489.59999999998</v>
      </c>
      <c r="L905" s="91">
        <f>นครพนม!AM16</f>
        <v>309199.75</v>
      </c>
      <c r="M905" s="91">
        <f>นครพนม!AN16</f>
        <v>407213.07</v>
      </c>
      <c r="N905" s="87"/>
      <c r="O905" s="87"/>
      <c r="P905" s="87"/>
      <c r="Q905" s="79">
        <f t="shared" si="34"/>
        <v>-98013.32</v>
      </c>
      <c r="R905" s="80">
        <f t="shared" si="35"/>
        <v>116.37175385773429</v>
      </c>
    </row>
    <row r="906" spans="1:18" x14ac:dyDescent="0.55000000000000004">
      <c r="A906" s="86">
        <v>15</v>
      </c>
      <c r="B906" s="87" t="s">
        <v>56</v>
      </c>
      <c r="C906" s="87" t="s">
        <v>536</v>
      </c>
      <c r="D906" s="87" t="s">
        <v>537</v>
      </c>
      <c r="E906" s="87" t="s">
        <v>538</v>
      </c>
      <c r="F906" s="87" t="s">
        <v>178</v>
      </c>
      <c r="G906" s="87" t="s">
        <v>1277</v>
      </c>
      <c r="H906" s="88">
        <v>1514</v>
      </c>
      <c r="I906" s="86">
        <v>2</v>
      </c>
      <c r="J906" s="89">
        <f>นครพนม!F17</f>
        <v>199367.46</v>
      </c>
      <c r="K906" s="90">
        <f>นครพนม!AL17</f>
        <v>235300.08999999997</v>
      </c>
      <c r="L906" s="91">
        <f>นครพนม!AM17</f>
        <v>436019.89</v>
      </c>
      <c r="M906" s="91">
        <f>นครพนม!AN17</f>
        <v>532025.87</v>
      </c>
      <c r="N906" s="87"/>
      <c r="O906" s="87"/>
      <c r="P906" s="87"/>
      <c r="Q906" s="79">
        <f t="shared" si="34"/>
        <v>-96005.979999999981</v>
      </c>
      <c r="R906" s="80">
        <f t="shared" si="35"/>
        <v>287.99200132100395</v>
      </c>
    </row>
    <row r="907" spans="1:18" x14ac:dyDescent="0.55000000000000004">
      <c r="A907" s="86">
        <v>16</v>
      </c>
      <c r="B907" s="87" t="s">
        <v>56</v>
      </c>
      <c r="C907" s="87" t="s">
        <v>536</v>
      </c>
      <c r="D907" s="87" t="s">
        <v>537</v>
      </c>
      <c r="E907" s="87" t="s">
        <v>538</v>
      </c>
      <c r="F907" s="87" t="s">
        <v>178</v>
      </c>
      <c r="G907" s="87" t="s">
        <v>1278</v>
      </c>
      <c r="H907" s="88">
        <v>2063</v>
      </c>
      <c r="I907" s="86">
        <v>2</v>
      </c>
      <c r="J907" s="89">
        <f>นครพนม!F18</f>
        <v>129391.88</v>
      </c>
      <c r="K907" s="90">
        <f>นครพนม!AL18</f>
        <v>422329.77</v>
      </c>
      <c r="L907" s="91">
        <f>นครพนม!AM18</f>
        <v>499798.43</v>
      </c>
      <c r="M907" s="91">
        <f>นครพนม!AN18</f>
        <v>533027.52</v>
      </c>
      <c r="N907" s="87"/>
      <c r="O907" s="87"/>
      <c r="P907" s="87"/>
      <c r="Q907" s="79">
        <f t="shared" si="34"/>
        <v>-33229.090000000026</v>
      </c>
      <c r="R907" s="80">
        <f t="shared" si="35"/>
        <v>242.26777993213767</v>
      </c>
    </row>
    <row r="908" spans="1:18" x14ac:dyDescent="0.55000000000000004">
      <c r="A908" s="86">
        <v>17</v>
      </c>
      <c r="B908" s="87" t="s">
        <v>56</v>
      </c>
      <c r="C908" s="87" t="s">
        <v>536</v>
      </c>
      <c r="D908" s="87" t="s">
        <v>537</v>
      </c>
      <c r="E908" s="87" t="s">
        <v>538</v>
      </c>
      <c r="F908" s="87" t="s">
        <v>178</v>
      </c>
      <c r="G908" s="87" t="s">
        <v>1279</v>
      </c>
      <c r="H908" s="88">
        <v>3822</v>
      </c>
      <c r="I908" s="86">
        <v>3</v>
      </c>
      <c r="J908" s="89">
        <f>นครพนม!F19</f>
        <v>449178.96</v>
      </c>
      <c r="K908" s="90">
        <f>นครพนม!AL19</f>
        <v>474651.49</v>
      </c>
      <c r="L908" s="91">
        <f>นครพนม!AM19</f>
        <v>1023206.11</v>
      </c>
      <c r="M908" s="91">
        <f>นครพนม!AN19</f>
        <v>534520.49</v>
      </c>
      <c r="N908" s="87"/>
      <c r="O908" s="87"/>
      <c r="P908" s="87"/>
      <c r="Q908" s="79">
        <f t="shared" si="34"/>
        <v>488685.62</v>
      </c>
      <c r="R908" s="80">
        <f t="shared" si="35"/>
        <v>267.71483778126634</v>
      </c>
    </row>
    <row r="909" spans="1:18" x14ac:dyDescent="0.55000000000000004">
      <c r="A909" s="86">
        <v>18</v>
      </c>
      <c r="B909" s="87" t="s">
        <v>56</v>
      </c>
      <c r="C909" s="87" t="s">
        <v>536</v>
      </c>
      <c r="D909" s="87" t="s">
        <v>537</v>
      </c>
      <c r="E909" s="87" t="s">
        <v>538</v>
      </c>
      <c r="F909" s="87" t="s">
        <v>178</v>
      </c>
      <c r="G909" s="87" t="s">
        <v>1280</v>
      </c>
      <c r="H909" s="88">
        <v>2841</v>
      </c>
      <c r="I909" s="86">
        <v>2</v>
      </c>
      <c r="J909" s="89">
        <f>นครพนม!F20</f>
        <v>816771.86</v>
      </c>
      <c r="K909" s="90">
        <f>นครพนม!AL20</f>
        <v>1001349.9199999999</v>
      </c>
      <c r="L909" s="91">
        <f>นครพนม!AM20</f>
        <v>885951.85000000009</v>
      </c>
      <c r="M909" s="91">
        <f>นครพนม!AN20</f>
        <v>597090.52</v>
      </c>
      <c r="N909" s="87"/>
      <c r="O909" s="87"/>
      <c r="P909" s="87"/>
      <c r="Q909" s="79">
        <f t="shared" si="34"/>
        <v>288861.33000000007</v>
      </c>
      <c r="R909" s="80">
        <f t="shared" si="35"/>
        <v>311.84507215769099</v>
      </c>
    </row>
    <row r="910" spans="1:18" x14ac:dyDescent="0.55000000000000004">
      <c r="A910" s="86">
        <v>19</v>
      </c>
      <c r="B910" s="87" t="s">
        <v>56</v>
      </c>
      <c r="C910" s="87" t="s">
        <v>536</v>
      </c>
      <c r="D910" s="87" t="s">
        <v>537</v>
      </c>
      <c r="E910" s="87" t="s">
        <v>538</v>
      </c>
      <c r="F910" s="87" t="s">
        <v>178</v>
      </c>
      <c r="G910" s="87" t="s">
        <v>1281</v>
      </c>
      <c r="H910" s="88">
        <v>4029</v>
      </c>
      <c r="I910" s="86">
        <v>3</v>
      </c>
      <c r="J910" s="89">
        <f>นครพนม!F21</f>
        <v>746848.77</v>
      </c>
      <c r="K910" s="90">
        <f>นครพนม!AL21</f>
        <v>783668.56</v>
      </c>
      <c r="L910" s="91">
        <f>นครพนม!AM21</f>
        <v>894276.23</v>
      </c>
      <c r="M910" s="91">
        <f>นครพนม!AN21</f>
        <v>937004.62</v>
      </c>
      <c r="N910" s="87"/>
      <c r="O910" s="87"/>
      <c r="P910" s="87"/>
      <c r="Q910" s="79">
        <f t="shared" si="34"/>
        <v>-42728.390000000014</v>
      </c>
      <c r="R910" s="80">
        <f t="shared" si="35"/>
        <v>221.95984859766691</v>
      </c>
    </row>
    <row r="911" spans="1:18" x14ac:dyDescent="0.55000000000000004">
      <c r="A911" s="86">
        <v>20</v>
      </c>
      <c r="B911" s="87" t="s">
        <v>56</v>
      </c>
      <c r="C911" s="87" t="s">
        <v>536</v>
      </c>
      <c r="D911" s="87" t="s">
        <v>537</v>
      </c>
      <c r="E911" s="87" t="s">
        <v>538</v>
      </c>
      <c r="F911" s="87" t="s">
        <v>178</v>
      </c>
      <c r="G911" s="87" t="s">
        <v>1282</v>
      </c>
      <c r="H911" s="88">
        <v>3626</v>
      </c>
      <c r="I911" s="86">
        <v>3</v>
      </c>
      <c r="J911" s="89">
        <f>นครพนม!F22</f>
        <v>911516.69</v>
      </c>
      <c r="K911" s="90">
        <f>นครพนม!AL22</f>
        <v>989556.55999999994</v>
      </c>
      <c r="L911" s="91">
        <f>นครพนม!AM22</f>
        <v>415173.47</v>
      </c>
      <c r="M911" s="91">
        <f>นครพนม!AN22</f>
        <v>422481.01</v>
      </c>
      <c r="N911" s="87"/>
      <c r="O911" s="87"/>
      <c r="P911" s="87"/>
      <c r="Q911" s="79">
        <f t="shared" si="34"/>
        <v>-7307.5400000000373</v>
      </c>
      <c r="R911" s="80">
        <f t="shared" si="35"/>
        <v>114.49902647545504</v>
      </c>
    </row>
    <row r="912" spans="1:18" x14ac:dyDescent="0.55000000000000004">
      <c r="A912" s="86">
        <v>21</v>
      </c>
      <c r="B912" s="87" t="s">
        <v>56</v>
      </c>
      <c r="C912" s="87" t="s">
        <v>536</v>
      </c>
      <c r="D912" s="87" t="s">
        <v>537</v>
      </c>
      <c r="E912" s="87" t="s">
        <v>538</v>
      </c>
      <c r="F912" s="87" t="s">
        <v>178</v>
      </c>
      <c r="G912" s="87" t="s">
        <v>1283</v>
      </c>
      <c r="H912" s="88">
        <v>2137</v>
      </c>
      <c r="I912" s="86">
        <v>2</v>
      </c>
      <c r="J912" s="89">
        <f>นครพนม!F23</f>
        <v>337200.28</v>
      </c>
      <c r="K912" s="90">
        <f>นครพนม!AL23</f>
        <v>424915.62</v>
      </c>
      <c r="L912" s="91">
        <f>นครพนม!AM23</f>
        <v>396048.44</v>
      </c>
      <c r="M912" s="91">
        <f>นครพนม!AN23</f>
        <v>411409.34</v>
      </c>
      <c r="N912" s="87"/>
      <c r="O912" s="87"/>
      <c r="P912" s="87"/>
      <c r="Q912" s="79">
        <f t="shared" si="34"/>
        <v>-15360.900000000023</v>
      </c>
      <c r="R912" s="80">
        <f t="shared" si="35"/>
        <v>185.32917173607862</v>
      </c>
    </row>
    <row r="913" spans="1:18" x14ac:dyDescent="0.55000000000000004">
      <c r="A913" s="86">
        <v>22</v>
      </c>
      <c r="B913" s="87" t="s">
        <v>56</v>
      </c>
      <c r="C913" s="87" t="s">
        <v>536</v>
      </c>
      <c r="D913" s="87" t="s">
        <v>537</v>
      </c>
      <c r="E913" s="87" t="s">
        <v>538</v>
      </c>
      <c r="F913" s="87" t="s">
        <v>178</v>
      </c>
      <c r="G913" s="87" t="s">
        <v>1284</v>
      </c>
      <c r="H913" s="88">
        <v>2602</v>
      </c>
      <c r="I913" s="86">
        <v>2</v>
      </c>
      <c r="J913" s="89">
        <f>นครพนม!F24</f>
        <v>100003.77</v>
      </c>
      <c r="K913" s="90">
        <f>นครพนม!AL24</f>
        <v>175065.5</v>
      </c>
      <c r="L913" s="91">
        <f>นครพนม!AM24</f>
        <v>204742.9</v>
      </c>
      <c r="M913" s="91">
        <f>นครพนม!AN24</f>
        <v>223813.75</v>
      </c>
      <c r="N913" s="87"/>
      <c r="O913" s="87"/>
      <c r="P913" s="87"/>
      <c r="Q913" s="79">
        <f t="shared" si="34"/>
        <v>-19070.850000000006</v>
      </c>
      <c r="R913" s="80">
        <f t="shared" si="35"/>
        <v>78.686740968485779</v>
      </c>
    </row>
    <row r="914" spans="1:18" x14ac:dyDescent="0.55000000000000004">
      <c r="A914" s="86">
        <v>23</v>
      </c>
      <c r="B914" s="87" t="s">
        <v>56</v>
      </c>
      <c r="C914" s="87" t="s">
        <v>536</v>
      </c>
      <c r="D914" s="87" t="s">
        <v>537</v>
      </c>
      <c r="E914" s="87" t="s">
        <v>538</v>
      </c>
      <c r="F914" s="87" t="s">
        <v>178</v>
      </c>
      <c r="G914" s="87" t="s">
        <v>1285</v>
      </c>
      <c r="H914" s="88">
        <v>6245</v>
      </c>
      <c r="I914" s="86">
        <v>5</v>
      </c>
      <c r="J914" s="89">
        <f>นครพนม!F25</f>
        <v>195431.88</v>
      </c>
      <c r="K914" s="90">
        <f>นครพนม!AL25</f>
        <v>496868.36</v>
      </c>
      <c r="L914" s="91">
        <f>นครพนม!AM25</f>
        <v>583097.92999999993</v>
      </c>
      <c r="M914" s="91">
        <f>นครพนม!AN25</f>
        <v>651087.57999999996</v>
      </c>
      <c r="N914" s="87"/>
      <c r="O914" s="87"/>
      <c r="P914" s="87"/>
      <c r="Q914" s="79">
        <f t="shared" si="34"/>
        <v>-67989.650000000023</v>
      </c>
      <c r="R914" s="80">
        <f t="shared" si="35"/>
        <v>93.370365092073655</v>
      </c>
    </row>
    <row r="915" spans="1:18" x14ac:dyDescent="0.55000000000000004">
      <c r="A915" s="86">
        <v>24</v>
      </c>
      <c r="B915" s="87" t="s">
        <v>56</v>
      </c>
      <c r="C915" s="87" t="s">
        <v>536</v>
      </c>
      <c r="D915" s="87" t="s">
        <v>537</v>
      </c>
      <c r="E915" s="87" t="s">
        <v>538</v>
      </c>
      <c r="F915" s="87" t="s">
        <v>178</v>
      </c>
      <c r="G915" s="87" t="s">
        <v>1286</v>
      </c>
      <c r="H915" s="88">
        <v>5141</v>
      </c>
      <c r="I915" s="86">
        <v>4</v>
      </c>
      <c r="J915" s="89">
        <f>นครพนม!F26</f>
        <v>142276.65</v>
      </c>
      <c r="K915" s="90">
        <f>นครพนม!AL26</f>
        <v>175919.72999999998</v>
      </c>
      <c r="L915" s="91">
        <f>นครพนม!AM26</f>
        <v>509343.35</v>
      </c>
      <c r="M915" s="91">
        <f>นครพนม!AN26</f>
        <v>483409.6</v>
      </c>
      <c r="N915" s="87"/>
      <c r="O915" s="87"/>
      <c r="P915" s="87"/>
      <c r="Q915" s="79">
        <f t="shared" si="34"/>
        <v>25933.75</v>
      </c>
      <c r="R915" s="80">
        <f t="shared" si="35"/>
        <v>99.074761719509823</v>
      </c>
    </row>
    <row r="916" spans="1:18" x14ac:dyDescent="0.55000000000000004">
      <c r="A916" s="86">
        <v>25</v>
      </c>
      <c r="B916" s="87" t="s">
        <v>56</v>
      </c>
      <c r="C916" s="87" t="s">
        <v>536</v>
      </c>
      <c r="D916" s="87" t="s">
        <v>537</v>
      </c>
      <c r="E916" s="87" t="s">
        <v>538</v>
      </c>
      <c r="F916" s="87" t="s">
        <v>178</v>
      </c>
      <c r="G916" s="87" t="s">
        <v>1287</v>
      </c>
      <c r="H916" s="88">
        <v>2939</v>
      </c>
      <c r="I916" s="86">
        <v>2</v>
      </c>
      <c r="J916" s="89">
        <f>นครพนม!F27</f>
        <v>402962.94</v>
      </c>
      <c r="K916" s="90">
        <f>นครพนม!AL27</f>
        <v>-246319.11000000004</v>
      </c>
      <c r="L916" s="91">
        <f>นครพนม!AM27</f>
        <v>216535.64</v>
      </c>
      <c r="M916" s="91">
        <f>นครพนม!AN27</f>
        <v>260948.32</v>
      </c>
      <c r="N916" s="87"/>
      <c r="O916" s="87"/>
      <c r="P916" s="87"/>
      <c r="Q916" s="79">
        <f t="shared" si="34"/>
        <v>-44412.679999999993</v>
      </c>
      <c r="R916" s="80">
        <f t="shared" si="35"/>
        <v>73.676638312351145</v>
      </c>
    </row>
    <row r="917" spans="1:18" x14ac:dyDescent="0.55000000000000004">
      <c r="A917" s="86">
        <v>26</v>
      </c>
      <c r="B917" s="87" t="s">
        <v>56</v>
      </c>
      <c r="C917" s="87" t="s">
        <v>536</v>
      </c>
      <c r="D917" s="87" t="s">
        <v>537</v>
      </c>
      <c r="E917" s="87" t="s">
        <v>538</v>
      </c>
      <c r="F917" s="87" t="s">
        <v>178</v>
      </c>
      <c r="G917" s="87" t="s">
        <v>1288</v>
      </c>
      <c r="H917" s="88">
        <v>2933</v>
      </c>
      <c r="I917" s="86">
        <v>2</v>
      </c>
      <c r="J917" s="89">
        <f>นครพนม!F28</f>
        <v>230462.24</v>
      </c>
      <c r="K917" s="90">
        <f>นครพนม!AL28</f>
        <v>294324.98</v>
      </c>
      <c r="L917" s="91">
        <f>นครพนม!AM28</f>
        <v>223051.81</v>
      </c>
      <c r="M917" s="91">
        <f>นครพนม!AN28</f>
        <v>309044.67</v>
      </c>
      <c r="N917" s="87"/>
      <c r="O917" s="87"/>
      <c r="P917" s="87"/>
      <c r="Q917" s="79">
        <f t="shared" si="34"/>
        <v>-85992.859999999986</v>
      </c>
      <c r="R917" s="80">
        <f t="shared" si="35"/>
        <v>76.049031708148647</v>
      </c>
    </row>
    <row r="918" spans="1:18" s="98" customFormat="1" x14ac:dyDescent="0.55000000000000004">
      <c r="A918" s="92">
        <v>1</v>
      </c>
      <c r="B918" s="93" t="s">
        <v>56</v>
      </c>
      <c r="C918" s="93"/>
      <c r="D918" s="93"/>
      <c r="E918" s="93" t="s">
        <v>75</v>
      </c>
      <c r="F918" s="93"/>
      <c r="G918" s="93" t="s">
        <v>540</v>
      </c>
      <c r="H918" s="99">
        <f>SUM(H892:H917)</f>
        <v>84937</v>
      </c>
      <c r="I918" s="92"/>
      <c r="J918" s="95">
        <f>SUM(J892:J917)</f>
        <v>8941250.6500000004</v>
      </c>
      <c r="K918" s="130">
        <f>SUM(K892:K917)</f>
        <v>10729784.75</v>
      </c>
      <c r="L918" s="95">
        <f>SUM(L893:L917)</f>
        <v>12994615.370000001</v>
      </c>
      <c r="M918" s="95">
        <f>SUM(M893:M917)</f>
        <v>12408516.859999999</v>
      </c>
      <c r="N918" s="93">
        <v>25</v>
      </c>
      <c r="O918" s="93">
        <v>25</v>
      </c>
      <c r="P918" s="93">
        <f>N918-O918</f>
        <v>0</v>
      </c>
      <c r="Q918" s="96">
        <f t="shared" si="34"/>
        <v>586098.51000000164</v>
      </c>
      <c r="R918" s="97">
        <f>L918/H918</f>
        <v>152.99122137584328</v>
      </c>
    </row>
    <row r="919" spans="1:18" x14ac:dyDescent="0.55000000000000004">
      <c r="A919" s="86">
        <v>1</v>
      </c>
      <c r="B919" s="87" t="s">
        <v>56</v>
      </c>
      <c r="C919" s="87" t="s">
        <v>541</v>
      </c>
      <c r="D919" s="87" t="s">
        <v>77</v>
      </c>
      <c r="E919" s="87" t="s">
        <v>542</v>
      </c>
      <c r="F919" s="87" t="s">
        <v>208</v>
      </c>
      <c r="G919" s="87" t="s">
        <v>543</v>
      </c>
      <c r="H919" s="88"/>
      <c r="I919" s="86"/>
      <c r="J919" s="89"/>
      <c r="K919" s="90"/>
      <c r="L919" s="91"/>
      <c r="M919" s="91"/>
      <c r="N919" s="87"/>
      <c r="O919" s="87"/>
      <c r="P919" s="87"/>
    </row>
    <row r="920" spans="1:18" x14ac:dyDescent="0.55000000000000004">
      <c r="A920" s="86">
        <v>2</v>
      </c>
      <c r="B920" s="87" t="s">
        <v>56</v>
      </c>
      <c r="C920" s="87" t="s">
        <v>541</v>
      </c>
      <c r="D920" s="87" t="s">
        <v>77</v>
      </c>
      <c r="E920" s="87" t="s">
        <v>542</v>
      </c>
      <c r="F920" s="87" t="s">
        <v>178</v>
      </c>
      <c r="G920" s="87" t="s">
        <v>1289</v>
      </c>
      <c r="H920" s="88">
        <v>4015</v>
      </c>
      <c r="I920" s="86">
        <v>3</v>
      </c>
      <c r="J920" s="89">
        <f>นครพนม!F29</f>
        <v>12327.45</v>
      </c>
      <c r="K920" s="90">
        <f>นครพนม!AL29</f>
        <v>35906.43</v>
      </c>
      <c r="L920" s="91">
        <f>นครพนม!AM29</f>
        <v>531754.57000000007</v>
      </c>
      <c r="M920" s="91">
        <f>นครพนม!AN29</f>
        <v>764781.22000000009</v>
      </c>
      <c r="N920" s="87"/>
      <c r="O920" s="87"/>
      <c r="P920" s="87"/>
      <c r="Q920" s="79">
        <f t="shared" si="34"/>
        <v>-233026.65000000002</v>
      </c>
      <c r="R920" s="80">
        <f t="shared" si="35"/>
        <v>132.44198505603987</v>
      </c>
    </row>
    <row r="921" spans="1:18" x14ac:dyDescent="0.55000000000000004">
      <c r="A921" s="86">
        <v>3</v>
      </c>
      <c r="B921" s="87" t="s">
        <v>56</v>
      </c>
      <c r="C921" s="87" t="s">
        <v>541</v>
      </c>
      <c r="D921" s="87" t="s">
        <v>77</v>
      </c>
      <c r="E921" s="87" t="s">
        <v>542</v>
      </c>
      <c r="F921" s="87" t="s">
        <v>178</v>
      </c>
      <c r="G921" s="87" t="s">
        <v>1290</v>
      </c>
      <c r="H921" s="88">
        <v>5032</v>
      </c>
      <c r="I921" s="86">
        <v>4</v>
      </c>
      <c r="J921" s="89">
        <f>นครพนม!F30</f>
        <v>196362.61</v>
      </c>
      <c r="K921" s="90">
        <f>นครพนม!AL30</f>
        <v>346639.45</v>
      </c>
      <c r="L921" s="91">
        <f>นครพนม!AM30</f>
        <v>408641.13</v>
      </c>
      <c r="M921" s="91">
        <f>นครพนม!AN30</f>
        <v>733174.7</v>
      </c>
      <c r="N921" s="87"/>
      <c r="O921" s="87"/>
      <c r="P921" s="87"/>
      <c r="Q921" s="79">
        <f t="shared" si="34"/>
        <v>-324533.56999999995</v>
      </c>
      <c r="R921" s="80">
        <f t="shared" si="35"/>
        <v>81.208491653418122</v>
      </c>
    </row>
    <row r="922" spans="1:18" x14ac:dyDescent="0.55000000000000004">
      <c r="A922" s="86">
        <v>4</v>
      </c>
      <c r="B922" s="87" t="s">
        <v>56</v>
      </c>
      <c r="C922" s="87" t="s">
        <v>541</v>
      </c>
      <c r="D922" s="87" t="s">
        <v>77</v>
      </c>
      <c r="E922" s="87" t="s">
        <v>542</v>
      </c>
      <c r="F922" s="87" t="s">
        <v>178</v>
      </c>
      <c r="G922" s="87" t="s">
        <v>1291</v>
      </c>
      <c r="H922" s="88">
        <v>2960</v>
      </c>
      <c r="I922" s="86">
        <v>2</v>
      </c>
      <c r="J922" s="89">
        <f>นครพนม!F31</f>
        <v>146191.21</v>
      </c>
      <c r="K922" s="90">
        <f>นครพนม!AL31</f>
        <v>201482.72999999998</v>
      </c>
      <c r="L922" s="91">
        <f>นครพนม!AM31</f>
        <v>475568.43</v>
      </c>
      <c r="M922" s="91">
        <f>นครพนม!AN31</f>
        <v>668332.02</v>
      </c>
      <c r="N922" s="87"/>
      <c r="O922" s="87"/>
      <c r="P922" s="87"/>
      <c r="Q922" s="79">
        <f t="shared" si="34"/>
        <v>-192763.59000000003</v>
      </c>
      <c r="R922" s="80">
        <f t="shared" si="35"/>
        <v>160.66501013513513</v>
      </c>
    </row>
    <row r="923" spans="1:18" x14ac:dyDescent="0.55000000000000004">
      <c r="A923" s="86">
        <v>5</v>
      </c>
      <c r="B923" s="87" t="s">
        <v>56</v>
      </c>
      <c r="C923" s="87" t="s">
        <v>541</v>
      </c>
      <c r="D923" s="87" t="s">
        <v>77</v>
      </c>
      <c r="E923" s="87" t="s">
        <v>542</v>
      </c>
      <c r="F923" s="87" t="s">
        <v>178</v>
      </c>
      <c r="G923" s="87" t="s">
        <v>1292</v>
      </c>
      <c r="H923" s="88">
        <v>3363</v>
      </c>
      <c r="I923" s="86">
        <v>3</v>
      </c>
      <c r="J923" s="89">
        <f>นครพนม!F32</f>
        <v>86179.22</v>
      </c>
      <c r="K923" s="89">
        <f>นครพนม!AL32</f>
        <v>159621.63999999998</v>
      </c>
      <c r="L923" s="91">
        <f>นครพนม!AM32</f>
        <v>253960</v>
      </c>
      <c r="M923" s="91">
        <f>นครพนม!AN32</f>
        <v>234739.96999999997</v>
      </c>
      <c r="N923" s="87"/>
      <c r="O923" s="87"/>
      <c r="P923" s="87"/>
      <c r="Q923" s="79">
        <f t="shared" si="34"/>
        <v>19220.030000000028</v>
      </c>
      <c r="R923" s="80">
        <f t="shared" si="35"/>
        <v>75.515908415105557</v>
      </c>
    </row>
    <row r="924" spans="1:18" x14ac:dyDescent="0.55000000000000004">
      <c r="A924" s="86">
        <v>6</v>
      </c>
      <c r="B924" s="87" t="s">
        <v>56</v>
      </c>
      <c r="C924" s="87" t="s">
        <v>541</v>
      </c>
      <c r="D924" s="87" t="s">
        <v>77</v>
      </c>
      <c r="E924" s="87" t="s">
        <v>542</v>
      </c>
      <c r="F924" s="87" t="s">
        <v>178</v>
      </c>
      <c r="G924" s="87" t="s">
        <v>1293</v>
      </c>
      <c r="H924" s="88">
        <v>3862</v>
      </c>
      <c r="I924" s="86">
        <v>3</v>
      </c>
      <c r="J924" s="89">
        <f>นครพนม!F33</f>
        <v>534247.43999999994</v>
      </c>
      <c r="K924" s="90">
        <f>นครพนม!AL33</f>
        <v>601064.87999999989</v>
      </c>
      <c r="L924" s="91">
        <f>นครพนม!AM33</f>
        <v>489389.36</v>
      </c>
      <c r="M924" s="91">
        <f>นครพนม!AN33</f>
        <v>632665.34</v>
      </c>
      <c r="N924" s="87"/>
      <c r="O924" s="87"/>
      <c r="P924" s="87"/>
      <c r="Q924" s="79">
        <f t="shared" si="34"/>
        <v>-143275.97999999998</v>
      </c>
      <c r="R924" s="80">
        <f t="shared" si="35"/>
        <v>126.71915069911962</v>
      </c>
    </row>
    <row r="925" spans="1:18" x14ac:dyDescent="0.55000000000000004">
      <c r="A925" s="86">
        <v>7</v>
      </c>
      <c r="B925" s="87" t="s">
        <v>56</v>
      </c>
      <c r="C925" s="87" t="s">
        <v>541</v>
      </c>
      <c r="D925" s="87" t="s">
        <v>77</v>
      </c>
      <c r="E925" s="87" t="s">
        <v>542</v>
      </c>
      <c r="F925" s="87" t="s">
        <v>178</v>
      </c>
      <c r="G925" s="87" t="s">
        <v>1294</v>
      </c>
      <c r="H925" s="88">
        <v>4449</v>
      </c>
      <c r="I925" s="86">
        <v>3</v>
      </c>
      <c r="J925" s="89">
        <f>นครพนม!F34</f>
        <v>568906.6</v>
      </c>
      <c r="K925" s="90">
        <f>นครพนม!AL34</f>
        <v>539001.21</v>
      </c>
      <c r="L925" s="91">
        <f>นครพนม!AM34</f>
        <v>129524.45</v>
      </c>
      <c r="M925" s="91">
        <f>นครพนม!AN34</f>
        <v>252729.29</v>
      </c>
      <c r="N925" s="87"/>
      <c r="O925" s="87"/>
      <c r="P925" s="87"/>
      <c r="Q925" s="79">
        <f t="shared" si="34"/>
        <v>-123204.84000000001</v>
      </c>
      <c r="R925" s="80">
        <f t="shared" si="35"/>
        <v>29.113160260732748</v>
      </c>
    </row>
    <row r="926" spans="1:18" s="144" customFormat="1" x14ac:dyDescent="0.55000000000000004">
      <c r="A926" s="138">
        <v>8</v>
      </c>
      <c r="B926" s="139" t="s">
        <v>56</v>
      </c>
      <c r="C926" s="139" t="s">
        <v>541</v>
      </c>
      <c r="D926" s="139" t="s">
        <v>77</v>
      </c>
      <c r="E926" s="139" t="s">
        <v>542</v>
      </c>
      <c r="F926" s="139" t="s">
        <v>178</v>
      </c>
      <c r="G926" s="139" t="s">
        <v>1295</v>
      </c>
      <c r="H926" s="133">
        <v>2114</v>
      </c>
      <c r="I926" s="138">
        <v>2</v>
      </c>
      <c r="J926" s="140">
        <f>นครพนม!F35</f>
        <v>130541.68</v>
      </c>
      <c r="K926" s="141">
        <f>นครพนม!AL35</f>
        <v>167674.13</v>
      </c>
      <c r="L926" s="140">
        <f>นครพนม!AM35</f>
        <v>127416.18</v>
      </c>
      <c r="M926" s="140">
        <f>นครพนม!AN35</f>
        <v>394983.96</v>
      </c>
      <c r="N926" s="139"/>
      <c r="O926" s="139"/>
      <c r="P926" s="139"/>
      <c r="Q926" s="142">
        <f t="shared" si="34"/>
        <v>-267567.78000000003</v>
      </c>
      <c r="R926" s="143">
        <f t="shared" si="35"/>
        <v>60.272554399243141</v>
      </c>
    </row>
    <row r="927" spans="1:18" x14ac:dyDescent="0.55000000000000004">
      <c r="A927" s="86">
        <v>9</v>
      </c>
      <c r="B927" s="87" t="s">
        <v>56</v>
      </c>
      <c r="C927" s="87" t="s">
        <v>541</v>
      </c>
      <c r="D927" s="87" t="s">
        <v>77</v>
      </c>
      <c r="E927" s="87" t="s">
        <v>542</v>
      </c>
      <c r="F927" s="87" t="s">
        <v>178</v>
      </c>
      <c r="G927" s="87" t="s">
        <v>1296</v>
      </c>
      <c r="H927" s="88">
        <v>2727</v>
      </c>
      <c r="I927" s="86">
        <v>2</v>
      </c>
      <c r="J927" s="89">
        <f>นครพนม!F36</f>
        <v>211536.61</v>
      </c>
      <c r="K927" s="90">
        <f>นครพนม!AL36</f>
        <v>258644.02999999997</v>
      </c>
      <c r="L927" s="91">
        <f>นครพนม!AM36</f>
        <v>99284.64</v>
      </c>
      <c r="M927" s="91">
        <f>นครพนม!AN36</f>
        <v>240530.16</v>
      </c>
      <c r="N927" s="87"/>
      <c r="O927" s="87"/>
      <c r="P927" s="87"/>
      <c r="Q927" s="79">
        <f t="shared" si="34"/>
        <v>-141245.52000000002</v>
      </c>
      <c r="R927" s="80">
        <f t="shared" si="35"/>
        <v>36.40800880088009</v>
      </c>
    </row>
    <row r="928" spans="1:18" x14ac:dyDescent="0.55000000000000004">
      <c r="A928" s="86">
        <v>10</v>
      </c>
      <c r="B928" s="87" t="s">
        <v>56</v>
      </c>
      <c r="C928" s="87" t="s">
        <v>541</v>
      </c>
      <c r="D928" s="87" t="s">
        <v>77</v>
      </c>
      <c r="E928" s="87" t="s">
        <v>542</v>
      </c>
      <c r="F928" s="87" t="s">
        <v>178</v>
      </c>
      <c r="G928" s="87" t="s">
        <v>1297</v>
      </c>
      <c r="H928" s="88">
        <v>2481</v>
      </c>
      <c r="I928" s="86">
        <v>2</v>
      </c>
      <c r="J928" s="89">
        <f>นครพนม!F37</f>
        <v>97696.55</v>
      </c>
      <c r="K928" s="90">
        <f>นครพนม!AL37</f>
        <v>399016.57</v>
      </c>
      <c r="L928" s="91">
        <f>นครพนม!AM37</f>
        <v>394256.92</v>
      </c>
      <c r="M928" s="91">
        <f>นครพนม!AN37</f>
        <v>558999.68999999994</v>
      </c>
      <c r="N928" s="87"/>
      <c r="O928" s="87"/>
      <c r="P928" s="87"/>
      <c r="Q928" s="79">
        <f t="shared" si="34"/>
        <v>-164742.76999999996</v>
      </c>
      <c r="R928" s="80">
        <f t="shared" si="35"/>
        <v>158.91048770656994</v>
      </c>
    </row>
    <row r="929" spans="1:18" s="98" customFormat="1" x14ac:dyDescent="0.55000000000000004">
      <c r="A929" s="92">
        <v>2</v>
      </c>
      <c r="B929" s="93" t="s">
        <v>56</v>
      </c>
      <c r="C929" s="93"/>
      <c r="D929" s="93"/>
      <c r="E929" s="93" t="s">
        <v>75</v>
      </c>
      <c r="F929" s="93"/>
      <c r="G929" s="93" t="s">
        <v>544</v>
      </c>
      <c r="H929" s="99">
        <f>SUM(H919:H928)</f>
        <v>31003</v>
      </c>
      <c r="I929" s="92"/>
      <c r="J929" s="95">
        <f>SUM(J919:J928)</f>
        <v>1983989.3699999999</v>
      </c>
      <c r="K929" s="130">
        <f>SUM(K919:K928)</f>
        <v>2709051.0699999994</v>
      </c>
      <c r="L929" s="95">
        <f>SUM(L919:L928)</f>
        <v>2909795.6800000006</v>
      </c>
      <c r="M929" s="95">
        <f>SUM(M919:M928)</f>
        <v>4480936.3499999996</v>
      </c>
      <c r="N929" s="93">
        <v>9</v>
      </c>
      <c r="O929" s="93">
        <v>9</v>
      </c>
      <c r="P929" s="93">
        <f>N929-O929</f>
        <v>0</v>
      </c>
      <c r="Q929" s="96">
        <f t="shared" si="34"/>
        <v>-1571140.669999999</v>
      </c>
      <c r="R929" s="97">
        <f>L929/H929</f>
        <v>93.855294003806108</v>
      </c>
    </row>
    <row r="930" spans="1:18" x14ac:dyDescent="0.55000000000000004">
      <c r="A930" s="86">
        <v>1</v>
      </c>
      <c r="B930" s="87" t="s">
        <v>56</v>
      </c>
      <c r="C930" s="87" t="s">
        <v>545</v>
      </c>
      <c r="D930" s="87" t="s">
        <v>84</v>
      </c>
      <c r="E930" s="87" t="s">
        <v>546</v>
      </c>
      <c r="F930" s="87" t="s">
        <v>208</v>
      </c>
      <c r="G930" s="87" t="s">
        <v>547</v>
      </c>
      <c r="H930" s="88"/>
      <c r="I930" s="86"/>
      <c r="J930" s="89"/>
      <c r="K930" s="90"/>
      <c r="L930" s="91"/>
      <c r="M930" s="91"/>
      <c r="N930" s="87"/>
      <c r="O930" s="87"/>
      <c r="P930" s="87"/>
    </row>
    <row r="931" spans="1:18" x14ac:dyDescent="0.55000000000000004">
      <c r="A931" s="86">
        <v>2</v>
      </c>
      <c r="B931" s="87" t="s">
        <v>56</v>
      </c>
      <c r="C931" s="87" t="s">
        <v>545</v>
      </c>
      <c r="D931" s="87" t="s">
        <v>84</v>
      </c>
      <c r="E931" s="87" t="s">
        <v>546</v>
      </c>
      <c r="F931" s="87" t="s">
        <v>178</v>
      </c>
      <c r="G931" s="87" t="s">
        <v>1298</v>
      </c>
      <c r="H931" s="88">
        <v>3561</v>
      </c>
      <c r="I931" s="86">
        <v>3</v>
      </c>
      <c r="J931" s="342">
        <f>นครพนม!F38</f>
        <v>0</v>
      </c>
      <c r="K931" s="343" t="s">
        <v>3371</v>
      </c>
      <c r="L931" s="344">
        <f>นครพนม!AM38</f>
        <v>0</v>
      </c>
      <c r="M931" s="344">
        <f>นครพนม!AN38</f>
        <v>0</v>
      </c>
      <c r="N931" s="87"/>
      <c r="O931" s="87"/>
      <c r="P931" s="87"/>
      <c r="Q931" s="79">
        <f t="shared" si="34"/>
        <v>0</v>
      </c>
      <c r="R931" s="80">
        <f t="shared" si="35"/>
        <v>0</v>
      </c>
    </row>
    <row r="932" spans="1:18" x14ac:dyDescent="0.55000000000000004">
      <c r="A932" s="86">
        <v>3</v>
      </c>
      <c r="B932" s="87" t="s">
        <v>56</v>
      </c>
      <c r="C932" s="87" t="s">
        <v>545</v>
      </c>
      <c r="D932" s="87" t="s">
        <v>84</v>
      </c>
      <c r="E932" s="87" t="s">
        <v>546</v>
      </c>
      <c r="F932" s="87" t="s">
        <v>178</v>
      </c>
      <c r="G932" s="87" t="s">
        <v>1299</v>
      </c>
      <c r="H932" s="88">
        <v>4235</v>
      </c>
      <c r="I932" s="86">
        <v>3</v>
      </c>
      <c r="J932" s="89">
        <f>นครพนม!F39</f>
        <v>692575.93</v>
      </c>
      <c r="K932" s="90">
        <f>นครพนม!AL39</f>
        <v>930493.71000000008</v>
      </c>
      <c r="L932" s="91">
        <f>นครพนม!AM39</f>
        <v>631177.37</v>
      </c>
      <c r="M932" s="91">
        <f>นครพนม!AN39</f>
        <v>392981.21</v>
      </c>
      <c r="N932" s="87"/>
      <c r="O932" s="87"/>
      <c r="P932" s="87"/>
      <c r="Q932" s="79">
        <f t="shared" si="34"/>
        <v>238196.15999999997</v>
      </c>
      <c r="R932" s="80">
        <f t="shared" si="35"/>
        <v>149.03834002361276</v>
      </c>
    </row>
    <row r="933" spans="1:18" x14ac:dyDescent="0.55000000000000004">
      <c r="A933" s="86">
        <v>4</v>
      </c>
      <c r="B933" s="87" t="s">
        <v>56</v>
      </c>
      <c r="C933" s="87" t="s">
        <v>545</v>
      </c>
      <c r="D933" s="87" t="s">
        <v>84</v>
      </c>
      <c r="E933" s="87" t="s">
        <v>546</v>
      </c>
      <c r="F933" s="87" t="s">
        <v>178</v>
      </c>
      <c r="G933" s="87" t="s">
        <v>1300</v>
      </c>
      <c r="H933" s="88">
        <v>1123</v>
      </c>
      <c r="I933" s="86">
        <v>1</v>
      </c>
      <c r="J933" s="89">
        <f>นครพนม!F40</f>
        <v>547916.41</v>
      </c>
      <c r="K933" s="90">
        <f>นครพนม!AL40</f>
        <v>668429.60000000009</v>
      </c>
      <c r="L933" s="91">
        <f>นครพนม!AM40</f>
        <v>514863.55000000005</v>
      </c>
      <c r="M933" s="91">
        <f>นครพนม!AN40</f>
        <v>485004.12</v>
      </c>
      <c r="N933" s="87"/>
      <c r="O933" s="87"/>
      <c r="P933" s="87"/>
      <c r="Q933" s="79">
        <f t="shared" si="34"/>
        <v>29859.430000000051</v>
      </c>
      <c r="R933" s="80">
        <f t="shared" si="35"/>
        <v>458.47154942119329</v>
      </c>
    </row>
    <row r="934" spans="1:18" x14ac:dyDescent="0.55000000000000004">
      <c r="A934" s="86">
        <v>5</v>
      </c>
      <c r="B934" s="87" t="s">
        <v>56</v>
      </c>
      <c r="C934" s="87" t="s">
        <v>545</v>
      </c>
      <c r="D934" s="87" t="s">
        <v>84</v>
      </c>
      <c r="E934" s="87" t="s">
        <v>546</v>
      </c>
      <c r="F934" s="87" t="s">
        <v>178</v>
      </c>
      <c r="G934" s="87" t="s">
        <v>1301</v>
      </c>
      <c r="H934" s="88">
        <v>1984</v>
      </c>
      <c r="I934" s="86">
        <v>2</v>
      </c>
      <c r="J934" s="89">
        <f>นครพนม!F41</f>
        <v>317235.94</v>
      </c>
      <c r="K934" s="90">
        <f>นครพนม!AL41</f>
        <v>-208552.15999999997</v>
      </c>
      <c r="L934" s="91">
        <f>นครพนม!AM41</f>
        <v>544180.09000000008</v>
      </c>
      <c r="M934" s="91">
        <f>นครพนม!AN41</f>
        <v>407569.46</v>
      </c>
      <c r="N934" s="87"/>
      <c r="O934" s="87"/>
      <c r="P934" s="87"/>
      <c r="Q934" s="79">
        <f t="shared" si="34"/>
        <v>136610.63000000006</v>
      </c>
      <c r="R934" s="80">
        <f t="shared" si="35"/>
        <v>274.28431955645163</v>
      </c>
    </row>
    <row r="935" spans="1:18" x14ac:dyDescent="0.55000000000000004">
      <c r="A935" s="86">
        <v>6</v>
      </c>
      <c r="B935" s="87" t="s">
        <v>56</v>
      </c>
      <c r="C935" s="87" t="s">
        <v>545</v>
      </c>
      <c r="D935" s="87" t="s">
        <v>84</v>
      </c>
      <c r="E935" s="87" t="s">
        <v>546</v>
      </c>
      <c r="F935" s="87" t="s">
        <v>178</v>
      </c>
      <c r="G935" s="87" t="s">
        <v>1302</v>
      </c>
      <c r="H935" s="88">
        <v>2515</v>
      </c>
      <c r="I935" s="86">
        <v>2</v>
      </c>
      <c r="J935" s="89">
        <f>นครพนม!F42</f>
        <v>153974.91</v>
      </c>
      <c r="K935" s="90">
        <f>นครพนม!AL42</f>
        <v>311250.80000000005</v>
      </c>
      <c r="L935" s="91">
        <f>นครพนม!AM42</f>
        <v>504875.1</v>
      </c>
      <c r="M935" s="91">
        <f>นครพนม!AN42</f>
        <v>459348.95999999996</v>
      </c>
      <c r="N935" s="87"/>
      <c r="O935" s="87"/>
      <c r="P935" s="87"/>
      <c r="Q935" s="79">
        <f t="shared" si="34"/>
        <v>45526.140000000014</v>
      </c>
      <c r="R935" s="80">
        <f t="shared" si="35"/>
        <v>200.74556660039761</v>
      </c>
    </row>
    <row r="936" spans="1:18" x14ac:dyDescent="0.55000000000000004">
      <c r="A936" s="86">
        <v>7</v>
      </c>
      <c r="B936" s="87" t="s">
        <v>56</v>
      </c>
      <c r="C936" s="87" t="s">
        <v>545</v>
      </c>
      <c r="D936" s="87" t="s">
        <v>84</v>
      </c>
      <c r="E936" s="87" t="s">
        <v>546</v>
      </c>
      <c r="F936" s="87" t="s">
        <v>178</v>
      </c>
      <c r="G936" s="87" t="s">
        <v>1303</v>
      </c>
      <c r="H936" s="88">
        <v>2195</v>
      </c>
      <c r="I936" s="86">
        <v>2</v>
      </c>
      <c r="J936" s="89">
        <f>นครพนม!F43</f>
        <v>496153.29</v>
      </c>
      <c r="K936" s="90">
        <f>นครพนม!AL43</f>
        <v>540849.79</v>
      </c>
      <c r="L936" s="91">
        <f>นครพนม!AM43</f>
        <v>725934.44</v>
      </c>
      <c r="M936" s="91">
        <f>นครพนม!AN43</f>
        <v>556793.14</v>
      </c>
      <c r="N936" s="87"/>
      <c r="O936" s="87"/>
      <c r="P936" s="87"/>
      <c r="Q936" s="79">
        <f t="shared" si="34"/>
        <v>169141.29999999993</v>
      </c>
      <c r="R936" s="80">
        <f t="shared" si="35"/>
        <v>330.72184054669702</v>
      </c>
    </row>
    <row r="937" spans="1:18" x14ac:dyDescent="0.55000000000000004">
      <c r="A937" s="86">
        <v>8</v>
      </c>
      <c r="B937" s="87" t="s">
        <v>56</v>
      </c>
      <c r="C937" s="87" t="s">
        <v>545</v>
      </c>
      <c r="D937" s="87" t="s">
        <v>84</v>
      </c>
      <c r="E937" s="87" t="s">
        <v>546</v>
      </c>
      <c r="F937" s="87" t="s">
        <v>178</v>
      </c>
      <c r="G937" s="87" t="s">
        <v>1304</v>
      </c>
      <c r="H937" s="88">
        <v>2113</v>
      </c>
      <c r="I937" s="86">
        <v>2</v>
      </c>
      <c r="J937" s="89">
        <f>นครพนม!F44</f>
        <v>333867.62</v>
      </c>
      <c r="K937" s="90">
        <f>นครพนม!AL44</f>
        <v>468821.41000000003</v>
      </c>
      <c r="L937" s="91">
        <f>นครพนม!AM44</f>
        <v>167037.39000000001</v>
      </c>
      <c r="M937" s="91">
        <f>นครพนม!AN44</f>
        <v>110270.89</v>
      </c>
      <c r="N937" s="87"/>
      <c r="O937" s="87"/>
      <c r="P937" s="87"/>
      <c r="Q937" s="79">
        <f t="shared" si="34"/>
        <v>56766.500000000015</v>
      </c>
      <c r="R937" s="80">
        <f t="shared" si="35"/>
        <v>79.052243256034075</v>
      </c>
    </row>
    <row r="938" spans="1:18" x14ac:dyDescent="0.55000000000000004">
      <c r="A938" s="86">
        <v>9</v>
      </c>
      <c r="B938" s="87" t="s">
        <v>56</v>
      </c>
      <c r="C938" s="87" t="s">
        <v>545</v>
      </c>
      <c r="D938" s="87" t="s">
        <v>84</v>
      </c>
      <c r="E938" s="87" t="s">
        <v>546</v>
      </c>
      <c r="F938" s="87" t="s">
        <v>178</v>
      </c>
      <c r="G938" s="87" t="s">
        <v>1305</v>
      </c>
      <c r="H938" s="88">
        <v>2880</v>
      </c>
      <c r="I938" s="86">
        <v>2</v>
      </c>
      <c r="J938" s="89">
        <f>นครพนม!F45</f>
        <v>743978.86</v>
      </c>
      <c r="K938" s="90">
        <f>นครพนม!AL45</f>
        <v>797330.83</v>
      </c>
      <c r="L938" s="91">
        <f>นครพนม!AM45</f>
        <v>546451.91</v>
      </c>
      <c r="M938" s="91">
        <f>นครพนม!AN45</f>
        <v>362351.88</v>
      </c>
      <c r="N938" s="87"/>
      <c r="O938" s="87"/>
      <c r="P938" s="87"/>
      <c r="Q938" s="79">
        <f t="shared" si="34"/>
        <v>184100.03000000003</v>
      </c>
      <c r="R938" s="80">
        <f t="shared" si="35"/>
        <v>189.7402465277778</v>
      </c>
    </row>
    <row r="939" spans="1:18" x14ac:dyDescent="0.55000000000000004">
      <c r="A939" s="86">
        <v>10</v>
      </c>
      <c r="B939" s="87" t="s">
        <v>56</v>
      </c>
      <c r="C939" s="87" t="s">
        <v>545</v>
      </c>
      <c r="D939" s="87" t="s">
        <v>84</v>
      </c>
      <c r="E939" s="87" t="s">
        <v>546</v>
      </c>
      <c r="F939" s="87" t="s">
        <v>178</v>
      </c>
      <c r="G939" s="87" t="s">
        <v>1306</v>
      </c>
      <c r="H939" s="88">
        <v>2008</v>
      </c>
      <c r="I939" s="86">
        <v>2</v>
      </c>
      <c r="J939" s="89">
        <f>นครพนม!F46</f>
        <v>366508.54</v>
      </c>
      <c r="K939" s="90">
        <f>นครพนม!AL46</f>
        <v>343090.22</v>
      </c>
      <c r="L939" s="91">
        <f>นครพนม!AM46</f>
        <v>627601.80000000005</v>
      </c>
      <c r="M939" s="91">
        <f>นครพนม!AN46</f>
        <v>443405.34</v>
      </c>
      <c r="N939" s="87"/>
      <c r="O939" s="87"/>
      <c r="P939" s="87"/>
      <c r="Q939" s="79">
        <f t="shared" si="34"/>
        <v>184196.46000000002</v>
      </c>
      <c r="R939" s="80">
        <f t="shared" si="35"/>
        <v>312.55069721115541</v>
      </c>
    </row>
    <row r="940" spans="1:18" x14ac:dyDescent="0.55000000000000004">
      <c r="A940" s="86">
        <v>11</v>
      </c>
      <c r="B940" s="87" t="s">
        <v>56</v>
      </c>
      <c r="C940" s="87" t="s">
        <v>545</v>
      </c>
      <c r="D940" s="87" t="s">
        <v>84</v>
      </c>
      <c r="E940" s="87" t="s">
        <v>546</v>
      </c>
      <c r="F940" s="87" t="s">
        <v>178</v>
      </c>
      <c r="G940" s="87" t="s">
        <v>1307</v>
      </c>
      <c r="H940" s="88">
        <v>1706</v>
      </c>
      <c r="I940" s="86">
        <v>2</v>
      </c>
      <c r="J940" s="89">
        <f>นครพนม!F47</f>
        <v>450277.63</v>
      </c>
      <c r="K940" s="90">
        <f>นครพนม!AL47</f>
        <v>335289.16999999993</v>
      </c>
      <c r="L940" s="91">
        <f>นครพนม!AM47</f>
        <v>451689.17</v>
      </c>
      <c r="M940" s="91">
        <f>นครพนม!AN47</f>
        <v>325294.26999999996</v>
      </c>
      <c r="N940" s="87"/>
      <c r="O940" s="87"/>
      <c r="P940" s="87"/>
      <c r="Q940" s="79">
        <f t="shared" si="34"/>
        <v>126394.90000000002</v>
      </c>
      <c r="R940" s="80">
        <f t="shared" si="35"/>
        <v>264.76504689331767</v>
      </c>
    </row>
    <row r="941" spans="1:18" x14ac:dyDescent="0.55000000000000004">
      <c r="A941" s="86">
        <v>12</v>
      </c>
      <c r="B941" s="87" t="s">
        <v>56</v>
      </c>
      <c r="C941" s="87" t="s">
        <v>545</v>
      </c>
      <c r="D941" s="87" t="s">
        <v>84</v>
      </c>
      <c r="E941" s="87" t="s">
        <v>546</v>
      </c>
      <c r="F941" s="87" t="s">
        <v>178</v>
      </c>
      <c r="G941" s="87" t="s">
        <v>1308</v>
      </c>
      <c r="H941" s="88">
        <v>1846</v>
      </c>
      <c r="I941" s="86">
        <v>2</v>
      </c>
      <c r="J941" s="89">
        <f>นครพนม!F48</f>
        <v>88656.8</v>
      </c>
      <c r="K941" s="90">
        <f>นครพนม!AL48</f>
        <v>268132.99</v>
      </c>
      <c r="L941" s="91">
        <f>นครพนม!AM48</f>
        <v>408590.54000000004</v>
      </c>
      <c r="M941" s="91">
        <f>นครพนม!AN48</f>
        <v>464819.59</v>
      </c>
      <c r="N941" s="87"/>
      <c r="O941" s="87"/>
      <c r="P941" s="87"/>
      <c r="Q941" s="79">
        <f t="shared" si="34"/>
        <v>-56229.049999999988</v>
      </c>
      <c r="R941" s="80">
        <f t="shared" si="35"/>
        <v>221.33832069339113</v>
      </c>
    </row>
    <row r="942" spans="1:18" x14ac:dyDescent="0.55000000000000004">
      <c r="A942" s="86">
        <v>13</v>
      </c>
      <c r="B942" s="87" t="s">
        <v>56</v>
      </c>
      <c r="C942" s="87" t="s">
        <v>545</v>
      </c>
      <c r="D942" s="87" t="s">
        <v>84</v>
      </c>
      <c r="E942" s="87" t="s">
        <v>546</v>
      </c>
      <c r="F942" s="87" t="s">
        <v>178</v>
      </c>
      <c r="G942" s="87" t="s">
        <v>1309</v>
      </c>
      <c r="H942" s="88">
        <v>2707</v>
      </c>
      <c r="I942" s="86">
        <v>2</v>
      </c>
      <c r="J942" s="89">
        <f>นครพนม!F49</f>
        <v>520724.59</v>
      </c>
      <c r="K942" s="90">
        <f>นครพนม!AL49</f>
        <v>531749.97</v>
      </c>
      <c r="L942" s="91">
        <f>นครพนม!AM49</f>
        <v>531761.05000000005</v>
      </c>
      <c r="M942" s="91">
        <f>นครพนม!AN49</f>
        <v>497823.82</v>
      </c>
      <c r="N942" s="87"/>
      <c r="O942" s="87"/>
      <c r="P942" s="87"/>
      <c r="Q942" s="79">
        <f t="shared" si="34"/>
        <v>33937.23000000004</v>
      </c>
      <c r="R942" s="80">
        <f t="shared" si="35"/>
        <v>196.43925009235318</v>
      </c>
    </row>
    <row r="943" spans="1:18" x14ac:dyDescent="0.55000000000000004">
      <c r="A943" s="86">
        <v>14</v>
      </c>
      <c r="B943" s="87" t="s">
        <v>56</v>
      </c>
      <c r="C943" s="87" t="s">
        <v>545</v>
      </c>
      <c r="D943" s="87" t="s">
        <v>84</v>
      </c>
      <c r="E943" s="87" t="s">
        <v>546</v>
      </c>
      <c r="F943" s="87" t="s">
        <v>178</v>
      </c>
      <c r="G943" s="87" t="s">
        <v>1310</v>
      </c>
      <c r="H943" s="88">
        <v>2688</v>
      </c>
      <c r="I943" s="86">
        <v>2</v>
      </c>
      <c r="J943" s="89">
        <f>นครพนม!F50</f>
        <v>367191.65</v>
      </c>
      <c r="K943" s="90">
        <f>นครพนม!AL50</f>
        <v>659754.34000000008</v>
      </c>
      <c r="L943" s="91">
        <f>นครพนม!AM50</f>
        <v>665314.90999999992</v>
      </c>
      <c r="M943" s="91">
        <f>นครพนม!AN50</f>
        <v>573454.22</v>
      </c>
      <c r="N943" s="87"/>
      <c r="O943" s="87"/>
      <c r="P943" s="87"/>
      <c r="Q943" s="79">
        <f t="shared" si="34"/>
        <v>91860.689999999944</v>
      </c>
      <c r="R943" s="80">
        <f t="shared" si="35"/>
        <v>247.51298735119045</v>
      </c>
    </row>
    <row r="944" spans="1:18" x14ac:dyDescent="0.55000000000000004">
      <c r="A944" s="86">
        <v>15</v>
      </c>
      <c r="B944" s="87" t="s">
        <v>56</v>
      </c>
      <c r="C944" s="87" t="s">
        <v>545</v>
      </c>
      <c r="D944" s="87" t="s">
        <v>84</v>
      </c>
      <c r="E944" s="87" t="s">
        <v>546</v>
      </c>
      <c r="F944" s="87" t="s">
        <v>178</v>
      </c>
      <c r="G944" s="87" t="s">
        <v>1311</v>
      </c>
      <c r="H944" s="88">
        <v>2663</v>
      </c>
      <c r="I944" s="86">
        <v>2</v>
      </c>
      <c r="J944" s="89">
        <f>นครพนม!F51</f>
        <v>514938.72</v>
      </c>
      <c r="K944" s="90">
        <f>นครพนม!AL51</f>
        <v>617478.18999999994</v>
      </c>
      <c r="L944" s="91">
        <f>นครพนม!AM51</f>
        <v>615487.72</v>
      </c>
      <c r="M944" s="91">
        <f>นครพนม!AN51</f>
        <v>513816.14</v>
      </c>
      <c r="N944" s="87"/>
      <c r="O944" s="87"/>
      <c r="P944" s="87"/>
      <c r="Q944" s="79">
        <f t="shared" si="34"/>
        <v>101671.57999999996</v>
      </c>
      <c r="R944" s="80">
        <f t="shared" si="35"/>
        <v>231.12569282763801</v>
      </c>
    </row>
    <row r="945" spans="1:18" x14ac:dyDescent="0.55000000000000004">
      <c r="A945" s="86">
        <v>16</v>
      </c>
      <c r="B945" s="87" t="s">
        <v>56</v>
      </c>
      <c r="C945" s="87" t="s">
        <v>545</v>
      </c>
      <c r="D945" s="87" t="s">
        <v>84</v>
      </c>
      <c r="E945" s="87" t="s">
        <v>546</v>
      </c>
      <c r="F945" s="87" t="s">
        <v>178</v>
      </c>
      <c r="G945" s="87" t="s">
        <v>1312</v>
      </c>
      <c r="H945" s="88">
        <v>1880</v>
      </c>
      <c r="I945" s="86">
        <v>2</v>
      </c>
      <c r="J945" s="89">
        <f>นครพนม!F52</f>
        <v>827950.3</v>
      </c>
      <c r="K945" s="90">
        <f>นครพนม!AL52</f>
        <v>877528.53</v>
      </c>
      <c r="L945" s="91">
        <f>นครพนม!AM52</f>
        <v>476441.49</v>
      </c>
      <c r="M945" s="91">
        <f>นครพนม!AN52</f>
        <v>418073.39</v>
      </c>
      <c r="N945" s="87"/>
      <c r="O945" s="87"/>
      <c r="P945" s="87"/>
      <c r="Q945" s="79">
        <f t="shared" si="34"/>
        <v>58368.099999999977</v>
      </c>
      <c r="R945" s="80">
        <f t="shared" si="35"/>
        <v>253.42632446808511</v>
      </c>
    </row>
    <row r="946" spans="1:18" x14ac:dyDescent="0.55000000000000004">
      <c r="A946" s="100">
        <v>17</v>
      </c>
      <c r="B946" s="101" t="s">
        <v>56</v>
      </c>
      <c r="C946" s="101" t="s">
        <v>545</v>
      </c>
      <c r="D946" s="101" t="s">
        <v>84</v>
      </c>
      <c r="E946" s="101" t="s">
        <v>546</v>
      </c>
      <c r="F946" s="101" t="s">
        <v>178</v>
      </c>
      <c r="G946" s="101" t="s">
        <v>1313</v>
      </c>
      <c r="H946" s="102">
        <v>2375</v>
      </c>
      <c r="I946" s="100">
        <v>2</v>
      </c>
      <c r="J946" s="89">
        <f>นครพนม!F53</f>
        <v>104554.77</v>
      </c>
      <c r="K946" s="90">
        <f>นครพนม!AL53</f>
        <v>193372.91999999998</v>
      </c>
      <c r="L946" s="91">
        <f>นครพนม!AM53</f>
        <v>455713.17000000004</v>
      </c>
      <c r="M946" s="91">
        <f>นครพนม!AN53</f>
        <v>418483.88</v>
      </c>
      <c r="N946" s="87"/>
      <c r="O946" s="87"/>
      <c r="P946" s="87"/>
      <c r="Q946" s="79">
        <f t="shared" si="34"/>
        <v>37229.290000000037</v>
      </c>
      <c r="R946" s="80">
        <f t="shared" si="35"/>
        <v>191.87922947368423</v>
      </c>
    </row>
    <row r="947" spans="1:18" x14ac:dyDescent="0.55000000000000004">
      <c r="A947" s="100">
        <v>18</v>
      </c>
      <c r="B947" s="101" t="s">
        <v>56</v>
      </c>
      <c r="C947" s="101" t="s">
        <v>545</v>
      </c>
      <c r="D947" s="101" t="s">
        <v>84</v>
      </c>
      <c r="E947" s="101" t="s">
        <v>546</v>
      </c>
      <c r="F947" s="101" t="s">
        <v>178</v>
      </c>
      <c r="G947" s="101" t="s">
        <v>1314</v>
      </c>
      <c r="H947" s="102">
        <v>1804</v>
      </c>
      <c r="I947" s="100">
        <v>2</v>
      </c>
      <c r="J947" s="89">
        <f>นครพนม!F54</f>
        <v>133549.26999999999</v>
      </c>
      <c r="K947" s="90">
        <f>นครพนม!AL54</f>
        <v>304730.19999999995</v>
      </c>
      <c r="L947" s="91">
        <f>นครพนม!AM54</f>
        <v>490537.79000000004</v>
      </c>
      <c r="M947" s="91">
        <f>นครพนม!AN54</f>
        <v>436223.21</v>
      </c>
      <c r="N947" s="87"/>
      <c r="O947" s="87"/>
      <c r="P947" s="87"/>
      <c r="Q947" s="79">
        <f t="shared" si="34"/>
        <v>54314.580000000016</v>
      </c>
      <c r="R947" s="80">
        <f t="shared" si="35"/>
        <v>271.91673503325944</v>
      </c>
    </row>
    <row r="948" spans="1:18" s="98" customFormat="1" x14ac:dyDescent="0.55000000000000004">
      <c r="A948" s="92">
        <v>3</v>
      </c>
      <c r="B948" s="93" t="s">
        <v>56</v>
      </c>
      <c r="C948" s="93"/>
      <c r="D948" s="93"/>
      <c r="E948" s="93" t="s">
        <v>75</v>
      </c>
      <c r="F948" s="93"/>
      <c r="G948" s="93" t="s">
        <v>548</v>
      </c>
      <c r="H948" s="99">
        <f>SUM(H930:H947)</f>
        <v>40283</v>
      </c>
      <c r="I948" s="92"/>
      <c r="J948" s="95">
        <f>SUM(J930:J947)</f>
        <v>6660055.2299999986</v>
      </c>
      <c r="K948" s="95">
        <f>SUM(K930:K947)</f>
        <v>7639750.5099999998</v>
      </c>
      <c r="L948" s="95">
        <f>SUM(L930:L947)</f>
        <v>8357657.4900000002</v>
      </c>
      <c r="M948" s="95">
        <f>SUM(M930:M947)</f>
        <v>6865713.5199999986</v>
      </c>
      <c r="N948" s="93">
        <v>17</v>
      </c>
      <c r="O948" s="93">
        <v>16</v>
      </c>
      <c r="P948" s="93">
        <f>N948-O948</f>
        <v>1</v>
      </c>
      <c r="Q948" s="96">
        <f t="shared" si="34"/>
        <v>1491943.9700000016</v>
      </c>
      <c r="R948" s="97">
        <f>L948/H948</f>
        <v>207.47356180026316</v>
      </c>
    </row>
    <row r="949" spans="1:18" x14ac:dyDescent="0.55000000000000004">
      <c r="A949" s="86">
        <v>1</v>
      </c>
      <c r="B949" s="87" t="s">
        <v>56</v>
      </c>
      <c r="C949" s="87" t="s">
        <v>549</v>
      </c>
      <c r="D949" s="87" t="s">
        <v>91</v>
      </c>
      <c r="E949" s="87" t="s">
        <v>550</v>
      </c>
      <c r="F949" s="87" t="s">
        <v>208</v>
      </c>
      <c r="G949" s="87" t="s">
        <v>551</v>
      </c>
      <c r="H949" s="88"/>
      <c r="I949" s="86"/>
      <c r="J949" s="89"/>
      <c r="K949" s="90"/>
      <c r="L949" s="91"/>
      <c r="M949" s="91"/>
      <c r="N949" s="87"/>
      <c r="O949" s="87"/>
      <c r="P949" s="87"/>
    </row>
    <row r="950" spans="1:18" x14ac:dyDescent="0.55000000000000004">
      <c r="A950" s="86">
        <v>2</v>
      </c>
      <c r="B950" s="87" t="s">
        <v>56</v>
      </c>
      <c r="C950" s="87" t="s">
        <v>549</v>
      </c>
      <c r="D950" s="87" t="s">
        <v>91</v>
      </c>
      <c r="E950" s="87" t="s">
        <v>550</v>
      </c>
      <c r="F950" s="87" t="s">
        <v>178</v>
      </c>
      <c r="G950" s="87" t="s">
        <v>1315</v>
      </c>
      <c r="H950" s="88">
        <v>2423</v>
      </c>
      <c r="I950" s="86">
        <v>2</v>
      </c>
      <c r="J950" s="89">
        <f>นครพนม!F55</f>
        <v>389007.41</v>
      </c>
      <c r="K950" s="90">
        <f>นครพนม!AL55</f>
        <v>417119.87</v>
      </c>
      <c r="L950" s="91">
        <f>นครพนม!AM55</f>
        <v>594657.04</v>
      </c>
      <c r="M950" s="91">
        <f>นครพนม!AN55</f>
        <v>505211.4</v>
      </c>
      <c r="N950" s="87"/>
      <c r="O950" s="87"/>
      <c r="P950" s="87"/>
      <c r="Q950" s="79">
        <f t="shared" si="34"/>
        <v>89445.640000000014</v>
      </c>
      <c r="R950" s="80">
        <f t="shared" si="35"/>
        <v>245.42180767643418</v>
      </c>
    </row>
    <row r="951" spans="1:18" x14ac:dyDescent="0.55000000000000004">
      <c r="A951" s="86">
        <v>3</v>
      </c>
      <c r="B951" s="87" t="s">
        <v>56</v>
      </c>
      <c r="C951" s="87" t="s">
        <v>549</v>
      </c>
      <c r="D951" s="87" t="s">
        <v>91</v>
      </c>
      <c r="E951" s="87" t="s">
        <v>550</v>
      </c>
      <c r="F951" s="87" t="s">
        <v>178</v>
      </c>
      <c r="G951" s="87" t="s">
        <v>1316</v>
      </c>
      <c r="H951" s="88">
        <v>1424</v>
      </c>
      <c r="I951" s="86">
        <v>1</v>
      </c>
      <c r="J951" s="89">
        <f>นครพนม!F56</f>
        <v>514086.57</v>
      </c>
      <c r="K951" s="90">
        <f>นครพนม!AL56</f>
        <v>529593.98</v>
      </c>
      <c r="L951" s="91">
        <f>นครพนม!AM56</f>
        <v>542900.15</v>
      </c>
      <c r="M951" s="91">
        <f>นครพนม!AN56</f>
        <v>275118.65999999997</v>
      </c>
      <c r="N951" s="87"/>
      <c r="O951" s="87"/>
      <c r="P951" s="87"/>
      <c r="Q951" s="79">
        <f t="shared" si="34"/>
        <v>267781.49000000005</v>
      </c>
      <c r="R951" s="80">
        <f t="shared" si="35"/>
        <v>381.25010533707865</v>
      </c>
    </row>
    <row r="952" spans="1:18" x14ac:dyDescent="0.55000000000000004">
      <c r="A952" s="86">
        <v>4</v>
      </c>
      <c r="B952" s="87" t="s">
        <v>56</v>
      </c>
      <c r="C952" s="87" t="s">
        <v>549</v>
      </c>
      <c r="D952" s="87" t="s">
        <v>91</v>
      </c>
      <c r="E952" s="87" t="s">
        <v>550</v>
      </c>
      <c r="F952" s="87" t="s">
        <v>178</v>
      </c>
      <c r="G952" s="87" t="s">
        <v>1317</v>
      </c>
      <c r="H952" s="88">
        <v>1355</v>
      </c>
      <c r="I952" s="86">
        <v>1</v>
      </c>
      <c r="J952" s="89">
        <f>นครพนม!F57</f>
        <v>435821.4</v>
      </c>
      <c r="K952" s="90">
        <f>นครพนม!AL57</f>
        <v>540869.30000000005</v>
      </c>
      <c r="L952" s="91">
        <f>นครพนม!AM57</f>
        <v>595595.62999999989</v>
      </c>
      <c r="M952" s="91">
        <f>นครพนม!AN57</f>
        <v>271963.99</v>
      </c>
      <c r="N952" s="87"/>
      <c r="O952" s="87"/>
      <c r="P952" s="87"/>
      <c r="Q952" s="79">
        <f t="shared" si="34"/>
        <v>323631.6399999999</v>
      </c>
      <c r="R952" s="80">
        <f t="shared" si="35"/>
        <v>439.55397047970473</v>
      </c>
    </row>
    <row r="953" spans="1:18" x14ac:dyDescent="0.55000000000000004">
      <c r="A953" s="86">
        <v>5</v>
      </c>
      <c r="B953" s="87" t="s">
        <v>56</v>
      </c>
      <c r="C953" s="87" t="s">
        <v>549</v>
      </c>
      <c r="D953" s="87" t="s">
        <v>91</v>
      </c>
      <c r="E953" s="87" t="s">
        <v>550</v>
      </c>
      <c r="F953" s="87" t="s">
        <v>178</v>
      </c>
      <c r="G953" s="87" t="s">
        <v>1318</v>
      </c>
      <c r="H953" s="88">
        <v>2385</v>
      </c>
      <c r="I953" s="86">
        <v>2</v>
      </c>
      <c r="J953" s="89">
        <f>นครพนม!F58</f>
        <v>891501.07</v>
      </c>
      <c r="K953" s="90">
        <f>นครพนม!AL58</f>
        <v>889514.69</v>
      </c>
      <c r="L953" s="91">
        <f>นครพนม!AM58</f>
        <v>676657.34</v>
      </c>
      <c r="M953" s="91">
        <f>นครพนม!AN58</f>
        <v>343226.4</v>
      </c>
      <c r="N953" s="87"/>
      <c r="O953" s="87"/>
      <c r="P953" s="87"/>
      <c r="Q953" s="79">
        <f t="shared" si="34"/>
        <v>333430.93999999994</v>
      </c>
      <c r="R953" s="80">
        <f t="shared" si="35"/>
        <v>283.71376939203356</v>
      </c>
    </row>
    <row r="954" spans="1:18" x14ac:dyDescent="0.55000000000000004">
      <c r="A954" s="86">
        <v>6</v>
      </c>
      <c r="B954" s="87" t="s">
        <v>56</v>
      </c>
      <c r="C954" s="87" t="s">
        <v>549</v>
      </c>
      <c r="D954" s="87" t="s">
        <v>91</v>
      </c>
      <c r="E954" s="87" t="s">
        <v>550</v>
      </c>
      <c r="F954" s="87" t="s">
        <v>178</v>
      </c>
      <c r="G954" s="87" t="s">
        <v>1319</v>
      </c>
      <c r="H954" s="88">
        <v>1462</v>
      </c>
      <c r="I954" s="86">
        <v>1</v>
      </c>
      <c r="J954" s="89">
        <f>นครพนม!F59</f>
        <v>125885.47</v>
      </c>
      <c r="K954" s="90">
        <f>นครพนม!AL59</f>
        <v>107196.17000000001</v>
      </c>
      <c r="L954" s="91">
        <f>นครพนม!AM59</f>
        <v>342423.55000000005</v>
      </c>
      <c r="M954" s="91">
        <f>นครพนม!AN59</f>
        <v>319320.53000000003</v>
      </c>
      <c r="N954" s="87"/>
      <c r="O954" s="87"/>
      <c r="P954" s="87"/>
      <c r="Q954" s="79">
        <f t="shared" si="34"/>
        <v>23103.020000000019</v>
      </c>
      <c r="R954" s="80">
        <f t="shared" si="35"/>
        <v>234.21583447332424</v>
      </c>
    </row>
    <row r="955" spans="1:18" x14ac:dyDescent="0.55000000000000004">
      <c r="A955" s="86">
        <v>7</v>
      </c>
      <c r="B955" s="87" t="s">
        <v>56</v>
      </c>
      <c r="C955" s="87" t="s">
        <v>549</v>
      </c>
      <c r="D955" s="87" t="s">
        <v>91</v>
      </c>
      <c r="E955" s="87" t="s">
        <v>550</v>
      </c>
      <c r="F955" s="87" t="s">
        <v>178</v>
      </c>
      <c r="G955" s="87" t="s">
        <v>1320</v>
      </c>
      <c r="H955" s="88">
        <v>2682</v>
      </c>
      <c r="I955" s="86">
        <v>2</v>
      </c>
      <c r="J955" s="89">
        <f>นครพนม!F60</f>
        <v>75936.240000000005</v>
      </c>
      <c r="K955" s="90">
        <f>นครพนม!AL60</f>
        <v>139665.69</v>
      </c>
      <c r="L955" s="91">
        <f>นครพนม!AM60</f>
        <v>478919.25</v>
      </c>
      <c r="M955" s="91">
        <f>นครพนม!AN60</f>
        <v>510367.94000000006</v>
      </c>
      <c r="N955" s="87"/>
      <c r="O955" s="87"/>
      <c r="P955" s="87"/>
      <c r="Q955" s="79">
        <f t="shared" si="34"/>
        <v>-31448.690000000061</v>
      </c>
      <c r="R955" s="80">
        <f t="shared" si="35"/>
        <v>178.56795302013424</v>
      </c>
    </row>
    <row r="956" spans="1:18" x14ac:dyDescent="0.55000000000000004">
      <c r="A956" s="86">
        <v>8</v>
      </c>
      <c r="B956" s="87" t="s">
        <v>56</v>
      </c>
      <c r="C956" s="87" t="s">
        <v>549</v>
      </c>
      <c r="D956" s="87" t="s">
        <v>91</v>
      </c>
      <c r="E956" s="87" t="s">
        <v>550</v>
      </c>
      <c r="F956" s="87" t="s">
        <v>178</v>
      </c>
      <c r="G956" s="87" t="s">
        <v>1321</v>
      </c>
      <c r="H956" s="88">
        <v>4067</v>
      </c>
      <c r="I956" s="86">
        <v>3</v>
      </c>
      <c r="J956" s="89">
        <f>นครพนม!F61</f>
        <v>486777.81</v>
      </c>
      <c r="K956" s="90">
        <f>นครพนม!AL61</f>
        <v>494300.41999999993</v>
      </c>
      <c r="L956" s="91">
        <f>นครพนม!AM61</f>
        <v>823500.55</v>
      </c>
      <c r="M956" s="91">
        <f>นครพนม!AN61</f>
        <v>549712.39</v>
      </c>
      <c r="N956" s="87"/>
      <c r="O956" s="87"/>
      <c r="P956" s="87"/>
      <c r="Q956" s="79">
        <f t="shared" si="34"/>
        <v>273788.16000000003</v>
      </c>
      <c r="R956" s="80">
        <f t="shared" si="35"/>
        <v>202.48353823457094</v>
      </c>
    </row>
    <row r="957" spans="1:18" x14ac:dyDescent="0.55000000000000004">
      <c r="A957" s="86">
        <v>9</v>
      </c>
      <c r="B957" s="87" t="s">
        <v>56</v>
      </c>
      <c r="C957" s="87" t="s">
        <v>549</v>
      </c>
      <c r="D957" s="87" t="s">
        <v>91</v>
      </c>
      <c r="E957" s="87" t="s">
        <v>550</v>
      </c>
      <c r="F957" s="87" t="s">
        <v>178</v>
      </c>
      <c r="G957" s="87" t="s">
        <v>1322</v>
      </c>
      <c r="H957" s="88">
        <v>2581</v>
      </c>
      <c r="I957" s="86">
        <v>2</v>
      </c>
      <c r="J957" s="89">
        <f>นครพนม!F62</f>
        <v>229084.28</v>
      </c>
      <c r="K957" s="90">
        <f>นครพนม!AL62</f>
        <v>302751.14</v>
      </c>
      <c r="L957" s="91">
        <f>นครพนม!AM62</f>
        <v>459039.17000000004</v>
      </c>
      <c r="M957" s="91">
        <f>นครพนม!AN62</f>
        <v>427400.61</v>
      </c>
      <c r="N957" s="87"/>
      <c r="O957" s="87"/>
      <c r="P957" s="87"/>
      <c r="Q957" s="79">
        <f t="shared" si="34"/>
        <v>31638.560000000056</v>
      </c>
      <c r="R957" s="80">
        <f t="shared" si="35"/>
        <v>177.85322355676095</v>
      </c>
    </row>
    <row r="958" spans="1:18" x14ac:dyDescent="0.55000000000000004">
      <c r="A958" s="86">
        <v>10</v>
      </c>
      <c r="B958" s="87" t="s">
        <v>56</v>
      </c>
      <c r="C958" s="87" t="s">
        <v>549</v>
      </c>
      <c r="D958" s="87" t="s">
        <v>91</v>
      </c>
      <c r="E958" s="87" t="s">
        <v>550</v>
      </c>
      <c r="F958" s="87" t="s">
        <v>178</v>
      </c>
      <c r="G958" s="87" t="s">
        <v>1323</v>
      </c>
      <c r="H958" s="88">
        <v>1424</v>
      </c>
      <c r="I958" s="86">
        <v>1</v>
      </c>
      <c r="J958" s="89">
        <f>นครพนม!F63</f>
        <v>249320.98</v>
      </c>
      <c r="K958" s="90">
        <f>นครพนม!AL63</f>
        <v>256773.31000000003</v>
      </c>
      <c r="L958" s="91">
        <f>นครพนม!AM63</f>
        <v>621634.06000000006</v>
      </c>
      <c r="M958" s="91">
        <f>นครพนม!AN63</f>
        <v>563520.73</v>
      </c>
      <c r="N958" s="87"/>
      <c r="O958" s="87"/>
      <c r="P958" s="87"/>
      <c r="Q958" s="79">
        <f t="shared" si="34"/>
        <v>58113.330000000075</v>
      </c>
      <c r="R958" s="80">
        <f t="shared" si="35"/>
        <v>436.54077247191015</v>
      </c>
    </row>
    <row r="959" spans="1:18" s="98" customFormat="1" x14ac:dyDescent="0.55000000000000004">
      <c r="A959" s="92">
        <v>4</v>
      </c>
      <c r="B959" s="93" t="s">
        <v>56</v>
      </c>
      <c r="C959" s="93"/>
      <c r="D959" s="93"/>
      <c r="E959" s="93" t="s">
        <v>75</v>
      </c>
      <c r="F959" s="93"/>
      <c r="G959" s="93" t="s">
        <v>552</v>
      </c>
      <c r="H959" s="99">
        <f>SUM(H949:H958)</f>
        <v>19803</v>
      </c>
      <c r="I959" s="92"/>
      <c r="J959" s="95">
        <f>SUM(J949:J958)</f>
        <v>3397421.23</v>
      </c>
      <c r="K959" s="95">
        <f>SUM(K949:K958)</f>
        <v>3677784.57</v>
      </c>
      <c r="L959" s="95">
        <f>SUM(L949:L958)</f>
        <v>5135326.74</v>
      </c>
      <c r="M959" s="95">
        <f>SUM(M949:M958)</f>
        <v>3765842.6500000004</v>
      </c>
      <c r="N959" s="93">
        <v>9</v>
      </c>
      <c r="O959" s="93">
        <v>9</v>
      </c>
      <c r="P959" s="93">
        <f>N959-O959</f>
        <v>0</v>
      </c>
      <c r="Q959" s="96">
        <f t="shared" si="34"/>
        <v>1369484.0899999999</v>
      </c>
      <c r="R959" s="97">
        <f>L959/H959</f>
        <v>259.32064535676415</v>
      </c>
    </row>
    <row r="960" spans="1:18" x14ac:dyDescent="0.55000000000000004">
      <c r="A960" s="86">
        <v>1</v>
      </c>
      <c r="B960" s="87" t="s">
        <v>56</v>
      </c>
      <c r="C960" s="87" t="s">
        <v>553</v>
      </c>
      <c r="D960" s="87" t="s">
        <v>134</v>
      </c>
      <c r="E960" s="87" t="s">
        <v>554</v>
      </c>
      <c r="F960" s="87" t="s">
        <v>327</v>
      </c>
      <c r="G960" s="87" t="s">
        <v>555</v>
      </c>
      <c r="H960" s="88"/>
      <c r="I960" s="86"/>
      <c r="J960" s="89"/>
      <c r="K960" s="90"/>
      <c r="L960" s="91"/>
      <c r="M960" s="91"/>
      <c r="N960" s="87"/>
      <c r="O960" s="87"/>
      <c r="P960" s="87"/>
    </row>
    <row r="961" spans="1:18" x14ac:dyDescent="0.55000000000000004">
      <c r="A961" s="86">
        <v>2</v>
      </c>
      <c r="B961" s="87" t="s">
        <v>56</v>
      </c>
      <c r="C961" s="87" t="s">
        <v>553</v>
      </c>
      <c r="D961" s="87" t="s">
        <v>134</v>
      </c>
      <c r="E961" s="87" t="s">
        <v>554</v>
      </c>
      <c r="F961" s="87" t="s">
        <v>178</v>
      </c>
      <c r="G961" s="87" t="s">
        <v>1324</v>
      </c>
      <c r="H961" s="88">
        <v>4840</v>
      </c>
      <c r="I961" s="86">
        <v>4</v>
      </c>
      <c r="J961" s="89">
        <f>นครพนม!F64</f>
        <v>868290.55</v>
      </c>
      <c r="K961" s="90">
        <f>นครพนม!AL64</f>
        <v>1135395.79</v>
      </c>
      <c r="L961" s="91">
        <f>นครพนม!AM64</f>
        <v>873050.69</v>
      </c>
      <c r="M961" s="91">
        <f>นครพนม!AN64</f>
        <v>662994.17999999993</v>
      </c>
      <c r="N961" s="87"/>
      <c r="O961" s="87"/>
      <c r="P961" s="87"/>
      <c r="Q961" s="79">
        <f t="shared" si="34"/>
        <v>210056.51</v>
      </c>
      <c r="R961" s="80">
        <f t="shared" si="35"/>
        <v>180.38237396694214</v>
      </c>
    </row>
    <row r="962" spans="1:18" x14ac:dyDescent="0.55000000000000004">
      <c r="A962" s="86">
        <v>3</v>
      </c>
      <c r="B962" s="87" t="s">
        <v>56</v>
      </c>
      <c r="C962" s="87" t="s">
        <v>553</v>
      </c>
      <c r="D962" s="87" t="s">
        <v>134</v>
      </c>
      <c r="E962" s="87" t="s">
        <v>554</v>
      </c>
      <c r="F962" s="87" t="s">
        <v>178</v>
      </c>
      <c r="G962" s="87" t="s">
        <v>1325</v>
      </c>
      <c r="H962" s="88">
        <v>1989</v>
      </c>
      <c r="I962" s="86">
        <v>2</v>
      </c>
      <c r="J962" s="89">
        <f>นครพนม!F65</f>
        <v>634904.21</v>
      </c>
      <c r="K962" s="90">
        <f>นครพนม!AL65</f>
        <v>570165.35</v>
      </c>
      <c r="L962" s="91">
        <f>นครพนม!AM65</f>
        <v>316231.32</v>
      </c>
      <c r="M962" s="91">
        <f>นครพนม!AN65</f>
        <v>360413.95999999996</v>
      </c>
      <c r="N962" s="87"/>
      <c r="O962" s="87"/>
      <c r="P962" s="87"/>
      <c r="Q962" s="79">
        <f t="shared" si="34"/>
        <v>-44182.639999999956</v>
      </c>
      <c r="R962" s="80">
        <f t="shared" si="35"/>
        <v>158.99010558069381</v>
      </c>
    </row>
    <row r="963" spans="1:18" x14ac:dyDescent="0.55000000000000004">
      <c r="A963" s="86">
        <v>4</v>
      </c>
      <c r="B963" s="87" t="s">
        <v>56</v>
      </c>
      <c r="C963" s="87" t="s">
        <v>553</v>
      </c>
      <c r="D963" s="87" t="s">
        <v>134</v>
      </c>
      <c r="E963" s="87" t="s">
        <v>554</v>
      </c>
      <c r="F963" s="87" t="s">
        <v>178</v>
      </c>
      <c r="G963" s="87" t="s">
        <v>1326</v>
      </c>
      <c r="H963" s="88">
        <v>1664</v>
      </c>
      <c r="I963" s="86">
        <v>2</v>
      </c>
      <c r="J963" s="89">
        <f>นครพนม!F66</f>
        <v>413517.83</v>
      </c>
      <c r="K963" s="90">
        <f>นครพนม!AL66</f>
        <v>478819.44</v>
      </c>
      <c r="L963" s="91">
        <f>นครพนม!AM66</f>
        <v>429523.91000000003</v>
      </c>
      <c r="M963" s="91">
        <f>นครพนม!AN66</f>
        <v>533981.07999999996</v>
      </c>
      <c r="N963" s="87"/>
      <c r="O963" s="87"/>
      <c r="P963" s="87"/>
      <c r="Q963" s="79">
        <f t="shared" si="34"/>
        <v>-104457.16999999993</v>
      </c>
      <c r="R963" s="80">
        <f t="shared" si="35"/>
        <v>258.12734975961541</v>
      </c>
    </row>
    <row r="964" spans="1:18" x14ac:dyDescent="0.55000000000000004">
      <c r="A964" s="86">
        <v>5</v>
      </c>
      <c r="B964" s="87" t="s">
        <v>56</v>
      </c>
      <c r="C964" s="87" t="s">
        <v>553</v>
      </c>
      <c r="D964" s="87" t="s">
        <v>134</v>
      </c>
      <c r="E964" s="87" t="s">
        <v>554</v>
      </c>
      <c r="F964" s="87" t="s">
        <v>178</v>
      </c>
      <c r="G964" s="87" t="s">
        <v>1327</v>
      </c>
      <c r="H964" s="88">
        <v>4566</v>
      </c>
      <c r="I964" s="86">
        <v>4</v>
      </c>
      <c r="J964" s="89">
        <f>นครพนม!F67</f>
        <v>361116.6</v>
      </c>
      <c r="K964" s="90">
        <f>นครพนม!AL67</f>
        <v>504286.05000000005</v>
      </c>
      <c r="L964" s="91">
        <f>นครพนม!AM67</f>
        <v>535589</v>
      </c>
      <c r="M964" s="91">
        <f>นครพนม!AN67</f>
        <v>575872.37</v>
      </c>
      <c r="N964" s="87"/>
      <c r="O964" s="87"/>
      <c r="P964" s="87"/>
      <c r="Q964" s="79">
        <f t="shared" si="34"/>
        <v>-40283.369999999995</v>
      </c>
      <c r="R964" s="80">
        <f t="shared" si="35"/>
        <v>117.2993867717915</v>
      </c>
    </row>
    <row r="965" spans="1:18" x14ac:dyDescent="0.55000000000000004">
      <c r="A965" s="86">
        <v>6</v>
      </c>
      <c r="B965" s="87" t="s">
        <v>56</v>
      </c>
      <c r="C965" s="87" t="s">
        <v>553</v>
      </c>
      <c r="D965" s="87" t="s">
        <v>134</v>
      </c>
      <c r="E965" s="87" t="s">
        <v>554</v>
      </c>
      <c r="F965" s="87" t="s">
        <v>178</v>
      </c>
      <c r="G965" s="87" t="s">
        <v>1328</v>
      </c>
      <c r="H965" s="88">
        <v>3846</v>
      </c>
      <c r="I965" s="86">
        <v>3</v>
      </c>
      <c r="J965" s="89">
        <f>นครพนม!F68</f>
        <v>694197.87</v>
      </c>
      <c r="K965" s="90">
        <f>นครพนม!AL68</f>
        <v>151516.46999999997</v>
      </c>
      <c r="L965" s="91">
        <f>นครพนม!AM68</f>
        <v>1230679.08</v>
      </c>
      <c r="M965" s="91">
        <f>นครพนม!AN68</f>
        <v>1149722.98</v>
      </c>
      <c r="N965" s="87"/>
      <c r="O965" s="87"/>
      <c r="P965" s="87"/>
      <c r="Q965" s="79">
        <f t="shared" si="34"/>
        <v>80956.100000000093</v>
      </c>
      <c r="R965" s="80">
        <f t="shared" si="35"/>
        <v>319.98936037441501</v>
      </c>
    </row>
    <row r="966" spans="1:18" x14ac:dyDescent="0.55000000000000004">
      <c r="A966" s="86">
        <v>7</v>
      </c>
      <c r="B966" s="87" t="s">
        <v>56</v>
      </c>
      <c r="C966" s="87" t="s">
        <v>553</v>
      </c>
      <c r="D966" s="87" t="s">
        <v>134</v>
      </c>
      <c r="E966" s="87" t="s">
        <v>554</v>
      </c>
      <c r="F966" s="87" t="s">
        <v>178</v>
      </c>
      <c r="G966" s="87" t="s">
        <v>1329</v>
      </c>
      <c r="H966" s="88">
        <v>2300</v>
      </c>
      <c r="I966" s="86">
        <v>2</v>
      </c>
      <c r="J966" s="89">
        <f>นครพนม!F69</f>
        <v>854014.34</v>
      </c>
      <c r="K966" s="90">
        <f>นครพนม!AL69</f>
        <v>1047282.23</v>
      </c>
      <c r="L966" s="91">
        <f>นครพนม!AM69</f>
        <v>460043.72</v>
      </c>
      <c r="M966" s="91">
        <f>นครพนม!AN69</f>
        <v>435393.47</v>
      </c>
      <c r="N966" s="87"/>
      <c r="O966" s="87"/>
      <c r="P966" s="87"/>
      <c r="Q966" s="79">
        <f t="shared" si="34"/>
        <v>24650.25</v>
      </c>
      <c r="R966" s="80">
        <f t="shared" si="35"/>
        <v>200.01900869565216</v>
      </c>
    </row>
    <row r="967" spans="1:18" x14ac:dyDescent="0.55000000000000004">
      <c r="A967" s="86">
        <v>8</v>
      </c>
      <c r="B967" s="87" t="s">
        <v>56</v>
      </c>
      <c r="C967" s="87" t="s">
        <v>553</v>
      </c>
      <c r="D967" s="87" t="s">
        <v>134</v>
      </c>
      <c r="E967" s="87" t="s">
        <v>554</v>
      </c>
      <c r="F967" s="87" t="s">
        <v>178</v>
      </c>
      <c r="G967" s="87" t="s">
        <v>1330</v>
      </c>
      <c r="H967" s="88">
        <v>2685</v>
      </c>
      <c r="I967" s="86">
        <v>2</v>
      </c>
      <c r="J967" s="89">
        <f>นครพนม!F70</f>
        <v>757523.94</v>
      </c>
      <c r="K967" s="90">
        <f>นครพนม!AL70</f>
        <v>807191.53999999992</v>
      </c>
      <c r="L967" s="91">
        <f>นครพนม!AM70</f>
        <v>640425.79</v>
      </c>
      <c r="M967" s="91">
        <f>นครพนม!AN70</f>
        <v>637625.49000000011</v>
      </c>
      <c r="N967" s="87"/>
      <c r="O967" s="87"/>
      <c r="P967" s="87"/>
      <c r="Q967" s="79">
        <f t="shared" ref="Q967:Q1029" si="36">L967-M967</f>
        <v>2800.2999999999302</v>
      </c>
      <c r="R967" s="80">
        <f t="shared" ref="R967:R1028" si="37">L967/H967</f>
        <v>238.51984729981379</v>
      </c>
    </row>
    <row r="968" spans="1:18" x14ac:dyDescent="0.55000000000000004">
      <c r="A968" s="86">
        <v>9</v>
      </c>
      <c r="B968" s="87" t="s">
        <v>56</v>
      </c>
      <c r="C968" s="87" t="s">
        <v>553</v>
      </c>
      <c r="D968" s="87" t="s">
        <v>134</v>
      </c>
      <c r="E968" s="87" t="s">
        <v>554</v>
      </c>
      <c r="F968" s="87" t="s">
        <v>178</v>
      </c>
      <c r="G968" s="87" t="s">
        <v>1331</v>
      </c>
      <c r="H968" s="88">
        <v>4912</v>
      </c>
      <c r="I968" s="86">
        <v>4</v>
      </c>
      <c r="J968" s="89">
        <f>นครพนม!F71</f>
        <v>797298.02</v>
      </c>
      <c r="K968" s="90">
        <f>นครพนม!AL71</f>
        <v>847573.73</v>
      </c>
      <c r="L968" s="91">
        <f>นครพนม!AM71</f>
        <v>503203.92</v>
      </c>
      <c r="M968" s="91">
        <f>นครพนม!AN71</f>
        <v>583950.82000000007</v>
      </c>
      <c r="N968" s="87"/>
      <c r="O968" s="87"/>
      <c r="P968" s="87"/>
      <c r="Q968" s="79">
        <f t="shared" si="36"/>
        <v>-80746.900000000081</v>
      </c>
      <c r="R968" s="80">
        <f t="shared" si="37"/>
        <v>102.44379478827361</v>
      </c>
    </row>
    <row r="969" spans="1:18" x14ac:dyDescent="0.55000000000000004">
      <c r="A969" s="86">
        <v>10</v>
      </c>
      <c r="B969" s="87" t="s">
        <v>56</v>
      </c>
      <c r="C969" s="87" t="s">
        <v>553</v>
      </c>
      <c r="D969" s="87" t="s">
        <v>134</v>
      </c>
      <c r="E969" s="87" t="s">
        <v>554</v>
      </c>
      <c r="F969" s="87" t="s">
        <v>178</v>
      </c>
      <c r="G969" s="87" t="s">
        <v>1332</v>
      </c>
      <c r="H969" s="88">
        <v>4333</v>
      </c>
      <c r="I969" s="86">
        <v>3</v>
      </c>
      <c r="J969" s="89">
        <f>นครพนม!F72</f>
        <v>571935.12</v>
      </c>
      <c r="K969" s="90">
        <f>นครพนม!AL72</f>
        <v>664621.46</v>
      </c>
      <c r="L969" s="91">
        <f>นครพนม!AM72</f>
        <v>494870.95999999996</v>
      </c>
      <c r="M969" s="91">
        <f>นครพนม!AN72</f>
        <v>675991.5</v>
      </c>
      <c r="N969" s="87"/>
      <c r="O969" s="87"/>
      <c r="P969" s="87"/>
      <c r="Q969" s="79">
        <f t="shared" si="36"/>
        <v>-181120.54000000004</v>
      </c>
      <c r="R969" s="80">
        <f t="shared" si="37"/>
        <v>114.20977613662589</v>
      </c>
    </row>
    <row r="970" spans="1:18" x14ac:dyDescent="0.55000000000000004">
      <c r="A970" s="86">
        <v>11</v>
      </c>
      <c r="B970" s="87" t="s">
        <v>56</v>
      </c>
      <c r="C970" s="87" t="s">
        <v>553</v>
      </c>
      <c r="D970" s="87" t="s">
        <v>134</v>
      </c>
      <c r="E970" s="87" t="s">
        <v>554</v>
      </c>
      <c r="F970" s="87" t="s">
        <v>178</v>
      </c>
      <c r="G970" s="87" t="s">
        <v>1333</v>
      </c>
      <c r="H970" s="88">
        <v>3150</v>
      </c>
      <c r="I970" s="86">
        <v>3</v>
      </c>
      <c r="J970" s="89">
        <f>นครพนม!F73</f>
        <v>652355.05000000005</v>
      </c>
      <c r="K970" s="90">
        <f>นครพนม!AL73</f>
        <v>778862.93</v>
      </c>
      <c r="L970" s="91">
        <f>นครพนม!AM73</f>
        <v>595351.48</v>
      </c>
      <c r="M970" s="91">
        <f>นครพนม!AN73</f>
        <v>642290.15</v>
      </c>
      <c r="N970" s="87"/>
      <c r="O970" s="87"/>
      <c r="P970" s="87"/>
      <c r="Q970" s="79">
        <f t="shared" si="36"/>
        <v>-46938.670000000042</v>
      </c>
      <c r="R970" s="80">
        <f t="shared" si="37"/>
        <v>189.00046984126985</v>
      </c>
    </row>
    <row r="971" spans="1:18" x14ac:dyDescent="0.55000000000000004">
      <c r="A971" s="86">
        <v>12</v>
      </c>
      <c r="B971" s="87" t="s">
        <v>56</v>
      </c>
      <c r="C971" s="87" t="s">
        <v>553</v>
      </c>
      <c r="D971" s="87" t="s">
        <v>134</v>
      </c>
      <c r="E971" s="87" t="s">
        <v>554</v>
      </c>
      <c r="F971" s="87" t="s">
        <v>178</v>
      </c>
      <c r="G971" s="87" t="s">
        <v>1334</v>
      </c>
      <c r="H971" s="88">
        <v>1574</v>
      </c>
      <c r="I971" s="86">
        <v>2</v>
      </c>
      <c r="J971" s="89">
        <f>นครพนม!F74</f>
        <v>765402.86</v>
      </c>
      <c r="K971" s="90">
        <f>นครพนม!AL74</f>
        <v>797230.99</v>
      </c>
      <c r="L971" s="91">
        <f>นครพนม!AM74</f>
        <v>386049.89</v>
      </c>
      <c r="M971" s="91">
        <f>นครพนม!AN74</f>
        <v>502410.52</v>
      </c>
      <c r="N971" s="87"/>
      <c r="O971" s="87"/>
      <c r="P971" s="87"/>
      <c r="Q971" s="79">
        <f t="shared" si="36"/>
        <v>-116360.63</v>
      </c>
      <c r="R971" s="80">
        <f t="shared" si="37"/>
        <v>245.26676620076239</v>
      </c>
    </row>
    <row r="972" spans="1:18" x14ac:dyDescent="0.55000000000000004">
      <c r="A972" s="86">
        <v>13</v>
      </c>
      <c r="B972" s="87" t="s">
        <v>56</v>
      </c>
      <c r="C972" s="87" t="s">
        <v>553</v>
      </c>
      <c r="D972" s="87" t="s">
        <v>134</v>
      </c>
      <c r="E972" s="87" t="s">
        <v>554</v>
      </c>
      <c r="F972" s="87" t="s">
        <v>178</v>
      </c>
      <c r="G972" s="87" t="s">
        <v>1335</v>
      </c>
      <c r="H972" s="88">
        <v>4253</v>
      </c>
      <c r="I972" s="86">
        <v>3</v>
      </c>
      <c r="J972" s="89">
        <f>นครพนม!F75</f>
        <v>698173.12</v>
      </c>
      <c r="K972" s="90">
        <f>นครพนม!AL75</f>
        <v>763728.42999999993</v>
      </c>
      <c r="L972" s="91">
        <f>นครพนม!AM75</f>
        <v>423270.1</v>
      </c>
      <c r="M972" s="91">
        <f>นครพนม!AN75</f>
        <v>610925</v>
      </c>
      <c r="N972" s="87"/>
      <c r="O972" s="87"/>
      <c r="P972" s="87"/>
      <c r="Q972" s="79">
        <f t="shared" si="36"/>
        <v>-187654.90000000002</v>
      </c>
      <c r="R972" s="80">
        <f t="shared" si="37"/>
        <v>99.522713378791437</v>
      </c>
    </row>
    <row r="973" spans="1:18" x14ac:dyDescent="0.55000000000000004">
      <c r="A973" s="86">
        <v>14</v>
      </c>
      <c r="B973" s="87" t="s">
        <v>56</v>
      </c>
      <c r="C973" s="87" t="s">
        <v>553</v>
      </c>
      <c r="D973" s="87" t="s">
        <v>134</v>
      </c>
      <c r="E973" s="87" t="s">
        <v>554</v>
      </c>
      <c r="F973" s="87" t="s">
        <v>178</v>
      </c>
      <c r="G973" s="87" t="s">
        <v>1336</v>
      </c>
      <c r="H973" s="88">
        <v>4225</v>
      </c>
      <c r="I973" s="86">
        <v>3</v>
      </c>
      <c r="J973" s="89">
        <f>นครพนม!F76</f>
        <v>835198.89</v>
      </c>
      <c r="K973" s="90">
        <f>นครพนม!AL76</f>
        <v>796743.87</v>
      </c>
      <c r="L973" s="91">
        <f>นครพนม!AM76</f>
        <v>570040.76</v>
      </c>
      <c r="M973" s="91">
        <f>นครพนม!AN76</f>
        <v>543954.74</v>
      </c>
      <c r="N973" s="87"/>
      <c r="O973" s="87"/>
      <c r="P973" s="87"/>
      <c r="Q973" s="79">
        <f t="shared" si="36"/>
        <v>26086.020000000019</v>
      </c>
      <c r="R973" s="80">
        <f t="shared" si="37"/>
        <v>134.9208899408284</v>
      </c>
    </row>
    <row r="974" spans="1:18" x14ac:dyDescent="0.55000000000000004">
      <c r="A974" s="86">
        <v>15</v>
      </c>
      <c r="B974" s="87" t="s">
        <v>56</v>
      </c>
      <c r="C974" s="87" t="s">
        <v>553</v>
      </c>
      <c r="D974" s="87" t="s">
        <v>134</v>
      </c>
      <c r="E974" s="87" t="s">
        <v>554</v>
      </c>
      <c r="F974" s="87" t="s">
        <v>178</v>
      </c>
      <c r="G974" s="87" t="s">
        <v>1337</v>
      </c>
      <c r="H974" s="88">
        <v>3156</v>
      </c>
      <c r="I974" s="86">
        <v>3</v>
      </c>
      <c r="J974" s="89">
        <f>นครพนม!F77</f>
        <v>760440.8</v>
      </c>
      <c r="K974" s="90">
        <f>นครพนม!AL77</f>
        <v>250251.9800000001</v>
      </c>
      <c r="L974" s="91">
        <f>นครพนม!AM77</f>
        <v>486041.95999999996</v>
      </c>
      <c r="M974" s="91">
        <f>นครพนม!AN77</f>
        <v>527363.28</v>
      </c>
      <c r="N974" s="87"/>
      <c r="O974" s="87"/>
      <c r="P974" s="87"/>
      <c r="Q974" s="79">
        <f t="shared" si="36"/>
        <v>-41321.320000000065</v>
      </c>
      <c r="R974" s="80">
        <f t="shared" si="37"/>
        <v>154.00569074778198</v>
      </c>
    </row>
    <row r="975" spans="1:18" x14ac:dyDescent="0.55000000000000004">
      <c r="A975" s="86">
        <v>16</v>
      </c>
      <c r="B975" s="87" t="s">
        <v>56</v>
      </c>
      <c r="C975" s="87" t="s">
        <v>553</v>
      </c>
      <c r="D975" s="87" t="s">
        <v>134</v>
      </c>
      <c r="E975" s="87" t="s">
        <v>554</v>
      </c>
      <c r="F975" s="87" t="s">
        <v>178</v>
      </c>
      <c r="G975" s="87" t="s">
        <v>1338</v>
      </c>
      <c r="H975" s="88">
        <v>2114</v>
      </c>
      <c r="I975" s="86">
        <v>2</v>
      </c>
      <c r="J975" s="89">
        <f>นครพนม!F78</f>
        <v>642073.59</v>
      </c>
      <c r="K975" s="90">
        <f>นครพนม!AL78</f>
        <v>686084.83</v>
      </c>
      <c r="L975" s="91">
        <f>นครพนม!AM78</f>
        <v>426515.54000000004</v>
      </c>
      <c r="M975" s="91">
        <f>นครพนม!AN78</f>
        <v>489763.29</v>
      </c>
      <c r="N975" s="87"/>
      <c r="O975" s="87"/>
      <c r="P975" s="87"/>
      <c r="Q975" s="79">
        <f t="shared" si="36"/>
        <v>-63247.749999999942</v>
      </c>
      <c r="R975" s="80">
        <f t="shared" si="37"/>
        <v>201.75758751182593</v>
      </c>
    </row>
    <row r="976" spans="1:18" s="98" customFormat="1" x14ac:dyDescent="0.55000000000000004">
      <c r="A976" s="92">
        <v>5</v>
      </c>
      <c r="B976" s="93" t="s">
        <v>56</v>
      </c>
      <c r="C976" s="93"/>
      <c r="D976" s="93"/>
      <c r="E976" s="93" t="s">
        <v>75</v>
      </c>
      <c r="F976" s="93"/>
      <c r="G976" s="93" t="s">
        <v>556</v>
      </c>
      <c r="H976" s="99">
        <f>SUM(H960:H974)</f>
        <v>47493</v>
      </c>
      <c r="I976" s="92"/>
      <c r="J976" s="95">
        <f>SUM(J960:J974)</f>
        <v>9664369.2000000011</v>
      </c>
      <c r="K976" s="95">
        <f>SUM(K960:K974)</f>
        <v>9593670.2599999998</v>
      </c>
      <c r="L976" s="95">
        <f>SUM(L960:L974)</f>
        <v>7944372.5799999982</v>
      </c>
      <c r="M976" s="95">
        <f>SUM(M960:M974)</f>
        <v>8442889.540000001</v>
      </c>
      <c r="N976" s="93">
        <v>15</v>
      </c>
      <c r="O976" s="93">
        <v>15</v>
      </c>
      <c r="P976" s="93">
        <f>N976-O976</f>
        <v>0</v>
      </c>
      <c r="Q976" s="96">
        <f t="shared" si="36"/>
        <v>-498516.96000000276</v>
      </c>
      <c r="R976" s="97">
        <f>L976/H976</f>
        <v>167.27460004632258</v>
      </c>
    </row>
    <row r="977" spans="1:18" x14ac:dyDescent="0.55000000000000004">
      <c r="A977" s="86">
        <v>1</v>
      </c>
      <c r="B977" s="87" t="s">
        <v>56</v>
      </c>
      <c r="C977" s="87" t="s">
        <v>557</v>
      </c>
      <c r="D977" s="87" t="s">
        <v>105</v>
      </c>
      <c r="E977" s="87" t="s">
        <v>558</v>
      </c>
      <c r="F977" s="87" t="s">
        <v>208</v>
      </c>
      <c r="G977" s="87" t="s">
        <v>559</v>
      </c>
      <c r="H977" s="88"/>
      <c r="I977" s="86"/>
      <c r="J977" s="89"/>
      <c r="K977" s="90"/>
      <c r="L977" s="91"/>
      <c r="M977" s="91"/>
      <c r="N977" s="87"/>
      <c r="O977" s="87"/>
      <c r="P977" s="87"/>
    </row>
    <row r="978" spans="1:18" x14ac:dyDescent="0.55000000000000004">
      <c r="A978" s="86">
        <v>2</v>
      </c>
      <c r="B978" s="87" t="s">
        <v>56</v>
      </c>
      <c r="C978" s="87" t="s">
        <v>557</v>
      </c>
      <c r="D978" s="87" t="s">
        <v>105</v>
      </c>
      <c r="E978" s="87" t="s">
        <v>558</v>
      </c>
      <c r="F978" s="87" t="s">
        <v>178</v>
      </c>
      <c r="G978" s="87" t="s">
        <v>1339</v>
      </c>
      <c r="H978" s="88">
        <v>3378</v>
      </c>
      <c r="I978" s="86">
        <v>3</v>
      </c>
      <c r="J978" s="89">
        <f>นครพนม!F79</f>
        <v>168391.87</v>
      </c>
      <c r="K978" s="90">
        <f>นครพนม!AL79</f>
        <v>159281.24</v>
      </c>
      <c r="L978" s="91">
        <f>นครพนม!AM79</f>
        <v>582962.31000000006</v>
      </c>
      <c r="M978" s="91">
        <f>นครพนม!AN79</f>
        <v>670718.27</v>
      </c>
      <c r="N978" s="87"/>
      <c r="O978" s="87"/>
      <c r="P978" s="87"/>
      <c r="Q978" s="79">
        <f t="shared" si="36"/>
        <v>-87755.959999999963</v>
      </c>
      <c r="R978" s="80">
        <f t="shared" si="37"/>
        <v>172.57617229129664</v>
      </c>
    </row>
    <row r="979" spans="1:18" x14ac:dyDescent="0.55000000000000004">
      <c r="A979" s="86">
        <v>3</v>
      </c>
      <c r="B979" s="87" t="s">
        <v>56</v>
      </c>
      <c r="C979" s="87" t="s">
        <v>557</v>
      </c>
      <c r="D979" s="87" t="s">
        <v>105</v>
      </c>
      <c r="E979" s="87" t="s">
        <v>558</v>
      </c>
      <c r="F979" s="87" t="s">
        <v>178</v>
      </c>
      <c r="G979" s="87" t="s">
        <v>1340</v>
      </c>
      <c r="H979" s="88">
        <v>2146</v>
      </c>
      <c r="I979" s="86">
        <v>2</v>
      </c>
      <c r="J979" s="89">
        <f>นครพนม!F80</f>
        <v>151888.15</v>
      </c>
      <c r="K979" s="90">
        <f>นครพนม!AL80</f>
        <v>-75584.31</v>
      </c>
      <c r="L979" s="91">
        <f>นครพนม!AM80</f>
        <v>532849.81000000006</v>
      </c>
      <c r="M979" s="91">
        <f>นครพนม!AN80</f>
        <v>650620.99</v>
      </c>
      <c r="N979" s="87"/>
      <c r="O979" s="87"/>
      <c r="P979" s="87"/>
      <c r="Q979" s="79">
        <f t="shared" si="36"/>
        <v>-117771.17999999993</v>
      </c>
      <c r="R979" s="80">
        <f t="shared" si="37"/>
        <v>248.29907269338307</v>
      </c>
    </row>
    <row r="980" spans="1:18" x14ac:dyDescent="0.55000000000000004">
      <c r="A980" s="86">
        <v>4</v>
      </c>
      <c r="B980" s="87" t="s">
        <v>56</v>
      </c>
      <c r="C980" s="87" t="s">
        <v>557</v>
      </c>
      <c r="D980" s="87" t="s">
        <v>105</v>
      </c>
      <c r="E980" s="87" t="s">
        <v>558</v>
      </c>
      <c r="F980" s="87" t="s">
        <v>178</v>
      </c>
      <c r="G980" s="87" t="s">
        <v>1341</v>
      </c>
      <c r="H980" s="88">
        <v>4006</v>
      </c>
      <c r="I980" s="86">
        <v>3</v>
      </c>
      <c r="J980" s="89">
        <f>นครพนม!F81</f>
        <v>480645.29</v>
      </c>
      <c r="K980" s="90">
        <f>นครพนม!AL81</f>
        <v>336778.32999999996</v>
      </c>
      <c r="L980" s="91">
        <f>นครพนม!AM81</f>
        <v>514848.5</v>
      </c>
      <c r="M980" s="91">
        <f>นครพนม!AN81</f>
        <v>665379.73</v>
      </c>
      <c r="N980" s="87"/>
      <c r="O980" s="87"/>
      <c r="P980" s="87"/>
      <c r="Q980" s="79">
        <f t="shared" si="36"/>
        <v>-150531.22999999998</v>
      </c>
      <c r="R980" s="80">
        <f t="shared" si="37"/>
        <v>128.51934598102847</v>
      </c>
    </row>
    <row r="981" spans="1:18" x14ac:dyDescent="0.55000000000000004">
      <c r="A981" s="86">
        <v>5</v>
      </c>
      <c r="B981" s="87" t="s">
        <v>56</v>
      </c>
      <c r="C981" s="87" t="s">
        <v>557</v>
      </c>
      <c r="D981" s="87" t="s">
        <v>105</v>
      </c>
      <c r="E981" s="87" t="s">
        <v>558</v>
      </c>
      <c r="F981" s="87" t="s">
        <v>178</v>
      </c>
      <c r="G981" s="87" t="s">
        <v>1342</v>
      </c>
      <c r="H981" s="88">
        <v>2776</v>
      </c>
      <c r="I981" s="86">
        <v>2</v>
      </c>
      <c r="J981" s="89">
        <f>นครพนม!F82</f>
        <v>145944.01</v>
      </c>
      <c r="K981" s="90">
        <f>นครพนม!AL82</f>
        <v>96169.670000000013</v>
      </c>
      <c r="L981" s="91">
        <f>นครพนม!AM82</f>
        <v>660343.57000000007</v>
      </c>
      <c r="M981" s="91">
        <f>นครพนม!AN82</f>
        <v>664965.75999999989</v>
      </c>
      <c r="N981" s="87"/>
      <c r="O981" s="87"/>
      <c r="P981" s="87"/>
      <c r="Q981" s="79">
        <f t="shared" si="36"/>
        <v>-4622.1899999998277</v>
      </c>
      <c r="R981" s="80">
        <f t="shared" si="37"/>
        <v>237.87592579250722</v>
      </c>
    </row>
    <row r="982" spans="1:18" x14ac:dyDescent="0.55000000000000004">
      <c r="A982" s="86">
        <v>6</v>
      </c>
      <c r="B982" s="87" t="s">
        <v>56</v>
      </c>
      <c r="C982" s="87" t="s">
        <v>557</v>
      </c>
      <c r="D982" s="87" t="s">
        <v>105</v>
      </c>
      <c r="E982" s="87" t="s">
        <v>558</v>
      </c>
      <c r="F982" s="87" t="s">
        <v>178</v>
      </c>
      <c r="G982" s="87" t="s">
        <v>1343</v>
      </c>
      <c r="H982" s="88">
        <v>2929</v>
      </c>
      <c r="I982" s="86">
        <v>2</v>
      </c>
      <c r="J982" s="89">
        <f>นครพนม!F83</f>
        <v>859605.81</v>
      </c>
      <c r="K982" s="90">
        <f>นครพนม!AL83</f>
        <v>875352.62000000011</v>
      </c>
      <c r="L982" s="91">
        <f>นครพนม!AM83</f>
        <v>565489.62</v>
      </c>
      <c r="M982" s="91">
        <f>นครพนม!AN83</f>
        <v>663158.62</v>
      </c>
      <c r="N982" s="87"/>
      <c r="O982" s="87"/>
      <c r="P982" s="87"/>
      <c r="Q982" s="79">
        <f t="shared" si="36"/>
        <v>-97669</v>
      </c>
      <c r="R982" s="80">
        <f t="shared" si="37"/>
        <v>193.06576305906452</v>
      </c>
    </row>
    <row r="983" spans="1:18" x14ac:dyDescent="0.55000000000000004">
      <c r="A983" s="86">
        <v>7</v>
      </c>
      <c r="B983" s="87" t="s">
        <v>56</v>
      </c>
      <c r="C983" s="87" t="s">
        <v>557</v>
      </c>
      <c r="D983" s="87" t="s">
        <v>105</v>
      </c>
      <c r="E983" s="87" t="s">
        <v>558</v>
      </c>
      <c r="F983" s="87" t="s">
        <v>178</v>
      </c>
      <c r="G983" s="87" t="s">
        <v>1344</v>
      </c>
      <c r="H983" s="88">
        <v>1882</v>
      </c>
      <c r="I983" s="86">
        <v>2</v>
      </c>
      <c r="J983" s="89">
        <f>นครพนม!F84</f>
        <v>198255.95</v>
      </c>
      <c r="K983" s="90">
        <f>นครพนม!AL84</f>
        <v>215605.92</v>
      </c>
      <c r="L983" s="91">
        <f>นครพนม!AM84</f>
        <v>596571.07999999996</v>
      </c>
      <c r="M983" s="91">
        <f>นครพนม!AN84</f>
        <v>667248.62</v>
      </c>
      <c r="N983" s="87"/>
      <c r="O983" s="87"/>
      <c r="P983" s="87"/>
      <c r="Q983" s="79">
        <f t="shared" si="36"/>
        <v>-70677.540000000037</v>
      </c>
      <c r="R983" s="80">
        <f t="shared" si="37"/>
        <v>316.98782146652496</v>
      </c>
    </row>
    <row r="984" spans="1:18" x14ac:dyDescent="0.55000000000000004">
      <c r="A984" s="86">
        <v>8</v>
      </c>
      <c r="B984" s="87" t="s">
        <v>56</v>
      </c>
      <c r="C984" s="87" t="s">
        <v>557</v>
      </c>
      <c r="D984" s="87" t="s">
        <v>105</v>
      </c>
      <c r="E984" s="87" t="s">
        <v>558</v>
      </c>
      <c r="F984" s="87" t="s">
        <v>178</v>
      </c>
      <c r="G984" s="87" t="s">
        <v>1345</v>
      </c>
      <c r="H984" s="88">
        <v>2733</v>
      </c>
      <c r="I984" s="86">
        <v>2</v>
      </c>
      <c r="J984" s="89">
        <f>นครพนม!F85</f>
        <v>554277.87</v>
      </c>
      <c r="K984" s="90">
        <f>นครพนม!AL85</f>
        <v>545731.16</v>
      </c>
      <c r="L984" s="91">
        <f>นครพนม!AM85</f>
        <v>657592.12</v>
      </c>
      <c r="M984" s="91">
        <f>นครพนม!AN85</f>
        <v>553646.34</v>
      </c>
      <c r="N984" s="87"/>
      <c r="O984" s="87"/>
      <c r="P984" s="87"/>
      <c r="Q984" s="79">
        <f t="shared" si="36"/>
        <v>103945.78000000003</v>
      </c>
      <c r="R984" s="80">
        <f t="shared" si="37"/>
        <v>240.61182583241859</v>
      </c>
    </row>
    <row r="985" spans="1:18" x14ac:dyDescent="0.55000000000000004">
      <c r="A985" s="86">
        <v>9</v>
      </c>
      <c r="B985" s="87" t="s">
        <v>56</v>
      </c>
      <c r="C985" s="87" t="s">
        <v>557</v>
      </c>
      <c r="D985" s="87" t="s">
        <v>105</v>
      </c>
      <c r="E985" s="87" t="s">
        <v>558</v>
      </c>
      <c r="F985" s="87" t="s">
        <v>178</v>
      </c>
      <c r="G985" s="87" t="s">
        <v>1346</v>
      </c>
      <c r="H985" s="88">
        <v>1930</v>
      </c>
      <c r="I985" s="86">
        <v>2</v>
      </c>
      <c r="J985" s="89">
        <f>นครพนม!F86</f>
        <v>92779.05</v>
      </c>
      <c r="K985" s="90">
        <f>นครพนม!AL86</f>
        <v>190431.86</v>
      </c>
      <c r="L985" s="91">
        <f>นครพนม!AM86</f>
        <v>364358.45</v>
      </c>
      <c r="M985" s="91">
        <f>นครพนม!AN86</f>
        <v>395320.77</v>
      </c>
      <c r="N985" s="87"/>
      <c r="O985" s="87"/>
      <c r="P985" s="87"/>
      <c r="Q985" s="79">
        <f t="shared" si="36"/>
        <v>-30962.320000000007</v>
      </c>
      <c r="R985" s="80">
        <f t="shared" si="37"/>
        <v>188.78676165803108</v>
      </c>
    </row>
    <row r="986" spans="1:18" x14ac:dyDescent="0.55000000000000004">
      <c r="A986" s="86">
        <v>10</v>
      </c>
      <c r="B986" s="87" t="s">
        <v>56</v>
      </c>
      <c r="C986" s="87" t="s">
        <v>557</v>
      </c>
      <c r="D986" s="87" t="s">
        <v>105</v>
      </c>
      <c r="E986" s="87" t="s">
        <v>558</v>
      </c>
      <c r="F986" s="87" t="s">
        <v>178</v>
      </c>
      <c r="G986" s="87" t="s">
        <v>1347</v>
      </c>
      <c r="H986" s="88">
        <v>2859</v>
      </c>
      <c r="I986" s="86">
        <v>2</v>
      </c>
      <c r="J986" s="89">
        <f>นครพนม!F87</f>
        <v>593816.88</v>
      </c>
      <c r="K986" s="90">
        <f>นครพนม!AL87</f>
        <v>612338.88</v>
      </c>
      <c r="L986" s="91">
        <f>นครพนม!AM87</f>
        <v>858376.85</v>
      </c>
      <c r="M986" s="91">
        <f>นครพนม!AN87</f>
        <v>808307.16</v>
      </c>
      <c r="N986" s="87"/>
      <c r="O986" s="87"/>
      <c r="P986" s="87"/>
      <c r="Q986" s="79">
        <f t="shared" si="36"/>
        <v>50069.689999999944</v>
      </c>
      <c r="R986" s="80">
        <f t="shared" si="37"/>
        <v>300.23674361664916</v>
      </c>
    </row>
    <row r="987" spans="1:18" s="184" customFormat="1" x14ac:dyDescent="0.55000000000000004">
      <c r="A987" s="179">
        <v>11</v>
      </c>
      <c r="B987" s="180" t="s">
        <v>56</v>
      </c>
      <c r="C987" s="180" t="s">
        <v>557</v>
      </c>
      <c r="D987" s="180" t="s">
        <v>105</v>
      </c>
      <c r="E987" s="180" t="s">
        <v>558</v>
      </c>
      <c r="F987" s="180" t="s">
        <v>178</v>
      </c>
      <c r="G987" s="87" t="s">
        <v>1348</v>
      </c>
      <c r="H987" s="181">
        <v>1615</v>
      </c>
      <c r="I987" s="179">
        <v>2</v>
      </c>
      <c r="J987" s="89">
        <f>นครพนม!F88</f>
        <v>243051.16</v>
      </c>
      <c r="K987" s="90">
        <f>นครพนม!AL88</f>
        <v>208438.28</v>
      </c>
      <c r="L987" s="91">
        <f>นครพนม!AM88</f>
        <v>575099.12</v>
      </c>
      <c r="M987" s="91">
        <f>นครพนม!AN88</f>
        <v>605791.09</v>
      </c>
      <c r="N987" s="180"/>
      <c r="O987" s="180"/>
      <c r="P987" s="180"/>
      <c r="Q987" s="182">
        <f t="shared" si="36"/>
        <v>-30691.969999999972</v>
      </c>
      <c r="R987" s="183">
        <f t="shared" si="37"/>
        <v>356.09852631578946</v>
      </c>
    </row>
    <row r="988" spans="1:18" s="98" customFormat="1" x14ac:dyDescent="0.55000000000000004">
      <c r="A988" s="92">
        <v>6</v>
      </c>
      <c r="B988" s="93" t="s">
        <v>56</v>
      </c>
      <c r="C988" s="93"/>
      <c r="D988" s="93"/>
      <c r="E988" s="93" t="s">
        <v>75</v>
      </c>
      <c r="F988" s="93"/>
      <c r="G988" s="93" t="s">
        <v>560</v>
      </c>
      <c r="H988" s="99">
        <f>SUM(H977:H987)</f>
        <v>26254</v>
      </c>
      <c r="I988" s="92"/>
      <c r="J988" s="95">
        <f>SUM(J977:J987)</f>
        <v>3488656.04</v>
      </c>
      <c r="K988" s="95">
        <f>SUM(K977:K987)</f>
        <v>3164543.6499999994</v>
      </c>
      <c r="L988" s="95">
        <f>SUM(L977:L987)</f>
        <v>5908491.4300000006</v>
      </c>
      <c r="M988" s="95">
        <f>SUM(M977:M987)</f>
        <v>6345157.3499999996</v>
      </c>
      <c r="N988" s="93">
        <v>10</v>
      </c>
      <c r="O988" s="93">
        <v>10</v>
      </c>
      <c r="P988" s="93">
        <f>N988-O988</f>
        <v>0</v>
      </c>
      <c r="Q988" s="96">
        <f t="shared" si="36"/>
        <v>-436665.91999999899</v>
      </c>
      <c r="R988" s="97">
        <f>L988/H988</f>
        <v>225.05109430943858</v>
      </c>
    </row>
    <row r="989" spans="1:18" x14ac:dyDescent="0.55000000000000004">
      <c r="A989" s="86">
        <v>1</v>
      </c>
      <c r="B989" s="87" t="s">
        <v>56</v>
      </c>
      <c r="C989" s="87" t="s">
        <v>561</v>
      </c>
      <c r="D989" s="87" t="s">
        <v>112</v>
      </c>
      <c r="E989" s="87" t="s">
        <v>562</v>
      </c>
      <c r="F989" s="87" t="s">
        <v>208</v>
      </c>
      <c r="G989" s="87" t="s">
        <v>563</v>
      </c>
      <c r="H989" s="88"/>
      <c r="I989" s="86"/>
      <c r="J989" s="89"/>
      <c r="K989" s="90"/>
      <c r="L989" s="91"/>
      <c r="M989" s="91"/>
      <c r="N989" s="87"/>
      <c r="O989" s="87"/>
      <c r="P989" s="87"/>
    </row>
    <row r="990" spans="1:18" x14ac:dyDescent="0.55000000000000004">
      <c r="A990" s="86">
        <v>2</v>
      </c>
      <c r="B990" s="87" t="s">
        <v>56</v>
      </c>
      <c r="C990" s="87" t="s">
        <v>561</v>
      </c>
      <c r="D990" s="87" t="s">
        <v>112</v>
      </c>
      <c r="E990" s="87" t="s">
        <v>562</v>
      </c>
      <c r="F990" s="87" t="s">
        <v>178</v>
      </c>
      <c r="G990" s="87" t="s">
        <v>1349</v>
      </c>
      <c r="H990" s="88">
        <v>3691</v>
      </c>
      <c r="I990" s="86">
        <v>3</v>
      </c>
      <c r="J990" s="89">
        <f>นครพนม!F89</f>
        <v>113520.16</v>
      </c>
      <c r="K990" s="90">
        <f>นครพนม!AL89</f>
        <v>116862.24</v>
      </c>
      <c r="L990" s="91">
        <f>นครพนม!AM89</f>
        <v>152268.08000000002</v>
      </c>
      <c r="M990" s="91">
        <f>นครพนม!AN89</f>
        <v>170579.12</v>
      </c>
      <c r="N990" s="87"/>
      <c r="O990" s="87"/>
      <c r="P990" s="87"/>
      <c r="Q990" s="79">
        <f t="shared" si="36"/>
        <v>-18311.039999999979</v>
      </c>
      <c r="R990" s="80">
        <f t="shared" si="37"/>
        <v>41.253882416689251</v>
      </c>
    </row>
    <row r="991" spans="1:18" x14ac:dyDescent="0.55000000000000004">
      <c r="A991" s="86">
        <v>3</v>
      </c>
      <c r="B991" s="87" t="s">
        <v>56</v>
      </c>
      <c r="C991" s="87" t="s">
        <v>561</v>
      </c>
      <c r="D991" s="87" t="s">
        <v>112</v>
      </c>
      <c r="E991" s="87" t="s">
        <v>562</v>
      </c>
      <c r="F991" s="87" t="s">
        <v>178</v>
      </c>
      <c r="G991" s="87" t="s">
        <v>1350</v>
      </c>
      <c r="H991" s="88">
        <v>1589</v>
      </c>
      <c r="I991" s="86">
        <v>2</v>
      </c>
      <c r="J991" s="89">
        <f>นครพนม!F90</f>
        <v>247793.53</v>
      </c>
      <c r="K991" s="90">
        <f>นครพนม!AL90</f>
        <v>250726.21</v>
      </c>
      <c r="L991" s="91">
        <f>นครพนม!AM90</f>
        <v>468522.81</v>
      </c>
      <c r="M991" s="91">
        <f>นครพนม!AN90</f>
        <v>489801.10000000003</v>
      </c>
      <c r="N991" s="87"/>
      <c r="O991" s="87"/>
      <c r="P991" s="87"/>
      <c r="Q991" s="79">
        <f t="shared" si="36"/>
        <v>-21278.290000000037</v>
      </c>
      <c r="R991" s="80">
        <f t="shared" si="37"/>
        <v>294.85387665198238</v>
      </c>
    </row>
    <row r="992" spans="1:18" x14ac:dyDescent="0.55000000000000004">
      <c r="A992" s="86">
        <v>4</v>
      </c>
      <c r="B992" s="87" t="s">
        <v>56</v>
      </c>
      <c r="C992" s="87" t="s">
        <v>561</v>
      </c>
      <c r="D992" s="87" t="s">
        <v>112</v>
      </c>
      <c r="E992" s="87" t="s">
        <v>562</v>
      </c>
      <c r="F992" s="87" t="s">
        <v>178</v>
      </c>
      <c r="G992" s="87" t="s">
        <v>1351</v>
      </c>
      <c r="H992" s="88">
        <v>3400</v>
      </c>
      <c r="I992" s="86">
        <v>3</v>
      </c>
      <c r="J992" s="89">
        <f>นครพนม!F91</f>
        <v>310678.46999999997</v>
      </c>
      <c r="K992" s="90">
        <f>นครพนม!AL91</f>
        <v>350488.24</v>
      </c>
      <c r="L992" s="91">
        <f>นครพนม!AM91</f>
        <v>800870.87</v>
      </c>
      <c r="M992" s="91">
        <f>นครพนม!AN91</f>
        <v>766688.63000000012</v>
      </c>
      <c r="N992" s="87"/>
      <c r="O992" s="87"/>
      <c r="P992" s="87"/>
      <c r="Q992" s="79">
        <f t="shared" si="36"/>
        <v>34182.239999999874</v>
      </c>
      <c r="R992" s="80">
        <f t="shared" si="37"/>
        <v>235.55025588235293</v>
      </c>
    </row>
    <row r="993" spans="1:18" x14ac:dyDescent="0.55000000000000004">
      <c r="A993" s="86">
        <v>5</v>
      </c>
      <c r="B993" s="87" t="s">
        <v>56</v>
      </c>
      <c r="C993" s="87" t="s">
        <v>561</v>
      </c>
      <c r="D993" s="87" t="s">
        <v>112</v>
      </c>
      <c r="E993" s="87" t="s">
        <v>562</v>
      </c>
      <c r="F993" s="87" t="s">
        <v>178</v>
      </c>
      <c r="G993" s="87" t="s">
        <v>1352</v>
      </c>
      <c r="H993" s="88">
        <v>2389</v>
      </c>
      <c r="I993" s="86">
        <v>2</v>
      </c>
      <c r="J993" s="89">
        <f>นครพนม!F92</f>
        <v>258217.06</v>
      </c>
      <c r="K993" s="90">
        <f>นครพนม!AL92</f>
        <v>397637.58999999997</v>
      </c>
      <c r="L993" s="91">
        <f>นครพนม!AM92</f>
        <v>472283.8</v>
      </c>
      <c r="M993" s="91">
        <f>นครพนม!AN92</f>
        <v>475059.05000000005</v>
      </c>
      <c r="N993" s="87"/>
      <c r="O993" s="87"/>
      <c r="P993" s="87"/>
      <c r="Q993" s="79">
        <f t="shared" si="36"/>
        <v>-2775.2500000000582</v>
      </c>
      <c r="R993" s="80">
        <f t="shared" si="37"/>
        <v>197.69100041858519</v>
      </c>
    </row>
    <row r="994" spans="1:18" x14ac:dyDescent="0.55000000000000004">
      <c r="A994" s="86">
        <v>6</v>
      </c>
      <c r="B994" s="87" t="s">
        <v>56</v>
      </c>
      <c r="C994" s="87" t="s">
        <v>561</v>
      </c>
      <c r="D994" s="87" t="s">
        <v>112</v>
      </c>
      <c r="E994" s="87" t="s">
        <v>562</v>
      </c>
      <c r="F994" s="87" t="s">
        <v>178</v>
      </c>
      <c r="G994" s="87" t="s">
        <v>1353</v>
      </c>
      <c r="H994" s="88">
        <v>2341</v>
      </c>
      <c r="I994" s="86">
        <v>2</v>
      </c>
      <c r="J994" s="89">
        <f>นครพนม!F93</f>
        <v>177892.65</v>
      </c>
      <c r="K994" s="90">
        <f>นครพนม!AL93</f>
        <v>217924.49</v>
      </c>
      <c r="L994" s="91">
        <f>นครพนม!AM93</f>
        <v>644729.26</v>
      </c>
      <c r="M994" s="91">
        <f>นครพนม!AN93</f>
        <v>506029.61</v>
      </c>
      <c r="N994" s="87"/>
      <c r="O994" s="87"/>
      <c r="P994" s="87"/>
      <c r="Q994" s="79">
        <f t="shared" si="36"/>
        <v>138699.65000000002</v>
      </c>
      <c r="R994" s="80">
        <f t="shared" si="37"/>
        <v>275.40762921828281</v>
      </c>
    </row>
    <row r="995" spans="1:18" x14ac:dyDescent="0.55000000000000004">
      <c r="A995" s="86">
        <v>7</v>
      </c>
      <c r="B995" s="87" t="s">
        <v>56</v>
      </c>
      <c r="C995" s="87" t="s">
        <v>561</v>
      </c>
      <c r="D995" s="87" t="s">
        <v>112</v>
      </c>
      <c r="E995" s="87" t="s">
        <v>562</v>
      </c>
      <c r="F995" s="87" t="s">
        <v>178</v>
      </c>
      <c r="G995" s="87" t="s">
        <v>1354</v>
      </c>
      <c r="H995" s="88">
        <v>1781</v>
      </c>
      <c r="I995" s="86">
        <v>2</v>
      </c>
      <c r="J995" s="89">
        <f>นครพนม!F94</f>
        <v>312938</v>
      </c>
      <c r="K995" s="90">
        <f>นครพนม!AL94</f>
        <v>330528.67</v>
      </c>
      <c r="L995" s="91">
        <f>นครพนม!AM94</f>
        <v>349648</v>
      </c>
      <c r="M995" s="91">
        <f>นครพนม!AN94</f>
        <v>448239.42000000004</v>
      </c>
      <c r="N995" s="87"/>
      <c r="O995" s="87"/>
      <c r="P995" s="87"/>
      <c r="Q995" s="79">
        <f t="shared" si="36"/>
        <v>-98591.420000000042</v>
      </c>
      <c r="R995" s="80">
        <f t="shared" si="37"/>
        <v>196.32116788321167</v>
      </c>
    </row>
    <row r="996" spans="1:18" x14ac:dyDescent="0.55000000000000004">
      <c r="A996" s="86">
        <v>8</v>
      </c>
      <c r="B996" s="87" t="s">
        <v>56</v>
      </c>
      <c r="C996" s="87" t="s">
        <v>561</v>
      </c>
      <c r="D996" s="87" t="s">
        <v>112</v>
      </c>
      <c r="E996" s="87" t="s">
        <v>562</v>
      </c>
      <c r="F996" s="87" t="s">
        <v>178</v>
      </c>
      <c r="G996" s="87" t="s">
        <v>1355</v>
      </c>
      <c r="H996" s="88">
        <v>2682</v>
      </c>
      <c r="I996" s="86">
        <v>2</v>
      </c>
      <c r="J996" s="89">
        <f>นครพนม!F95</f>
        <v>610072.17000000004</v>
      </c>
      <c r="K996" s="90">
        <f>นครพนม!AL95</f>
        <v>773074.26</v>
      </c>
      <c r="L996" s="91">
        <f>นครพนม!AM95</f>
        <v>971989.37</v>
      </c>
      <c r="M996" s="91">
        <f>นครพนม!AN95</f>
        <v>698257.78999999992</v>
      </c>
      <c r="N996" s="87"/>
      <c r="O996" s="87"/>
      <c r="P996" s="87"/>
      <c r="Q996" s="79">
        <f t="shared" si="36"/>
        <v>273731.58000000007</v>
      </c>
      <c r="R996" s="80">
        <f t="shared" si="37"/>
        <v>362.41214392244592</v>
      </c>
    </row>
    <row r="997" spans="1:18" x14ac:dyDescent="0.55000000000000004">
      <c r="A997" s="86">
        <v>9</v>
      </c>
      <c r="B997" s="87" t="s">
        <v>56</v>
      </c>
      <c r="C997" s="87" t="s">
        <v>561</v>
      </c>
      <c r="D997" s="87" t="s">
        <v>112</v>
      </c>
      <c r="E997" s="87" t="s">
        <v>562</v>
      </c>
      <c r="F997" s="87" t="s">
        <v>178</v>
      </c>
      <c r="G997" s="87" t="s">
        <v>1356</v>
      </c>
      <c r="H997" s="88">
        <v>1785</v>
      </c>
      <c r="I997" s="86">
        <v>2</v>
      </c>
      <c r="J997" s="89">
        <f>นครพนม!F96</f>
        <v>199130.61</v>
      </c>
      <c r="K997" s="90">
        <f>นครพนม!AL96</f>
        <v>359436.52999999997</v>
      </c>
      <c r="L997" s="91">
        <f>นครพนม!AM96</f>
        <v>678575.92</v>
      </c>
      <c r="M997" s="91">
        <f>นครพนม!AN96</f>
        <v>564652.37</v>
      </c>
      <c r="N997" s="87"/>
      <c r="O997" s="87"/>
      <c r="P997" s="87"/>
      <c r="Q997" s="79">
        <f t="shared" si="36"/>
        <v>113923.55000000005</v>
      </c>
      <c r="R997" s="80">
        <f t="shared" si="37"/>
        <v>380.15457703081233</v>
      </c>
    </row>
    <row r="998" spans="1:18" x14ac:dyDescent="0.55000000000000004">
      <c r="A998" s="86">
        <v>10</v>
      </c>
      <c r="B998" s="87" t="s">
        <v>56</v>
      </c>
      <c r="C998" s="87" t="s">
        <v>561</v>
      </c>
      <c r="D998" s="87" t="s">
        <v>112</v>
      </c>
      <c r="E998" s="87" t="s">
        <v>562</v>
      </c>
      <c r="F998" s="87" t="s">
        <v>178</v>
      </c>
      <c r="G998" s="87" t="s">
        <v>1357</v>
      </c>
      <c r="H998" s="88">
        <v>3086</v>
      </c>
      <c r="I998" s="86">
        <v>3</v>
      </c>
      <c r="J998" s="89">
        <f>นครพนม!F97</f>
        <v>402737</v>
      </c>
      <c r="K998" s="90">
        <f>นครพนม!AL97</f>
        <v>581847.34</v>
      </c>
      <c r="L998" s="91">
        <f>นครพนม!AM97</f>
        <v>338432.53</v>
      </c>
      <c r="M998" s="91">
        <f>นครพนม!AN97</f>
        <v>137143.04999999999</v>
      </c>
      <c r="N998" s="87"/>
      <c r="O998" s="87"/>
      <c r="P998" s="87"/>
      <c r="Q998" s="79">
        <f t="shared" si="36"/>
        <v>201289.48000000004</v>
      </c>
      <c r="R998" s="80">
        <f t="shared" si="37"/>
        <v>109.66705443940377</v>
      </c>
    </row>
    <row r="999" spans="1:18" x14ac:dyDescent="0.55000000000000004">
      <c r="A999" s="86">
        <v>11</v>
      </c>
      <c r="B999" s="87" t="s">
        <v>56</v>
      </c>
      <c r="C999" s="87" t="s">
        <v>561</v>
      </c>
      <c r="D999" s="87" t="s">
        <v>112</v>
      </c>
      <c r="E999" s="87" t="s">
        <v>562</v>
      </c>
      <c r="F999" s="87" t="s">
        <v>178</v>
      </c>
      <c r="G999" s="87" t="s">
        <v>1358</v>
      </c>
      <c r="H999" s="88">
        <v>2935</v>
      </c>
      <c r="I999" s="86">
        <v>2</v>
      </c>
      <c r="J999" s="89">
        <f>นครพนม!F98</f>
        <v>423239.02</v>
      </c>
      <c r="K999" s="90">
        <f>นครพนม!AL98</f>
        <v>418106.28</v>
      </c>
      <c r="L999" s="91">
        <f>นครพนม!AM98</f>
        <v>404936.12</v>
      </c>
      <c r="M999" s="91">
        <f>นครพนม!AN98</f>
        <v>449827.27</v>
      </c>
      <c r="N999" s="87"/>
      <c r="O999" s="87"/>
      <c r="P999" s="87"/>
      <c r="Q999" s="79">
        <f t="shared" si="36"/>
        <v>-44891.150000000023</v>
      </c>
      <c r="R999" s="80">
        <f t="shared" si="37"/>
        <v>137.9680136286201</v>
      </c>
    </row>
    <row r="1000" spans="1:18" x14ac:dyDescent="0.55000000000000004">
      <c r="A1000" s="86">
        <v>12</v>
      </c>
      <c r="B1000" s="87" t="s">
        <v>56</v>
      </c>
      <c r="C1000" s="87" t="s">
        <v>561</v>
      </c>
      <c r="D1000" s="87" t="s">
        <v>112</v>
      </c>
      <c r="E1000" s="87" t="s">
        <v>562</v>
      </c>
      <c r="F1000" s="87" t="s">
        <v>178</v>
      </c>
      <c r="G1000" s="87" t="s">
        <v>1359</v>
      </c>
      <c r="H1000" s="88">
        <v>3083</v>
      </c>
      <c r="I1000" s="86">
        <v>3</v>
      </c>
      <c r="J1000" s="89">
        <f>นครพนม!F99</f>
        <v>372532.41</v>
      </c>
      <c r="K1000" s="90">
        <f>นครพนม!AL99</f>
        <v>649578.68999999994</v>
      </c>
      <c r="L1000" s="91">
        <f>นครพนม!AM99</f>
        <v>735547.55</v>
      </c>
      <c r="M1000" s="91">
        <f>นครพนม!AN99</f>
        <v>646149.5199999999</v>
      </c>
      <c r="N1000" s="87"/>
      <c r="O1000" s="87"/>
      <c r="P1000" s="87"/>
      <c r="Q1000" s="79">
        <f t="shared" si="36"/>
        <v>89398.030000000144</v>
      </c>
      <c r="R1000" s="80">
        <f t="shared" si="37"/>
        <v>238.58175478430101</v>
      </c>
    </row>
    <row r="1001" spans="1:18" x14ac:dyDescent="0.55000000000000004">
      <c r="A1001" s="86">
        <v>13</v>
      </c>
      <c r="B1001" s="87" t="s">
        <v>56</v>
      </c>
      <c r="C1001" s="87" t="s">
        <v>561</v>
      </c>
      <c r="D1001" s="87" t="s">
        <v>112</v>
      </c>
      <c r="E1001" s="87" t="s">
        <v>562</v>
      </c>
      <c r="F1001" s="87" t="s">
        <v>178</v>
      </c>
      <c r="G1001" s="87" t="s">
        <v>1360</v>
      </c>
      <c r="H1001" s="88">
        <v>2178</v>
      </c>
      <c r="I1001" s="86">
        <v>2</v>
      </c>
      <c r="J1001" s="89">
        <f>นครพนม!F100</f>
        <v>161890.01</v>
      </c>
      <c r="K1001" s="90">
        <f>นครพนม!AL100</f>
        <v>298892.45</v>
      </c>
      <c r="L1001" s="91">
        <f>นครพนม!AM100</f>
        <v>303501.59999999998</v>
      </c>
      <c r="M1001" s="91">
        <f>นครพนม!AN100</f>
        <v>370377.43</v>
      </c>
      <c r="N1001" s="87"/>
      <c r="O1001" s="87"/>
      <c r="P1001" s="87"/>
      <c r="Q1001" s="79">
        <f t="shared" si="36"/>
        <v>-66875.830000000016</v>
      </c>
      <c r="R1001" s="80">
        <f t="shared" si="37"/>
        <v>139.3487603305785</v>
      </c>
    </row>
    <row r="1002" spans="1:18" x14ac:dyDescent="0.55000000000000004">
      <c r="A1002" s="86">
        <v>14</v>
      </c>
      <c r="B1002" s="87" t="s">
        <v>56</v>
      </c>
      <c r="C1002" s="87" t="s">
        <v>561</v>
      </c>
      <c r="D1002" s="87" t="s">
        <v>112</v>
      </c>
      <c r="E1002" s="87" t="s">
        <v>562</v>
      </c>
      <c r="F1002" s="87" t="s">
        <v>178</v>
      </c>
      <c r="G1002" s="87" t="s">
        <v>1361</v>
      </c>
      <c r="H1002" s="88">
        <v>1955</v>
      </c>
      <c r="I1002" s="86">
        <v>2</v>
      </c>
      <c r="J1002" s="89">
        <f>นครพนม!F101</f>
        <v>357296.41</v>
      </c>
      <c r="K1002" s="90">
        <f>นครพนม!AL101</f>
        <v>382826.3</v>
      </c>
      <c r="L1002" s="91">
        <f>นครพนม!AM101</f>
        <v>362025.25</v>
      </c>
      <c r="M1002" s="91">
        <f>นครพนม!AN101</f>
        <v>473525.08</v>
      </c>
      <c r="N1002" s="87"/>
      <c r="O1002" s="87"/>
      <c r="P1002" s="87"/>
      <c r="Q1002" s="79">
        <f t="shared" si="36"/>
        <v>-111499.83000000002</v>
      </c>
      <c r="R1002" s="80">
        <f t="shared" si="37"/>
        <v>185.17915601023017</v>
      </c>
    </row>
    <row r="1003" spans="1:18" x14ac:dyDescent="0.55000000000000004">
      <c r="A1003" s="86">
        <v>15</v>
      </c>
      <c r="B1003" s="87" t="s">
        <v>56</v>
      </c>
      <c r="C1003" s="87" t="s">
        <v>561</v>
      </c>
      <c r="D1003" s="87" t="s">
        <v>112</v>
      </c>
      <c r="E1003" s="87" t="s">
        <v>562</v>
      </c>
      <c r="F1003" s="87" t="s">
        <v>178</v>
      </c>
      <c r="G1003" s="87" t="s">
        <v>1362</v>
      </c>
      <c r="H1003" s="88">
        <v>2753</v>
      </c>
      <c r="I1003" s="86">
        <v>2</v>
      </c>
      <c r="J1003" s="89">
        <f>นครพนม!F102</f>
        <v>204713.71</v>
      </c>
      <c r="K1003" s="90">
        <f>นครพนม!AL102</f>
        <v>1042960.83</v>
      </c>
      <c r="L1003" s="91">
        <f>นครพนม!AM102</f>
        <v>665476.5</v>
      </c>
      <c r="M1003" s="91">
        <f>นครพนม!AN102</f>
        <v>630871</v>
      </c>
      <c r="N1003" s="87"/>
      <c r="O1003" s="87"/>
      <c r="P1003" s="87"/>
      <c r="Q1003" s="79">
        <f t="shared" si="36"/>
        <v>34605.5</v>
      </c>
      <c r="R1003" s="80">
        <f t="shared" si="37"/>
        <v>241.72775154377044</v>
      </c>
    </row>
    <row r="1004" spans="1:18" x14ac:dyDescent="0.55000000000000004">
      <c r="A1004" s="86">
        <v>16</v>
      </c>
      <c r="B1004" s="87" t="s">
        <v>56</v>
      </c>
      <c r="C1004" s="87" t="s">
        <v>561</v>
      </c>
      <c r="D1004" s="87" t="s">
        <v>112</v>
      </c>
      <c r="E1004" s="87" t="s">
        <v>562</v>
      </c>
      <c r="F1004" s="87" t="s">
        <v>178</v>
      </c>
      <c r="G1004" s="87" t="s">
        <v>1363</v>
      </c>
      <c r="H1004" s="88">
        <v>2934</v>
      </c>
      <c r="I1004" s="86">
        <v>2</v>
      </c>
      <c r="J1004" s="89">
        <f>นครพนม!F103</f>
        <v>167649.75</v>
      </c>
      <c r="K1004" s="90">
        <f>นครพนม!AL103</f>
        <v>236824.03</v>
      </c>
      <c r="L1004" s="91">
        <f>นครพนม!AM103</f>
        <v>587007.19999999995</v>
      </c>
      <c r="M1004" s="91">
        <f>นครพนม!AN103</f>
        <v>610317.89</v>
      </c>
      <c r="N1004" s="87"/>
      <c r="O1004" s="87"/>
      <c r="P1004" s="87"/>
      <c r="Q1004" s="79">
        <f t="shared" si="36"/>
        <v>-23310.690000000061</v>
      </c>
      <c r="R1004" s="80">
        <f t="shared" si="37"/>
        <v>200.07062031356509</v>
      </c>
    </row>
    <row r="1005" spans="1:18" x14ac:dyDescent="0.55000000000000004">
      <c r="A1005" s="86">
        <v>17</v>
      </c>
      <c r="B1005" s="87" t="s">
        <v>56</v>
      </c>
      <c r="C1005" s="87" t="s">
        <v>561</v>
      </c>
      <c r="D1005" s="87" t="s">
        <v>112</v>
      </c>
      <c r="E1005" s="87" t="s">
        <v>562</v>
      </c>
      <c r="F1005" s="87" t="s">
        <v>178</v>
      </c>
      <c r="G1005" s="87" t="s">
        <v>1364</v>
      </c>
      <c r="H1005" s="88">
        <v>3440</v>
      </c>
      <c r="I1005" s="86">
        <v>3</v>
      </c>
      <c r="J1005" s="89">
        <f>นครพนม!F104</f>
        <v>322071.3</v>
      </c>
      <c r="K1005" s="90">
        <f>นครพนม!AL104</f>
        <v>661846.31000000006</v>
      </c>
      <c r="L1005" s="91">
        <f>นครพนม!AM104</f>
        <v>646363.83000000007</v>
      </c>
      <c r="M1005" s="91">
        <f>นครพนม!AN104</f>
        <v>532521.39</v>
      </c>
      <c r="N1005" s="87"/>
      <c r="O1005" s="87"/>
      <c r="P1005" s="87"/>
      <c r="Q1005" s="79">
        <f t="shared" si="36"/>
        <v>113842.44000000006</v>
      </c>
      <c r="R1005" s="80">
        <f t="shared" si="37"/>
        <v>187.89646220930234</v>
      </c>
    </row>
    <row r="1006" spans="1:18" x14ac:dyDescent="0.55000000000000004">
      <c r="A1006" s="86">
        <v>18</v>
      </c>
      <c r="B1006" s="87" t="s">
        <v>56</v>
      </c>
      <c r="C1006" s="87" t="s">
        <v>561</v>
      </c>
      <c r="D1006" s="87" t="s">
        <v>112</v>
      </c>
      <c r="E1006" s="87" t="s">
        <v>562</v>
      </c>
      <c r="F1006" s="87" t="s">
        <v>178</v>
      </c>
      <c r="G1006" s="87" t="s">
        <v>1365</v>
      </c>
      <c r="H1006" s="88">
        <v>1937</v>
      </c>
      <c r="I1006" s="86">
        <v>2</v>
      </c>
      <c r="J1006" s="89">
        <f>นครพนม!F105</f>
        <v>496622.84</v>
      </c>
      <c r="K1006" s="90">
        <f>นครพนม!AL105</f>
        <v>494406.76</v>
      </c>
      <c r="L1006" s="91">
        <f>นครพนม!AM105</f>
        <v>784794.65999999992</v>
      </c>
      <c r="M1006" s="91">
        <f>นครพนม!AN105</f>
        <v>649830.17000000004</v>
      </c>
      <c r="N1006" s="87"/>
      <c r="O1006" s="87"/>
      <c r="P1006" s="87"/>
      <c r="Q1006" s="79">
        <f t="shared" si="36"/>
        <v>134964.48999999987</v>
      </c>
      <c r="R1006" s="80">
        <f t="shared" si="37"/>
        <v>405.15986577181206</v>
      </c>
    </row>
    <row r="1007" spans="1:18" x14ac:dyDescent="0.55000000000000004">
      <c r="A1007" s="86">
        <v>19</v>
      </c>
      <c r="B1007" s="87" t="s">
        <v>56</v>
      </c>
      <c r="C1007" s="87" t="s">
        <v>561</v>
      </c>
      <c r="D1007" s="87" t="s">
        <v>112</v>
      </c>
      <c r="E1007" s="87" t="s">
        <v>562</v>
      </c>
      <c r="F1007" s="87" t="s">
        <v>178</v>
      </c>
      <c r="G1007" s="87" t="s">
        <v>1366</v>
      </c>
      <c r="H1007" s="88">
        <v>2642</v>
      </c>
      <c r="I1007" s="86">
        <v>2</v>
      </c>
      <c r="J1007" s="89">
        <f>นครพนม!F106</f>
        <v>112206.44</v>
      </c>
      <c r="K1007" s="90">
        <f>นครพนม!AL106</f>
        <v>117608.85</v>
      </c>
      <c r="L1007" s="91">
        <f>นครพนม!AM106</f>
        <v>521595.28</v>
      </c>
      <c r="M1007" s="91">
        <f>นครพนม!AN106</f>
        <v>585624.6</v>
      </c>
      <c r="N1007" s="87"/>
      <c r="O1007" s="87"/>
      <c r="P1007" s="87"/>
      <c r="Q1007" s="79">
        <f t="shared" si="36"/>
        <v>-64029.319999999949</v>
      </c>
      <c r="R1007" s="80">
        <f t="shared" si="37"/>
        <v>197.42440575321726</v>
      </c>
    </row>
    <row r="1008" spans="1:18" x14ac:dyDescent="0.55000000000000004">
      <c r="A1008" s="86">
        <v>20</v>
      </c>
      <c r="B1008" s="87" t="s">
        <v>56</v>
      </c>
      <c r="C1008" s="87" t="s">
        <v>561</v>
      </c>
      <c r="D1008" s="87" t="s">
        <v>112</v>
      </c>
      <c r="E1008" s="87" t="s">
        <v>562</v>
      </c>
      <c r="F1008" s="87" t="s">
        <v>178</v>
      </c>
      <c r="G1008" s="87" t="s">
        <v>1367</v>
      </c>
      <c r="H1008" s="88">
        <v>2293</v>
      </c>
      <c r="I1008" s="86">
        <v>2</v>
      </c>
      <c r="J1008" s="89">
        <f>นครพนม!F107</f>
        <v>965398.68</v>
      </c>
      <c r="K1008" s="90">
        <f>นครพนม!AL107</f>
        <v>995716.04</v>
      </c>
      <c r="L1008" s="91">
        <f>นครพนม!AM107</f>
        <v>605131.88</v>
      </c>
      <c r="M1008" s="91">
        <f>นครพนม!AN107</f>
        <v>416497.50999999995</v>
      </c>
      <c r="N1008" s="87"/>
      <c r="O1008" s="87"/>
      <c r="P1008" s="87"/>
      <c r="Q1008" s="79">
        <f t="shared" si="36"/>
        <v>188634.37000000005</v>
      </c>
      <c r="R1008" s="80">
        <f t="shared" si="37"/>
        <v>263.9040034888792</v>
      </c>
    </row>
    <row r="1009" spans="1:18" s="98" customFormat="1" x14ac:dyDescent="0.55000000000000004">
      <c r="A1009" s="92">
        <v>7</v>
      </c>
      <c r="B1009" s="93" t="s">
        <v>56</v>
      </c>
      <c r="C1009" s="93"/>
      <c r="D1009" s="93"/>
      <c r="E1009" s="185" t="s">
        <v>75</v>
      </c>
      <c r="F1009" s="185"/>
      <c r="G1009" s="185" t="s">
        <v>564</v>
      </c>
      <c r="H1009" s="99">
        <f>SUM(H989:H1008)</f>
        <v>48894</v>
      </c>
      <c r="I1009" s="92"/>
      <c r="J1009" s="95">
        <f>SUM(J989:J1008)</f>
        <v>6216600.2199999997</v>
      </c>
      <c r="K1009" s="95">
        <f>SUM(K989:K1008)</f>
        <v>8677292.1099999994</v>
      </c>
      <c r="L1009" s="95">
        <f>SUM(L989:L1008)</f>
        <v>10493700.510000002</v>
      </c>
      <c r="M1009" s="95">
        <f>SUM(M989:M1008)</f>
        <v>9621991.9999999981</v>
      </c>
      <c r="N1009" s="93">
        <v>19</v>
      </c>
      <c r="O1009" s="93">
        <v>19</v>
      </c>
      <c r="P1009" s="93">
        <f>N1009-O1009</f>
        <v>0</v>
      </c>
      <c r="Q1009" s="96">
        <f t="shared" si="36"/>
        <v>871708.5100000035</v>
      </c>
      <c r="R1009" s="97">
        <f>L1009/H1009</f>
        <v>214.62143637256108</v>
      </c>
    </row>
    <row r="1010" spans="1:18" x14ac:dyDescent="0.55000000000000004">
      <c r="A1010" s="86">
        <v>1</v>
      </c>
      <c r="B1010" s="87" t="s">
        <v>56</v>
      </c>
      <c r="C1010" s="87" t="s">
        <v>565</v>
      </c>
      <c r="D1010" s="87" t="s">
        <v>119</v>
      </c>
      <c r="E1010" s="87" t="s">
        <v>566</v>
      </c>
      <c r="F1010" s="87" t="s">
        <v>208</v>
      </c>
      <c r="G1010" s="87" t="s">
        <v>567</v>
      </c>
      <c r="H1010" s="88"/>
      <c r="I1010" s="86"/>
      <c r="J1010" s="89"/>
      <c r="K1010" s="90"/>
      <c r="L1010" s="91"/>
      <c r="M1010" s="91"/>
      <c r="N1010" s="87"/>
      <c r="O1010" s="87"/>
      <c r="P1010" s="87"/>
    </row>
    <row r="1011" spans="1:18" x14ac:dyDescent="0.55000000000000004">
      <c r="A1011" s="86">
        <v>2</v>
      </c>
      <c r="B1011" s="87" t="s">
        <v>56</v>
      </c>
      <c r="C1011" s="87" t="s">
        <v>565</v>
      </c>
      <c r="D1011" s="87" t="s">
        <v>119</v>
      </c>
      <c r="E1011" s="87" t="s">
        <v>566</v>
      </c>
      <c r="F1011" s="87" t="s">
        <v>178</v>
      </c>
      <c r="G1011" s="87" t="s">
        <v>1368</v>
      </c>
      <c r="H1011" s="88">
        <v>2877</v>
      </c>
      <c r="I1011" s="86">
        <v>2</v>
      </c>
      <c r="J1011" s="89">
        <f>นครพนม!F108</f>
        <v>361560.7</v>
      </c>
      <c r="K1011" s="90">
        <f>นครพนม!AL108</f>
        <v>387161.63</v>
      </c>
      <c r="L1011" s="91">
        <f>นครพนม!AM108</f>
        <v>607704.78</v>
      </c>
      <c r="M1011" s="91">
        <f>นครพนม!AN108</f>
        <v>547339.09</v>
      </c>
      <c r="N1011" s="87"/>
      <c r="O1011" s="87"/>
      <c r="P1011" s="87"/>
      <c r="Q1011" s="79">
        <f t="shared" si="36"/>
        <v>60365.690000000061</v>
      </c>
      <c r="R1011" s="80">
        <f t="shared" si="37"/>
        <v>211.2286339937435</v>
      </c>
    </row>
    <row r="1012" spans="1:18" x14ac:dyDescent="0.55000000000000004">
      <c r="A1012" s="86">
        <v>3</v>
      </c>
      <c r="B1012" s="87" t="s">
        <v>56</v>
      </c>
      <c r="C1012" s="87" t="s">
        <v>565</v>
      </c>
      <c r="D1012" s="87" t="s">
        <v>119</v>
      </c>
      <c r="E1012" s="87" t="s">
        <v>566</v>
      </c>
      <c r="F1012" s="87" t="s">
        <v>178</v>
      </c>
      <c r="G1012" s="87" t="s">
        <v>1369</v>
      </c>
      <c r="H1012" s="88">
        <v>2927</v>
      </c>
      <c r="I1012" s="86">
        <v>2</v>
      </c>
      <c r="J1012" s="89">
        <f>นครพนม!F109</f>
        <v>640444.16000000003</v>
      </c>
      <c r="K1012" s="90">
        <f>นครพนม!AL109</f>
        <v>641394.72000000009</v>
      </c>
      <c r="L1012" s="91">
        <f>นครพนม!AM109</f>
        <v>533099.24</v>
      </c>
      <c r="M1012" s="91">
        <f>นครพนม!AN109</f>
        <v>477120.8</v>
      </c>
      <c r="N1012" s="87"/>
      <c r="O1012" s="87"/>
      <c r="P1012" s="87"/>
      <c r="Q1012" s="79">
        <f t="shared" si="36"/>
        <v>55978.44</v>
      </c>
      <c r="R1012" s="80">
        <f t="shared" si="37"/>
        <v>182.13161598906731</v>
      </c>
    </row>
    <row r="1013" spans="1:18" x14ac:dyDescent="0.55000000000000004">
      <c r="A1013" s="86">
        <v>4</v>
      </c>
      <c r="B1013" s="87" t="s">
        <v>56</v>
      </c>
      <c r="C1013" s="87" t="s">
        <v>565</v>
      </c>
      <c r="D1013" s="87" t="s">
        <v>119</v>
      </c>
      <c r="E1013" s="87" t="s">
        <v>566</v>
      </c>
      <c r="F1013" s="87" t="s">
        <v>178</v>
      </c>
      <c r="G1013" s="87" t="s">
        <v>1370</v>
      </c>
      <c r="H1013" s="88">
        <v>4184</v>
      </c>
      <c r="I1013" s="86">
        <v>3</v>
      </c>
      <c r="J1013" s="89">
        <f>นครพนม!F110</f>
        <v>354579.08</v>
      </c>
      <c r="K1013" s="90">
        <f>นครพนม!AL110</f>
        <v>405204.88</v>
      </c>
      <c r="L1013" s="91">
        <f>นครพนม!AM110</f>
        <v>613305.25</v>
      </c>
      <c r="M1013" s="91">
        <f>นครพนม!AN110</f>
        <v>655510.34</v>
      </c>
      <c r="N1013" s="87"/>
      <c r="O1013" s="87"/>
      <c r="P1013" s="87"/>
      <c r="Q1013" s="79">
        <f t="shared" si="36"/>
        <v>-42205.089999999967</v>
      </c>
      <c r="R1013" s="80">
        <f t="shared" si="37"/>
        <v>146.58347275334609</v>
      </c>
    </row>
    <row r="1014" spans="1:18" x14ac:dyDescent="0.55000000000000004">
      <c r="A1014" s="86">
        <v>5</v>
      </c>
      <c r="B1014" s="87" t="s">
        <v>56</v>
      </c>
      <c r="C1014" s="87" t="s">
        <v>565</v>
      </c>
      <c r="D1014" s="87" t="s">
        <v>119</v>
      </c>
      <c r="E1014" s="87" t="s">
        <v>566</v>
      </c>
      <c r="F1014" s="87" t="s">
        <v>178</v>
      </c>
      <c r="G1014" s="87" t="s">
        <v>1371</v>
      </c>
      <c r="H1014" s="88">
        <v>4677</v>
      </c>
      <c r="I1014" s="86">
        <v>4</v>
      </c>
      <c r="J1014" s="89">
        <f>นครพนม!F111</f>
        <v>409969.42</v>
      </c>
      <c r="K1014" s="90">
        <f>นครพนม!AL111</f>
        <v>539763.36</v>
      </c>
      <c r="L1014" s="91">
        <f>นครพนม!AM111</f>
        <v>673031.39</v>
      </c>
      <c r="M1014" s="91">
        <f>นครพนม!AN111</f>
        <v>703198.06</v>
      </c>
      <c r="N1014" s="87"/>
      <c r="O1014" s="87"/>
      <c r="P1014" s="87"/>
      <c r="Q1014" s="79">
        <f t="shared" si="36"/>
        <v>-30166.670000000042</v>
      </c>
      <c r="R1014" s="80">
        <f t="shared" si="37"/>
        <v>143.90237117810562</v>
      </c>
    </row>
    <row r="1015" spans="1:18" x14ac:dyDescent="0.55000000000000004">
      <c r="A1015" s="86">
        <v>6</v>
      </c>
      <c r="B1015" s="87" t="s">
        <v>56</v>
      </c>
      <c r="C1015" s="87" t="s">
        <v>565</v>
      </c>
      <c r="D1015" s="87" t="s">
        <v>119</v>
      </c>
      <c r="E1015" s="87" t="s">
        <v>566</v>
      </c>
      <c r="F1015" s="87" t="s">
        <v>178</v>
      </c>
      <c r="G1015" s="87" t="s">
        <v>1372</v>
      </c>
      <c r="H1015" s="88">
        <v>2227</v>
      </c>
      <c r="I1015" s="86">
        <v>2</v>
      </c>
      <c r="J1015" s="89">
        <f>นครพนม!F112</f>
        <v>356541.87</v>
      </c>
      <c r="K1015" s="90">
        <f>นครพนม!AL112</f>
        <v>398738.33999999997</v>
      </c>
      <c r="L1015" s="91">
        <f>นครพนม!AM112</f>
        <v>496520.1</v>
      </c>
      <c r="M1015" s="91">
        <f>นครพนม!AN112</f>
        <v>478960.07</v>
      </c>
      <c r="N1015" s="87"/>
      <c r="O1015" s="87"/>
      <c r="P1015" s="87"/>
      <c r="Q1015" s="79">
        <f t="shared" si="36"/>
        <v>17560.02999999997</v>
      </c>
      <c r="R1015" s="80">
        <f t="shared" si="37"/>
        <v>222.95469241131565</v>
      </c>
    </row>
    <row r="1016" spans="1:18" x14ac:dyDescent="0.55000000000000004">
      <c r="A1016" s="86">
        <v>7</v>
      </c>
      <c r="B1016" s="87" t="s">
        <v>56</v>
      </c>
      <c r="C1016" s="87" t="s">
        <v>565</v>
      </c>
      <c r="D1016" s="87" t="s">
        <v>119</v>
      </c>
      <c r="E1016" s="87" t="s">
        <v>566</v>
      </c>
      <c r="F1016" s="87" t="s">
        <v>178</v>
      </c>
      <c r="G1016" s="87" t="s">
        <v>1373</v>
      </c>
      <c r="H1016" s="88">
        <v>815</v>
      </c>
      <c r="I1016" s="86">
        <v>1</v>
      </c>
      <c r="J1016" s="89">
        <f>นครพนม!F113</f>
        <v>312617.31</v>
      </c>
      <c r="K1016" s="90">
        <f>นครพนม!AL113</f>
        <v>327313.58999999997</v>
      </c>
      <c r="L1016" s="91">
        <f>นครพนม!AM113</f>
        <v>485532.63</v>
      </c>
      <c r="M1016" s="91">
        <f>นครพนม!AN113</f>
        <v>394791.60000000003</v>
      </c>
      <c r="N1016" s="87"/>
      <c r="O1016" s="87"/>
      <c r="P1016" s="87"/>
      <c r="Q1016" s="79">
        <f t="shared" si="36"/>
        <v>90741.02999999997</v>
      </c>
      <c r="R1016" s="80">
        <f t="shared" si="37"/>
        <v>595.74555828220855</v>
      </c>
    </row>
    <row r="1017" spans="1:18" x14ac:dyDescent="0.55000000000000004">
      <c r="A1017" s="86">
        <v>8</v>
      </c>
      <c r="B1017" s="87" t="s">
        <v>56</v>
      </c>
      <c r="C1017" s="87" t="s">
        <v>565</v>
      </c>
      <c r="D1017" s="87" t="s">
        <v>119</v>
      </c>
      <c r="E1017" s="87" t="s">
        <v>566</v>
      </c>
      <c r="F1017" s="87" t="s">
        <v>178</v>
      </c>
      <c r="G1017" s="87" t="s">
        <v>1374</v>
      </c>
      <c r="H1017" s="88">
        <v>3601</v>
      </c>
      <c r="I1017" s="86">
        <v>3</v>
      </c>
      <c r="J1017" s="89">
        <f>นครพนม!F114</f>
        <v>179370.08</v>
      </c>
      <c r="K1017" s="90">
        <f>นครพนม!AL114</f>
        <v>312651.65000000002</v>
      </c>
      <c r="L1017" s="91">
        <f>นครพนม!AM114</f>
        <v>683885.97</v>
      </c>
      <c r="M1017" s="91">
        <f>นครพนม!AN114</f>
        <v>637861.26</v>
      </c>
      <c r="N1017" s="87"/>
      <c r="O1017" s="87"/>
      <c r="P1017" s="87"/>
      <c r="Q1017" s="79">
        <f t="shared" si="36"/>
        <v>46024.709999999963</v>
      </c>
      <c r="R1017" s="80">
        <f t="shared" si="37"/>
        <v>189.91557067481256</v>
      </c>
    </row>
    <row r="1018" spans="1:18" x14ac:dyDescent="0.55000000000000004">
      <c r="A1018" s="86">
        <v>9</v>
      </c>
      <c r="B1018" s="87" t="s">
        <v>56</v>
      </c>
      <c r="C1018" s="87" t="s">
        <v>565</v>
      </c>
      <c r="D1018" s="87" t="s">
        <v>119</v>
      </c>
      <c r="E1018" s="87" t="s">
        <v>566</v>
      </c>
      <c r="F1018" s="87" t="s">
        <v>178</v>
      </c>
      <c r="G1018" s="87" t="s">
        <v>1375</v>
      </c>
      <c r="H1018" s="88">
        <v>2371</v>
      </c>
      <c r="I1018" s="86">
        <v>2</v>
      </c>
      <c r="J1018" s="89">
        <f>นครพนม!F115</f>
        <v>445050.68</v>
      </c>
      <c r="K1018" s="90">
        <f>นครพนม!AL115</f>
        <v>511751.18</v>
      </c>
      <c r="L1018" s="91">
        <f>นครพนม!AM115</f>
        <v>563820.79</v>
      </c>
      <c r="M1018" s="91">
        <f>นครพนม!AN115</f>
        <v>518898.67000000004</v>
      </c>
      <c r="N1018" s="87"/>
      <c r="O1018" s="87"/>
      <c r="P1018" s="87"/>
      <c r="Q1018" s="79">
        <f t="shared" si="36"/>
        <v>44922.119999999995</v>
      </c>
      <c r="R1018" s="80">
        <f t="shared" si="37"/>
        <v>237.7987304934627</v>
      </c>
    </row>
    <row r="1019" spans="1:18" x14ac:dyDescent="0.55000000000000004">
      <c r="A1019" s="86">
        <v>10</v>
      </c>
      <c r="B1019" s="87" t="s">
        <v>56</v>
      </c>
      <c r="C1019" s="87" t="s">
        <v>565</v>
      </c>
      <c r="D1019" s="87" t="s">
        <v>119</v>
      </c>
      <c r="E1019" s="87" t="s">
        <v>566</v>
      </c>
      <c r="F1019" s="87" t="s">
        <v>178</v>
      </c>
      <c r="G1019" s="87" t="s">
        <v>1376</v>
      </c>
      <c r="H1019" s="88">
        <v>1293</v>
      </c>
      <c r="I1019" s="86">
        <v>1</v>
      </c>
      <c r="J1019" s="89">
        <f>นครพนม!F116</f>
        <v>479694.16</v>
      </c>
      <c r="K1019" s="90">
        <f>นครพนม!AL116</f>
        <v>514793.05</v>
      </c>
      <c r="L1019" s="91">
        <f>นครพนม!AM116</f>
        <v>513920.61</v>
      </c>
      <c r="M1019" s="91">
        <f>นครพนม!AN116</f>
        <v>470172.64</v>
      </c>
      <c r="N1019" s="87"/>
      <c r="O1019" s="87"/>
      <c r="P1019" s="87"/>
      <c r="Q1019" s="79">
        <f t="shared" si="36"/>
        <v>43747.969999999972</v>
      </c>
      <c r="R1019" s="80">
        <f t="shared" si="37"/>
        <v>397.46373549883992</v>
      </c>
    </row>
    <row r="1020" spans="1:18" x14ac:dyDescent="0.55000000000000004">
      <c r="A1020" s="86">
        <v>11</v>
      </c>
      <c r="B1020" s="87" t="s">
        <v>56</v>
      </c>
      <c r="C1020" s="87" t="s">
        <v>565</v>
      </c>
      <c r="D1020" s="87" t="s">
        <v>119</v>
      </c>
      <c r="E1020" s="87" t="s">
        <v>566</v>
      </c>
      <c r="F1020" s="87" t="s">
        <v>178</v>
      </c>
      <c r="G1020" s="87" t="s">
        <v>1377</v>
      </c>
      <c r="H1020" s="88">
        <v>3237</v>
      </c>
      <c r="I1020" s="86">
        <v>3</v>
      </c>
      <c r="J1020" s="89">
        <f>นครพนม!F117</f>
        <v>306276.89</v>
      </c>
      <c r="K1020" s="90">
        <f>นครพนม!AL117</f>
        <v>306121.69</v>
      </c>
      <c r="L1020" s="91">
        <f>นครพนม!AM117</f>
        <v>815975.39</v>
      </c>
      <c r="M1020" s="91">
        <f>นครพนม!AN117</f>
        <v>767349.26000000013</v>
      </c>
      <c r="N1020" s="87"/>
      <c r="O1020" s="87"/>
      <c r="P1020" s="87"/>
      <c r="Q1020" s="79">
        <f t="shared" si="36"/>
        <v>48626.129999999888</v>
      </c>
      <c r="R1020" s="80">
        <f t="shared" si="37"/>
        <v>252.07766141489034</v>
      </c>
    </row>
    <row r="1021" spans="1:18" x14ac:dyDescent="0.55000000000000004">
      <c r="A1021" s="86">
        <v>12</v>
      </c>
      <c r="B1021" s="87" t="s">
        <v>56</v>
      </c>
      <c r="C1021" s="87" t="s">
        <v>565</v>
      </c>
      <c r="D1021" s="87" t="s">
        <v>119</v>
      </c>
      <c r="E1021" s="87" t="s">
        <v>566</v>
      </c>
      <c r="F1021" s="87" t="s">
        <v>178</v>
      </c>
      <c r="G1021" s="87" t="s">
        <v>1378</v>
      </c>
      <c r="H1021" s="88">
        <v>1500</v>
      </c>
      <c r="I1021" s="86">
        <v>1</v>
      </c>
      <c r="J1021" s="89">
        <f>นครพนม!F118</f>
        <v>259069.25</v>
      </c>
      <c r="K1021" s="90">
        <f>นครพนม!AL118</f>
        <v>284828.53999999998</v>
      </c>
      <c r="L1021" s="91">
        <f>นครพนม!AM118</f>
        <v>518786.08</v>
      </c>
      <c r="M1021" s="91">
        <f>นครพนม!AN118</f>
        <v>479035.71000000008</v>
      </c>
      <c r="N1021" s="87"/>
      <c r="O1021" s="87"/>
      <c r="P1021" s="87"/>
      <c r="Q1021" s="79">
        <f t="shared" si="36"/>
        <v>39750.369999999937</v>
      </c>
      <c r="R1021" s="80">
        <f t="shared" si="37"/>
        <v>345.85738666666668</v>
      </c>
    </row>
    <row r="1022" spans="1:18" x14ac:dyDescent="0.55000000000000004">
      <c r="A1022" s="86">
        <v>13</v>
      </c>
      <c r="B1022" s="87" t="s">
        <v>56</v>
      </c>
      <c r="C1022" s="87" t="s">
        <v>565</v>
      </c>
      <c r="D1022" s="87" t="s">
        <v>119</v>
      </c>
      <c r="E1022" s="87" t="s">
        <v>566</v>
      </c>
      <c r="F1022" s="87" t="s">
        <v>178</v>
      </c>
      <c r="G1022" s="87" t="s">
        <v>1379</v>
      </c>
      <c r="H1022" s="88">
        <v>2077</v>
      </c>
      <c r="I1022" s="86">
        <v>2</v>
      </c>
      <c r="J1022" s="89">
        <f>นครพนม!F119</f>
        <v>211478.04</v>
      </c>
      <c r="K1022" s="90">
        <f>นครพนม!AL119</f>
        <v>213333.42</v>
      </c>
      <c r="L1022" s="91">
        <f>นครพนม!AM119</f>
        <v>565104.67000000004</v>
      </c>
      <c r="M1022" s="91">
        <f>นครพนม!AN119</f>
        <v>508159.33</v>
      </c>
      <c r="N1022" s="87"/>
      <c r="O1022" s="87"/>
      <c r="P1022" s="87"/>
      <c r="Q1022" s="79">
        <f t="shared" si="36"/>
        <v>56945.340000000026</v>
      </c>
      <c r="R1022" s="80">
        <f t="shared" si="37"/>
        <v>272.07735676456429</v>
      </c>
    </row>
    <row r="1023" spans="1:18" x14ac:dyDescent="0.55000000000000004">
      <c r="A1023" s="86">
        <v>14</v>
      </c>
      <c r="B1023" s="87" t="s">
        <v>56</v>
      </c>
      <c r="C1023" s="87" t="s">
        <v>565</v>
      </c>
      <c r="D1023" s="87" t="s">
        <v>119</v>
      </c>
      <c r="E1023" s="87" t="s">
        <v>566</v>
      </c>
      <c r="F1023" s="87" t="s">
        <v>178</v>
      </c>
      <c r="G1023" s="87" t="s">
        <v>1380</v>
      </c>
      <c r="H1023" s="88">
        <v>2981</v>
      </c>
      <c r="I1023" s="86">
        <v>2</v>
      </c>
      <c r="J1023" s="89">
        <f>นครพนม!F120</f>
        <v>312394.8</v>
      </c>
      <c r="K1023" s="90">
        <f>นครพนม!AL120</f>
        <v>354281.11</v>
      </c>
      <c r="L1023" s="91">
        <f>นครพนม!AM120</f>
        <v>600771.32999999996</v>
      </c>
      <c r="M1023" s="91">
        <f>นครพนม!AN120</f>
        <v>545456.98</v>
      </c>
      <c r="N1023" s="87"/>
      <c r="O1023" s="87"/>
      <c r="P1023" s="87"/>
      <c r="Q1023" s="79">
        <f t="shared" si="36"/>
        <v>55314.349999999977</v>
      </c>
      <c r="R1023" s="80">
        <f t="shared" si="37"/>
        <v>201.53348876216035</v>
      </c>
    </row>
    <row r="1024" spans="1:18" x14ac:dyDescent="0.55000000000000004">
      <c r="A1024" s="86">
        <v>15</v>
      </c>
      <c r="B1024" s="87" t="s">
        <v>56</v>
      </c>
      <c r="C1024" s="87" t="s">
        <v>565</v>
      </c>
      <c r="D1024" s="87" t="s">
        <v>119</v>
      </c>
      <c r="E1024" s="87" t="s">
        <v>566</v>
      </c>
      <c r="F1024" s="87" t="s">
        <v>178</v>
      </c>
      <c r="G1024" s="87" t="s">
        <v>1381</v>
      </c>
      <c r="H1024" s="88">
        <v>2573</v>
      </c>
      <c r="I1024" s="86">
        <v>2</v>
      </c>
      <c r="J1024" s="89">
        <f>นครพนม!F121</f>
        <v>441836.93</v>
      </c>
      <c r="K1024" s="90">
        <f>นครพนม!AL121</f>
        <v>333802.36</v>
      </c>
      <c r="L1024" s="91">
        <f>นครพนม!AM121</f>
        <v>589592.78</v>
      </c>
      <c r="M1024" s="91">
        <f>นครพนม!AN121</f>
        <v>523912.91000000003</v>
      </c>
      <c r="N1024" s="87"/>
      <c r="O1024" s="87"/>
      <c r="P1024" s="87"/>
      <c r="Q1024" s="79">
        <f t="shared" si="36"/>
        <v>65679.87</v>
      </c>
      <c r="R1024" s="80">
        <f t="shared" si="37"/>
        <v>229.14604741546833</v>
      </c>
    </row>
    <row r="1025" spans="1:18" x14ac:dyDescent="0.55000000000000004">
      <c r="A1025" s="86">
        <v>16</v>
      </c>
      <c r="B1025" s="87" t="s">
        <v>56</v>
      </c>
      <c r="C1025" s="87" t="s">
        <v>565</v>
      </c>
      <c r="D1025" s="87" t="s">
        <v>119</v>
      </c>
      <c r="E1025" s="87" t="s">
        <v>566</v>
      </c>
      <c r="F1025" s="87" t="s">
        <v>178</v>
      </c>
      <c r="G1025" s="87" t="s">
        <v>1382</v>
      </c>
      <c r="H1025" s="88">
        <v>1978</v>
      </c>
      <c r="I1025" s="86">
        <v>2</v>
      </c>
      <c r="J1025" s="89">
        <f>นครพนม!F122</f>
        <v>168436.6</v>
      </c>
      <c r="K1025" s="90">
        <f>นครพนม!AL122</f>
        <v>424244.66000000003</v>
      </c>
      <c r="L1025" s="91">
        <f>นครพนม!AM122</f>
        <v>399622.76</v>
      </c>
      <c r="M1025" s="91">
        <f>นครพนม!AN122</f>
        <v>314619.36</v>
      </c>
      <c r="N1025" s="87"/>
      <c r="O1025" s="87"/>
      <c r="P1025" s="87"/>
      <c r="Q1025" s="79">
        <f t="shared" si="36"/>
        <v>85003.400000000023</v>
      </c>
      <c r="R1025" s="80">
        <f t="shared" si="37"/>
        <v>202.03375126390293</v>
      </c>
    </row>
    <row r="1026" spans="1:18" x14ac:dyDescent="0.55000000000000004">
      <c r="A1026" s="86">
        <v>17</v>
      </c>
      <c r="B1026" s="87" t="s">
        <v>56</v>
      </c>
      <c r="C1026" s="87" t="s">
        <v>565</v>
      </c>
      <c r="D1026" s="87" t="s">
        <v>119</v>
      </c>
      <c r="E1026" s="87" t="s">
        <v>566</v>
      </c>
      <c r="F1026" s="87" t="s">
        <v>178</v>
      </c>
      <c r="G1026" s="87" t="s">
        <v>1383</v>
      </c>
      <c r="H1026" s="88">
        <v>2350</v>
      </c>
      <c r="I1026" s="86">
        <v>2</v>
      </c>
      <c r="J1026" s="89">
        <f>นครพนม!F123</f>
        <v>400348.02</v>
      </c>
      <c r="K1026" s="90">
        <f>นครพนม!AL123</f>
        <v>443712.43000000005</v>
      </c>
      <c r="L1026" s="91">
        <f>นครพนม!AM123</f>
        <v>493414.33</v>
      </c>
      <c r="M1026" s="91">
        <f>นครพนม!AN123</f>
        <v>392464.98</v>
      </c>
      <c r="N1026" s="87"/>
      <c r="O1026" s="87"/>
      <c r="P1026" s="87"/>
      <c r="Q1026" s="79">
        <f t="shared" si="36"/>
        <v>100949.35000000003</v>
      </c>
      <c r="R1026" s="80">
        <f t="shared" si="37"/>
        <v>209.96354468085107</v>
      </c>
    </row>
    <row r="1027" spans="1:18" x14ac:dyDescent="0.55000000000000004">
      <c r="A1027" s="86">
        <v>18</v>
      </c>
      <c r="B1027" s="87" t="s">
        <v>56</v>
      </c>
      <c r="C1027" s="87" t="s">
        <v>565</v>
      </c>
      <c r="D1027" s="87" t="s">
        <v>119</v>
      </c>
      <c r="E1027" s="87" t="s">
        <v>566</v>
      </c>
      <c r="F1027" s="87" t="s">
        <v>178</v>
      </c>
      <c r="G1027" s="87" t="s">
        <v>1384</v>
      </c>
      <c r="H1027" s="88">
        <v>1698</v>
      </c>
      <c r="I1027" s="86">
        <v>2</v>
      </c>
      <c r="J1027" s="89">
        <f>นครพนม!F124</f>
        <v>290899.98</v>
      </c>
      <c r="K1027" s="90">
        <f>นครพนม!AL124</f>
        <v>388617.83999999997</v>
      </c>
      <c r="L1027" s="91">
        <f>นครพนม!AM124</f>
        <v>363901.94999999995</v>
      </c>
      <c r="M1027" s="91">
        <f>นครพนม!AN124</f>
        <v>245078.25000000003</v>
      </c>
      <c r="N1027" s="87"/>
      <c r="O1027" s="87"/>
      <c r="P1027" s="87"/>
      <c r="Q1027" s="79">
        <f t="shared" si="36"/>
        <v>118823.69999999992</v>
      </c>
      <c r="R1027" s="80">
        <f t="shared" si="37"/>
        <v>214.31210247349821</v>
      </c>
    </row>
    <row r="1028" spans="1:18" x14ac:dyDescent="0.55000000000000004">
      <c r="A1028" s="86">
        <v>19</v>
      </c>
      <c r="B1028" s="87" t="s">
        <v>56</v>
      </c>
      <c r="C1028" s="87" t="s">
        <v>565</v>
      </c>
      <c r="D1028" s="87" t="s">
        <v>119</v>
      </c>
      <c r="E1028" s="87" t="s">
        <v>566</v>
      </c>
      <c r="F1028" s="87" t="s">
        <v>178</v>
      </c>
      <c r="G1028" s="87" t="s">
        <v>1385</v>
      </c>
      <c r="H1028" s="88">
        <v>2110</v>
      </c>
      <c r="I1028" s="86">
        <v>2</v>
      </c>
      <c r="J1028" s="89">
        <f>นครพนม!F125</f>
        <v>188318.62</v>
      </c>
      <c r="K1028" s="90">
        <f>นครพนม!AL125</f>
        <v>272040.63</v>
      </c>
      <c r="L1028" s="91">
        <f>นครพนม!AM125</f>
        <v>397425.61</v>
      </c>
      <c r="M1028" s="91">
        <f>นครพนม!AN125</f>
        <v>291874.78000000003</v>
      </c>
      <c r="N1028" s="87"/>
      <c r="O1028" s="87"/>
      <c r="P1028" s="87"/>
      <c r="Q1028" s="79">
        <f t="shared" si="36"/>
        <v>105550.82999999996</v>
      </c>
      <c r="R1028" s="80">
        <f t="shared" si="37"/>
        <v>188.35336966824644</v>
      </c>
    </row>
    <row r="1029" spans="1:18" s="98" customFormat="1" x14ac:dyDescent="0.55000000000000004">
      <c r="A1029" s="92">
        <v>8</v>
      </c>
      <c r="B1029" s="93" t="s">
        <v>56</v>
      </c>
      <c r="C1029" s="93"/>
      <c r="D1029" s="93"/>
      <c r="E1029" s="93" t="s">
        <v>75</v>
      </c>
      <c r="F1029" s="93"/>
      <c r="G1029" s="93" t="s">
        <v>568</v>
      </c>
      <c r="H1029" s="99">
        <f>SUM(H1010:H1028)</f>
        <v>45476</v>
      </c>
      <c r="I1029" s="92"/>
      <c r="J1029" s="95">
        <f>SUM(J1010:J1028)</f>
        <v>6118886.5900000008</v>
      </c>
      <c r="K1029" s="130">
        <f>SUM(K1010:K1028)</f>
        <v>7059755.0800000001</v>
      </c>
      <c r="L1029" s="95">
        <f>SUM(L1010:L1028)</f>
        <v>9915415.6600000001</v>
      </c>
      <c r="M1029" s="95">
        <f>SUM(M1010:M1028)</f>
        <v>8951804.089999998</v>
      </c>
      <c r="N1029" s="93">
        <v>18</v>
      </c>
      <c r="O1029" s="93">
        <v>18</v>
      </c>
      <c r="P1029" s="93">
        <f>N1029-O1029</f>
        <v>0</v>
      </c>
      <c r="Q1029" s="96">
        <f t="shared" si="36"/>
        <v>963611.57000000216</v>
      </c>
      <c r="R1029" s="97">
        <f>L1029/H1029</f>
        <v>218.03623141877034</v>
      </c>
    </row>
    <row r="1030" spans="1:18" x14ac:dyDescent="0.55000000000000004">
      <c r="A1030" s="86">
        <v>1</v>
      </c>
      <c r="B1030" s="87" t="s">
        <v>56</v>
      </c>
      <c r="C1030" s="87" t="s">
        <v>569</v>
      </c>
      <c r="D1030" s="87" t="s">
        <v>125</v>
      </c>
      <c r="E1030" s="87" t="s">
        <v>570</v>
      </c>
      <c r="F1030" s="87" t="s">
        <v>208</v>
      </c>
      <c r="G1030" s="87" t="s">
        <v>571</v>
      </c>
      <c r="H1030" s="88"/>
      <c r="I1030" s="86"/>
      <c r="J1030" s="89"/>
      <c r="K1030" s="90"/>
      <c r="L1030" s="91"/>
      <c r="M1030" s="91"/>
      <c r="N1030" s="87"/>
      <c r="O1030" s="87"/>
      <c r="P1030" s="87"/>
    </row>
    <row r="1031" spans="1:18" x14ac:dyDescent="0.55000000000000004">
      <c r="A1031" s="86">
        <v>2</v>
      </c>
      <c r="B1031" s="87" t="s">
        <v>56</v>
      </c>
      <c r="C1031" s="87" t="s">
        <v>569</v>
      </c>
      <c r="D1031" s="87" t="s">
        <v>125</v>
      </c>
      <c r="E1031" s="87" t="s">
        <v>570</v>
      </c>
      <c r="F1031" s="87" t="s">
        <v>178</v>
      </c>
      <c r="G1031" s="87" t="s">
        <v>1386</v>
      </c>
      <c r="H1031" s="88">
        <v>3653</v>
      </c>
      <c r="I1031" s="86">
        <v>3</v>
      </c>
      <c r="J1031" s="89">
        <f>นครพนม!F126</f>
        <v>374264.94</v>
      </c>
      <c r="K1031" s="90">
        <f>นครพนม!AL126</f>
        <v>612893.01</v>
      </c>
      <c r="L1031" s="91">
        <f>นครพนม!AM126</f>
        <v>755521.55</v>
      </c>
      <c r="M1031" s="91">
        <f>นครพนม!AN126</f>
        <v>758171.55</v>
      </c>
      <c r="N1031" s="87"/>
      <c r="O1031" s="87"/>
      <c r="P1031" s="87"/>
      <c r="Q1031" s="79">
        <f t="shared" ref="Q1031:Q1068" si="38">L1031-M1031</f>
        <v>-2650</v>
      </c>
      <c r="R1031" s="80">
        <f t="shared" ref="R1031:R1069" si="39">L1031/H1031</f>
        <v>206.8222146181221</v>
      </c>
    </row>
    <row r="1032" spans="1:18" x14ac:dyDescent="0.55000000000000004">
      <c r="A1032" s="86">
        <v>3</v>
      </c>
      <c r="B1032" s="87" t="s">
        <v>56</v>
      </c>
      <c r="C1032" s="87" t="s">
        <v>569</v>
      </c>
      <c r="D1032" s="87" t="s">
        <v>125</v>
      </c>
      <c r="E1032" s="87" t="s">
        <v>570</v>
      </c>
      <c r="F1032" s="87" t="s">
        <v>178</v>
      </c>
      <c r="G1032" s="87" t="s">
        <v>1387</v>
      </c>
      <c r="H1032" s="88">
        <v>1433</v>
      </c>
      <c r="I1032" s="86">
        <v>1</v>
      </c>
      <c r="J1032" s="89">
        <f>นครพนม!F127</f>
        <v>222366.7</v>
      </c>
      <c r="K1032" s="90">
        <f>นครพนม!AL127</f>
        <v>273542.89</v>
      </c>
      <c r="L1032" s="91">
        <f>นครพนม!AM127</f>
        <v>387030.49</v>
      </c>
      <c r="M1032" s="91">
        <f>นครพนม!AN127</f>
        <v>431632.49000000005</v>
      </c>
      <c r="N1032" s="87"/>
      <c r="O1032" s="87"/>
      <c r="P1032" s="87"/>
      <c r="Q1032" s="79">
        <f t="shared" si="38"/>
        <v>-44602.000000000058</v>
      </c>
      <c r="R1032" s="80">
        <f t="shared" si="39"/>
        <v>270.08408234473131</v>
      </c>
    </row>
    <row r="1033" spans="1:18" x14ac:dyDescent="0.55000000000000004">
      <c r="A1033" s="86">
        <v>4</v>
      </c>
      <c r="B1033" s="87" t="s">
        <v>56</v>
      </c>
      <c r="C1033" s="87" t="s">
        <v>569</v>
      </c>
      <c r="D1033" s="87" t="s">
        <v>125</v>
      </c>
      <c r="E1033" s="87" t="s">
        <v>570</v>
      </c>
      <c r="F1033" s="87" t="s">
        <v>178</v>
      </c>
      <c r="G1033" s="87" t="s">
        <v>1388</v>
      </c>
      <c r="H1033" s="88">
        <v>2145</v>
      </c>
      <c r="I1033" s="86">
        <v>2</v>
      </c>
      <c r="J1033" s="89">
        <f>นครพนม!F128</f>
        <v>377876.32</v>
      </c>
      <c r="K1033" s="90">
        <f>นครพนม!AL128</f>
        <v>647844.15</v>
      </c>
      <c r="L1033" s="91">
        <f>นครพนม!AM128</f>
        <v>648329.62</v>
      </c>
      <c r="M1033" s="91">
        <f>นครพนม!AN128</f>
        <v>760851.09</v>
      </c>
      <c r="N1033" s="87"/>
      <c r="O1033" s="87"/>
      <c r="P1033" s="87"/>
      <c r="Q1033" s="79">
        <f t="shared" si="38"/>
        <v>-112521.46999999997</v>
      </c>
      <c r="R1033" s="80">
        <f t="shared" si="39"/>
        <v>302.25157109557108</v>
      </c>
    </row>
    <row r="1034" spans="1:18" x14ac:dyDescent="0.55000000000000004">
      <c r="A1034" s="86">
        <v>5</v>
      </c>
      <c r="B1034" s="87" t="s">
        <v>56</v>
      </c>
      <c r="C1034" s="87" t="s">
        <v>569</v>
      </c>
      <c r="D1034" s="87" t="s">
        <v>125</v>
      </c>
      <c r="E1034" s="87" t="s">
        <v>570</v>
      </c>
      <c r="F1034" s="87" t="s">
        <v>178</v>
      </c>
      <c r="G1034" s="87" t="s">
        <v>1389</v>
      </c>
      <c r="H1034" s="88">
        <v>2238</v>
      </c>
      <c r="I1034" s="86">
        <v>2</v>
      </c>
      <c r="J1034" s="89">
        <f>นครพนม!F129</f>
        <v>253469.61</v>
      </c>
      <c r="K1034" s="90">
        <f>นครพนม!AL129</f>
        <v>294920.32999999996</v>
      </c>
      <c r="L1034" s="91">
        <f>นครพนม!AM129</f>
        <v>542782.46</v>
      </c>
      <c r="M1034" s="91">
        <f>นครพนม!AN129</f>
        <v>602389.27</v>
      </c>
      <c r="N1034" s="87"/>
      <c r="O1034" s="87"/>
      <c r="P1034" s="87"/>
      <c r="Q1034" s="79">
        <f t="shared" si="38"/>
        <v>-59606.810000000056</v>
      </c>
      <c r="R1034" s="80">
        <f t="shared" si="39"/>
        <v>242.53014298480784</v>
      </c>
    </row>
    <row r="1035" spans="1:18" x14ac:dyDescent="0.55000000000000004">
      <c r="A1035" s="86">
        <v>6</v>
      </c>
      <c r="B1035" s="87" t="s">
        <v>56</v>
      </c>
      <c r="C1035" s="87" t="s">
        <v>569</v>
      </c>
      <c r="D1035" s="87" t="s">
        <v>125</v>
      </c>
      <c r="E1035" s="87" t="s">
        <v>570</v>
      </c>
      <c r="F1035" s="87" t="s">
        <v>178</v>
      </c>
      <c r="G1035" s="87" t="s">
        <v>1390</v>
      </c>
      <c r="H1035" s="88">
        <v>2480</v>
      </c>
      <c r="I1035" s="86">
        <v>2</v>
      </c>
      <c r="J1035" s="89">
        <f>นครพนม!F130</f>
        <v>316600.53999999998</v>
      </c>
      <c r="K1035" s="90">
        <f>นครพนม!AL130</f>
        <v>335929.38999999996</v>
      </c>
      <c r="L1035" s="91">
        <f>นครพนม!AM130</f>
        <v>557875.69999999995</v>
      </c>
      <c r="M1035" s="91">
        <f>นครพนม!AN130</f>
        <v>595687.48</v>
      </c>
      <c r="N1035" s="87"/>
      <c r="O1035" s="87"/>
      <c r="P1035" s="87"/>
      <c r="Q1035" s="79">
        <f t="shared" si="38"/>
        <v>-37811.780000000028</v>
      </c>
      <c r="R1035" s="80">
        <f t="shared" si="39"/>
        <v>224.94987903225805</v>
      </c>
    </row>
    <row r="1036" spans="1:18" x14ac:dyDescent="0.55000000000000004">
      <c r="A1036" s="86">
        <v>7</v>
      </c>
      <c r="B1036" s="87" t="s">
        <v>56</v>
      </c>
      <c r="C1036" s="87" t="s">
        <v>569</v>
      </c>
      <c r="D1036" s="87" t="s">
        <v>125</v>
      </c>
      <c r="E1036" s="87" t="s">
        <v>570</v>
      </c>
      <c r="F1036" s="87" t="s">
        <v>178</v>
      </c>
      <c r="G1036" s="87" t="s">
        <v>1391</v>
      </c>
      <c r="H1036" s="88">
        <v>3442</v>
      </c>
      <c r="I1036" s="86">
        <v>3</v>
      </c>
      <c r="J1036" s="89">
        <f>นครพนม!F131</f>
        <v>494441.26</v>
      </c>
      <c r="K1036" s="90">
        <f>นครพนม!AL131</f>
        <v>534458.28</v>
      </c>
      <c r="L1036" s="91">
        <f>นครพนม!AM131</f>
        <v>738609.49</v>
      </c>
      <c r="M1036" s="91">
        <f>นครพนม!AN131</f>
        <v>620422.31000000006</v>
      </c>
      <c r="N1036" s="87"/>
      <c r="O1036" s="87"/>
      <c r="P1036" s="87"/>
      <c r="Q1036" s="79">
        <f t="shared" si="38"/>
        <v>118187.17999999993</v>
      </c>
      <c r="R1036" s="80">
        <f t="shared" si="39"/>
        <v>214.58730098779779</v>
      </c>
    </row>
    <row r="1037" spans="1:18" x14ac:dyDescent="0.55000000000000004">
      <c r="A1037" s="86">
        <v>8</v>
      </c>
      <c r="B1037" s="87" t="s">
        <v>56</v>
      </c>
      <c r="C1037" s="87" t="s">
        <v>569</v>
      </c>
      <c r="D1037" s="87" t="s">
        <v>125</v>
      </c>
      <c r="E1037" s="87" t="s">
        <v>570</v>
      </c>
      <c r="F1037" s="87" t="s">
        <v>178</v>
      </c>
      <c r="G1037" s="87" t="s">
        <v>1392</v>
      </c>
      <c r="H1037" s="88">
        <v>3463</v>
      </c>
      <c r="I1037" s="86">
        <v>3</v>
      </c>
      <c r="J1037" s="89">
        <f>นครพนม!F132</f>
        <v>505552.15</v>
      </c>
      <c r="K1037" s="90">
        <f>นครพนม!AL132</f>
        <v>490405.67000000004</v>
      </c>
      <c r="L1037" s="91">
        <f>นครพนม!AM132</f>
        <v>588221.24</v>
      </c>
      <c r="M1037" s="91">
        <f>นครพนม!AN132</f>
        <v>696419.58</v>
      </c>
      <c r="N1037" s="87"/>
      <c r="O1037" s="87"/>
      <c r="P1037" s="87"/>
      <c r="Q1037" s="79">
        <f t="shared" si="38"/>
        <v>-108198.33999999997</v>
      </c>
      <c r="R1037" s="80">
        <f t="shared" si="39"/>
        <v>169.85886225815767</v>
      </c>
    </row>
    <row r="1038" spans="1:18" x14ac:dyDescent="0.55000000000000004">
      <c r="A1038" s="86">
        <v>9</v>
      </c>
      <c r="B1038" s="87" t="s">
        <v>56</v>
      </c>
      <c r="C1038" s="87" t="s">
        <v>569</v>
      </c>
      <c r="D1038" s="87" t="s">
        <v>125</v>
      </c>
      <c r="E1038" s="87" t="s">
        <v>570</v>
      </c>
      <c r="F1038" s="87" t="s">
        <v>178</v>
      </c>
      <c r="G1038" s="87" t="s">
        <v>1393</v>
      </c>
      <c r="H1038" s="88">
        <v>3634</v>
      </c>
      <c r="I1038" s="86">
        <v>3</v>
      </c>
      <c r="J1038" s="89">
        <f>นครพนม!F133</f>
        <v>378098.63</v>
      </c>
      <c r="K1038" s="90">
        <f>นครพนม!AL133</f>
        <v>536012.79</v>
      </c>
      <c r="L1038" s="91">
        <f>นครพนม!AM133</f>
        <v>545121.02</v>
      </c>
      <c r="M1038" s="91">
        <f>นครพนม!AN133</f>
        <v>529453.5</v>
      </c>
      <c r="N1038" s="87"/>
      <c r="O1038" s="87"/>
      <c r="P1038" s="87"/>
      <c r="Q1038" s="79">
        <f t="shared" si="38"/>
        <v>15667.520000000019</v>
      </c>
      <c r="R1038" s="80">
        <f t="shared" si="39"/>
        <v>150.00578425976886</v>
      </c>
    </row>
    <row r="1039" spans="1:18" x14ac:dyDescent="0.55000000000000004">
      <c r="A1039" s="86">
        <v>10</v>
      </c>
      <c r="B1039" s="87" t="s">
        <v>56</v>
      </c>
      <c r="C1039" s="87" t="s">
        <v>569</v>
      </c>
      <c r="D1039" s="87" t="s">
        <v>125</v>
      </c>
      <c r="E1039" s="87" t="s">
        <v>570</v>
      </c>
      <c r="F1039" s="87" t="s">
        <v>178</v>
      </c>
      <c r="G1039" s="87" t="s">
        <v>1394</v>
      </c>
      <c r="H1039" s="88">
        <v>4283</v>
      </c>
      <c r="I1039" s="86">
        <v>3</v>
      </c>
      <c r="J1039" s="89">
        <f>นครพนม!F134</f>
        <v>305004.45</v>
      </c>
      <c r="K1039" s="90">
        <f>นครพนม!AL134</f>
        <v>458048.66000000003</v>
      </c>
      <c r="L1039" s="91">
        <f>นครพนม!AM134</f>
        <v>570701.16</v>
      </c>
      <c r="M1039" s="91">
        <f>นครพนม!AN134</f>
        <v>600147.04</v>
      </c>
      <c r="N1039" s="87"/>
      <c r="O1039" s="87"/>
      <c r="P1039" s="87"/>
      <c r="Q1039" s="79">
        <f t="shared" si="38"/>
        <v>-29445.880000000005</v>
      </c>
      <c r="R1039" s="80">
        <f t="shared" si="39"/>
        <v>133.24799439645111</v>
      </c>
    </row>
    <row r="1040" spans="1:18" s="98" customFormat="1" x14ac:dyDescent="0.55000000000000004">
      <c r="A1040" s="92">
        <v>9</v>
      </c>
      <c r="B1040" s="93" t="s">
        <v>56</v>
      </c>
      <c r="C1040" s="93"/>
      <c r="D1040" s="93"/>
      <c r="E1040" s="93" t="s">
        <v>75</v>
      </c>
      <c r="F1040" s="93"/>
      <c r="G1040" s="93" t="s">
        <v>572</v>
      </c>
      <c r="H1040" s="99">
        <f>SUM(H1030:H1039)</f>
        <v>26771</v>
      </c>
      <c r="I1040" s="92"/>
      <c r="J1040" s="95">
        <f>SUM(J1030:J1039)</f>
        <v>3227674.6</v>
      </c>
      <c r="K1040" s="95">
        <f>SUM(K1030:K1039)</f>
        <v>4184055.17</v>
      </c>
      <c r="L1040" s="95">
        <f>SUM(L1030:L1039)</f>
        <v>5334192.7300000004</v>
      </c>
      <c r="M1040" s="95">
        <f>SUM(M1030:M1039)</f>
        <v>5595174.3099999996</v>
      </c>
      <c r="N1040" s="93">
        <v>9</v>
      </c>
      <c r="O1040" s="93">
        <v>9</v>
      </c>
      <c r="P1040" s="93">
        <f>N1040-O1040</f>
        <v>0</v>
      </c>
      <c r="Q1040" s="96">
        <f t="shared" si="38"/>
        <v>-260981.57999999914</v>
      </c>
      <c r="R1040" s="97">
        <f>L1040/H1040</f>
        <v>199.2526513764895</v>
      </c>
    </row>
    <row r="1041" spans="1:18" x14ac:dyDescent="0.55000000000000004">
      <c r="A1041" s="86">
        <v>1</v>
      </c>
      <c r="B1041" s="87" t="s">
        <v>56</v>
      </c>
      <c r="C1041" s="87" t="s">
        <v>573</v>
      </c>
      <c r="D1041" s="87" t="s">
        <v>130</v>
      </c>
      <c r="E1041" s="87" t="s">
        <v>574</v>
      </c>
      <c r="F1041" s="87" t="s">
        <v>208</v>
      </c>
      <c r="G1041" s="87" t="s">
        <v>575</v>
      </c>
      <c r="H1041" s="88"/>
      <c r="I1041" s="86"/>
      <c r="J1041" s="89"/>
      <c r="K1041" s="90"/>
      <c r="L1041" s="91"/>
      <c r="M1041" s="91"/>
      <c r="N1041" s="87"/>
      <c r="O1041" s="87"/>
      <c r="P1041" s="87"/>
    </row>
    <row r="1042" spans="1:18" x14ac:dyDescent="0.55000000000000004">
      <c r="A1042" s="86">
        <v>2</v>
      </c>
      <c r="B1042" s="87" t="s">
        <v>56</v>
      </c>
      <c r="C1042" s="87" t="s">
        <v>573</v>
      </c>
      <c r="D1042" s="87" t="s">
        <v>130</v>
      </c>
      <c r="E1042" s="87" t="s">
        <v>574</v>
      </c>
      <c r="F1042" s="87" t="s">
        <v>178</v>
      </c>
      <c r="G1042" s="87" t="s">
        <v>1395</v>
      </c>
      <c r="H1042" s="88">
        <v>2029</v>
      </c>
      <c r="I1042" s="86">
        <v>2</v>
      </c>
      <c r="J1042" s="89">
        <f>นครพนม!F135</f>
        <v>294319.01</v>
      </c>
      <c r="K1042" s="90">
        <f>นครพนม!AL135</f>
        <v>689530.60000000009</v>
      </c>
      <c r="L1042" s="91">
        <f>นครพนม!AM135</f>
        <v>365993.53</v>
      </c>
      <c r="M1042" s="91">
        <f>นครพนม!AN135</f>
        <v>471115.43000000005</v>
      </c>
      <c r="N1042" s="87"/>
      <c r="O1042" s="87"/>
      <c r="P1042" s="87"/>
      <c r="R1042" s="80">
        <f t="shared" si="39"/>
        <v>180.38123706259242</v>
      </c>
    </row>
    <row r="1043" spans="1:18" x14ac:dyDescent="0.55000000000000004">
      <c r="A1043" s="86">
        <v>3</v>
      </c>
      <c r="B1043" s="87" t="s">
        <v>56</v>
      </c>
      <c r="C1043" s="87" t="s">
        <v>573</v>
      </c>
      <c r="D1043" s="87" t="s">
        <v>130</v>
      </c>
      <c r="E1043" s="87" t="s">
        <v>574</v>
      </c>
      <c r="F1043" s="87" t="s">
        <v>178</v>
      </c>
      <c r="G1043" s="87" t="s">
        <v>1396</v>
      </c>
      <c r="H1043" s="88">
        <v>3205</v>
      </c>
      <c r="I1043" s="86">
        <v>3</v>
      </c>
      <c r="J1043" s="89">
        <f>นครพนม!F136</f>
        <v>366335.94</v>
      </c>
      <c r="K1043" s="90">
        <f>นครพนม!AL136</f>
        <v>587749.07000000007</v>
      </c>
      <c r="L1043" s="91">
        <f>นครพนม!AM136</f>
        <v>290360.78000000003</v>
      </c>
      <c r="M1043" s="91">
        <f>นครพนม!AN136</f>
        <v>397808.9</v>
      </c>
      <c r="N1043" s="87"/>
      <c r="O1043" s="87"/>
      <c r="P1043" s="87"/>
      <c r="Q1043" s="79">
        <f t="shared" si="38"/>
        <v>-107448.12</v>
      </c>
      <c r="R1043" s="80">
        <f t="shared" si="39"/>
        <v>90.596187207488313</v>
      </c>
    </row>
    <row r="1044" spans="1:18" x14ac:dyDescent="0.55000000000000004">
      <c r="A1044" s="86">
        <v>4</v>
      </c>
      <c r="B1044" s="87" t="s">
        <v>56</v>
      </c>
      <c r="C1044" s="87" t="s">
        <v>573</v>
      </c>
      <c r="D1044" s="87" t="s">
        <v>130</v>
      </c>
      <c r="E1044" s="87" t="s">
        <v>574</v>
      </c>
      <c r="F1044" s="87" t="s">
        <v>178</v>
      </c>
      <c r="G1044" s="87" t="s">
        <v>1397</v>
      </c>
      <c r="H1044" s="88">
        <v>1268</v>
      </c>
      <c r="I1044" s="86">
        <v>1</v>
      </c>
      <c r="J1044" s="89">
        <f>นครพนม!F137</f>
        <v>363324.42</v>
      </c>
      <c r="K1044" s="90">
        <f>นครพนม!AL137</f>
        <v>456109.19999999995</v>
      </c>
      <c r="L1044" s="91">
        <f>นครพนม!AM137</f>
        <v>11531.9</v>
      </c>
      <c r="M1044" s="91">
        <f>นครพนม!AN137</f>
        <v>117085.13</v>
      </c>
      <c r="N1044" s="87"/>
      <c r="O1044" s="87"/>
      <c r="P1044" s="87"/>
      <c r="Q1044" s="79">
        <f t="shared" si="38"/>
        <v>-105553.23000000001</v>
      </c>
      <c r="R1044" s="80">
        <f t="shared" si="39"/>
        <v>9.0945583596214501</v>
      </c>
    </row>
    <row r="1045" spans="1:18" x14ac:dyDescent="0.55000000000000004">
      <c r="A1045" s="86">
        <v>5</v>
      </c>
      <c r="B1045" s="87" t="s">
        <v>56</v>
      </c>
      <c r="C1045" s="87" t="s">
        <v>573</v>
      </c>
      <c r="D1045" s="87" t="s">
        <v>130</v>
      </c>
      <c r="E1045" s="87" t="s">
        <v>574</v>
      </c>
      <c r="F1045" s="87" t="s">
        <v>178</v>
      </c>
      <c r="G1045" s="87" t="s">
        <v>1398</v>
      </c>
      <c r="H1045" s="88">
        <v>2239</v>
      </c>
      <c r="I1045" s="86">
        <v>2</v>
      </c>
      <c r="J1045" s="89">
        <f>นครพนม!F138</f>
        <v>61380.480000000003</v>
      </c>
      <c r="K1045" s="90">
        <f>นครพนม!AL138</f>
        <v>515528.76</v>
      </c>
      <c r="L1045" s="91">
        <f>นครพนม!AM138</f>
        <v>19134.969999999998</v>
      </c>
      <c r="M1045" s="91">
        <f>นครพนม!AN138</f>
        <v>121207.6</v>
      </c>
      <c r="N1045" s="87"/>
      <c r="O1045" s="87"/>
      <c r="P1045" s="87"/>
      <c r="Q1045" s="79">
        <f t="shared" si="38"/>
        <v>-102072.63</v>
      </c>
      <c r="R1045" s="80">
        <f t="shared" si="39"/>
        <v>8.5462125949084395</v>
      </c>
    </row>
    <row r="1046" spans="1:18" x14ac:dyDescent="0.55000000000000004">
      <c r="A1046" s="86">
        <v>6</v>
      </c>
      <c r="B1046" s="87" t="s">
        <v>56</v>
      </c>
      <c r="C1046" s="87" t="s">
        <v>573</v>
      </c>
      <c r="D1046" s="87" t="s">
        <v>130</v>
      </c>
      <c r="E1046" s="87" t="s">
        <v>574</v>
      </c>
      <c r="F1046" s="87" t="s">
        <v>178</v>
      </c>
      <c r="G1046" s="87" t="s">
        <v>1399</v>
      </c>
      <c r="H1046" s="88">
        <v>4836</v>
      </c>
      <c r="I1046" s="86">
        <v>4</v>
      </c>
      <c r="J1046" s="89">
        <f>นครพนม!F139</f>
        <v>430710.63</v>
      </c>
      <c r="K1046" s="90">
        <f>นครพนม!AL139</f>
        <v>635983.37</v>
      </c>
      <c r="L1046" s="91">
        <f>นครพนม!AM139</f>
        <v>458278.26</v>
      </c>
      <c r="M1046" s="91">
        <f>นครพนม!AN139</f>
        <v>681497.5</v>
      </c>
      <c r="N1046" s="87"/>
      <c r="O1046" s="87"/>
      <c r="P1046" s="87"/>
      <c r="Q1046" s="79">
        <f t="shared" si="38"/>
        <v>-223219.24</v>
      </c>
      <c r="R1046" s="80">
        <f t="shared" si="39"/>
        <v>94.763908188585603</v>
      </c>
    </row>
    <row r="1047" spans="1:18" x14ac:dyDescent="0.55000000000000004">
      <c r="A1047" s="86">
        <v>7</v>
      </c>
      <c r="B1047" s="87" t="s">
        <v>56</v>
      </c>
      <c r="C1047" s="87" t="s">
        <v>573</v>
      </c>
      <c r="D1047" s="87" t="s">
        <v>130</v>
      </c>
      <c r="E1047" s="87" t="s">
        <v>574</v>
      </c>
      <c r="F1047" s="87" t="s">
        <v>178</v>
      </c>
      <c r="G1047" s="87" t="s">
        <v>1400</v>
      </c>
      <c r="H1047" s="88">
        <v>4185</v>
      </c>
      <c r="I1047" s="86">
        <v>3</v>
      </c>
      <c r="J1047" s="89">
        <f>นครพนม!F140</f>
        <v>241951.54</v>
      </c>
      <c r="K1047" s="90">
        <f>นครพนม!AL140</f>
        <v>677764.74</v>
      </c>
      <c r="L1047" s="91">
        <f>นครพนม!AM140</f>
        <v>262056.56</v>
      </c>
      <c r="M1047" s="91">
        <f>นครพนม!AN140</f>
        <v>367952.12000000005</v>
      </c>
      <c r="N1047" s="87"/>
      <c r="O1047" s="87"/>
      <c r="P1047" s="87"/>
      <c r="Q1047" s="79">
        <f t="shared" si="38"/>
        <v>-105895.56000000006</v>
      </c>
      <c r="R1047" s="80">
        <f t="shared" si="39"/>
        <v>62.61805495818399</v>
      </c>
    </row>
    <row r="1048" spans="1:18" x14ac:dyDescent="0.55000000000000004">
      <c r="A1048" s="86">
        <v>8</v>
      </c>
      <c r="B1048" s="87" t="s">
        <v>56</v>
      </c>
      <c r="C1048" s="87" t="s">
        <v>573</v>
      </c>
      <c r="D1048" s="87" t="s">
        <v>130</v>
      </c>
      <c r="E1048" s="87" t="s">
        <v>574</v>
      </c>
      <c r="F1048" s="87" t="s">
        <v>178</v>
      </c>
      <c r="G1048" s="87" t="s">
        <v>1401</v>
      </c>
      <c r="H1048" s="88">
        <v>4152</v>
      </c>
      <c r="I1048" s="86">
        <v>3</v>
      </c>
      <c r="J1048" s="89">
        <f>นครพนม!F141</f>
        <v>519156.09</v>
      </c>
      <c r="K1048" s="90">
        <f>นครพนม!AL141</f>
        <v>1154838.3700000001</v>
      </c>
      <c r="L1048" s="91">
        <f>นครพนม!AM141</f>
        <v>289855.82</v>
      </c>
      <c r="M1048" s="91">
        <f>นครพนม!AN141</f>
        <v>391552.41</v>
      </c>
      <c r="N1048" s="87"/>
      <c r="O1048" s="87"/>
      <c r="P1048" s="87"/>
      <c r="Q1048" s="79">
        <f t="shared" si="38"/>
        <v>-101696.58999999997</v>
      </c>
      <c r="R1048" s="80">
        <f t="shared" si="39"/>
        <v>69.811131984585742</v>
      </c>
    </row>
    <row r="1049" spans="1:18" x14ac:dyDescent="0.55000000000000004">
      <c r="A1049" s="86">
        <v>9</v>
      </c>
      <c r="B1049" s="87" t="s">
        <v>56</v>
      </c>
      <c r="C1049" s="87" t="s">
        <v>573</v>
      </c>
      <c r="D1049" s="87" t="s">
        <v>130</v>
      </c>
      <c r="E1049" s="87" t="s">
        <v>574</v>
      </c>
      <c r="F1049" s="87" t="s">
        <v>178</v>
      </c>
      <c r="G1049" s="87" t="s">
        <v>1402</v>
      </c>
      <c r="H1049" s="88">
        <v>2523</v>
      </c>
      <c r="I1049" s="86">
        <v>2</v>
      </c>
      <c r="J1049" s="89">
        <f>นครพนม!F142</f>
        <v>549358.69999999995</v>
      </c>
      <c r="K1049" s="89">
        <f>นครพนม!AL142</f>
        <v>562764.29999999993</v>
      </c>
      <c r="L1049" s="91">
        <f>นครพนม!AM142</f>
        <v>803226.16999999993</v>
      </c>
      <c r="M1049" s="91">
        <f>นครพนม!AN142</f>
        <v>739902.21000000008</v>
      </c>
      <c r="N1049" s="87"/>
      <c r="O1049" s="87"/>
      <c r="P1049" s="87"/>
      <c r="Q1049" s="79">
        <f t="shared" si="38"/>
        <v>63323.959999999846</v>
      </c>
      <c r="R1049" s="80">
        <f t="shared" si="39"/>
        <v>318.36154181529923</v>
      </c>
    </row>
    <row r="1050" spans="1:18" x14ac:dyDescent="0.55000000000000004">
      <c r="A1050" s="86">
        <v>10</v>
      </c>
      <c r="B1050" s="87" t="s">
        <v>56</v>
      </c>
      <c r="C1050" s="87" t="s">
        <v>573</v>
      </c>
      <c r="D1050" s="87" t="s">
        <v>130</v>
      </c>
      <c r="E1050" s="87" t="s">
        <v>574</v>
      </c>
      <c r="F1050" s="87" t="s">
        <v>178</v>
      </c>
      <c r="G1050" s="87" t="s">
        <v>1403</v>
      </c>
      <c r="H1050" s="88">
        <v>3309</v>
      </c>
      <c r="I1050" s="86">
        <v>3</v>
      </c>
      <c r="J1050" s="89">
        <f>นครพนม!F143</f>
        <v>325497.8</v>
      </c>
      <c r="K1050" s="89">
        <f>นครพนม!AL143</f>
        <v>375303.33999999997</v>
      </c>
      <c r="L1050" s="91">
        <f>นครพนม!AM143</f>
        <v>367746.44</v>
      </c>
      <c r="M1050" s="91">
        <f>นครพนม!AN143</f>
        <v>619029.9</v>
      </c>
      <c r="N1050" s="87"/>
      <c r="O1050" s="87"/>
      <c r="P1050" s="87"/>
      <c r="Q1050" s="79">
        <f t="shared" si="38"/>
        <v>-251283.46000000002</v>
      </c>
      <c r="R1050" s="80">
        <f t="shared" si="39"/>
        <v>111.13521909942581</v>
      </c>
    </row>
    <row r="1051" spans="1:18" x14ac:dyDescent="0.55000000000000004">
      <c r="A1051" s="86">
        <v>11</v>
      </c>
      <c r="B1051" s="87" t="s">
        <v>56</v>
      </c>
      <c r="C1051" s="87" t="s">
        <v>573</v>
      </c>
      <c r="D1051" s="87" t="s">
        <v>130</v>
      </c>
      <c r="E1051" s="87" t="s">
        <v>574</v>
      </c>
      <c r="F1051" s="87" t="s">
        <v>178</v>
      </c>
      <c r="G1051" s="87" t="s">
        <v>1404</v>
      </c>
      <c r="H1051" s="88">
        <v>3484</v>
      </c>
      <c r="I1051" s="86">
        <v>3</v>
      </c>
      <c r="J1051" s="89">
        <f>นครพนม!F144</f>
        <v>353499.53</v>
      </c>
      <c r="K1051" s="90">
        <f>นครพนม!AL144</f>
        <v>362497.34</v>
      </c>
      <c r="L1051" s="91">
        <f>นครพนม!AM144</f>
        <v>208632.75</v>
      </c>
      <c r="M1051" s="91">
        <f>นครพนม!AN144</f>
        <v>338849.36000000004</v>
      </c>
      <c r="N1051" s="87"/>
      <c r="O1051" s="87"/>
      <c r="P1051" s="87"/>
      <c r="Q1051" s="79">
        <f t="shared" si="38"/>
        <v>-130216.61000000004</v>
      </c>
      <c r="R1051" s="80">
        <f t="shared" si="39"/>
        <v>59.883108495981631</v>
      </c>
    </row>
    <row r="1052" spans="1:18" x14ac:dyDescent="0.55000000000000004">
      <c r="A1052" s="86">
        <v>12</v>
      </c>
      <c r="B1052" s="87" t="s">
        <v>56</v>
      </c>
      <c r="C1052" s="87" t="s">
        <v>573</v>
      </c>
      <c r="D1052" s="87" t="s">
        <v>130</v>
      </c>
      <c r="E1052" s="87" t="s">
        <v>574</v>
      </c>
      <c r="F1052" s="87" t="s">
        <v>178</v>
      </c>
      <c r="G1052" s="87" t="s">
        <v>1405</v>
      </c>
      <c r="H1052" s="88">
        <v>3542</v>
      </c>
      <c r="I1052" s="86">
        <v>3</v>
      </c>
      <c r="J1052" s="89">
        <f>นครพนม!F145</f>
        <v>731206.74</v>
      </c>
      <c r="K1052" s="90">
        <f>นครพนม!AL145</f>
        <v>842869.77</v>
      </c>
      <c r="L1052" s="91">
        <f>นครพนม!AM145</f>
        <v>157182.74</v>
      </c>
      <c r="M1052" s="91">
        <f>นครพนม!AN145</f>
        <v>252261.65</v>
      </c>
      <c r="N1052" s="87"/>
      <c r="O1052" s="87"/>
      <c r="P1052" s="87"/>
      <c r="Q1052" s="79">
        <f t="shared" si="38"/>
        <v>-95078.91</v>
      </c>
      <c r="R1052" s="80">
        <f t="shared" si="39"/>
        <v>44.376832298136641</v>
      </c>
    </row>
    <row r="1053" spans="1:18" s="98" customFormat="1" x14ac:dyDescent="0.55000000000000004">
      <c r="A1053" s="92">
        <v>10</v>
      </c>
      <c r="B1053" s="93" t="s">
        <v>56</v>
      </c>
      <c r="C1053" s="93"/>
      <c r="D1053" s="93"/>
      <c r="E1053" s="93" t="s">
        <v>75</v>
      </c>
      <c r="F1053" s="93"/>
      <c r="G1053" s="93" t="s">
        <v>576</v>
      </c>
      <c r="H1053" s="99">
        <f>SUM(H1041:H1052)</f>
        <v>34772</v>
      </c>
      <c r="I1053" s="92"/>
      <c r="J1053" s="95">
        <f>SUM(J1041:J1052)</f>
        <v>4236740.88</v>
      </c>
      <c r="K1053" s="130">
        <f>SUM(K1041:K1052)</f>
        <v>6860938.8599999994</v>
      </c>
      <c r="L1053" s="95">
        <f>SUM(L1041:L1052)</f>
        <v>3233999.92</v>
      </c>
      <c r="M1053" s="95">
        <f>SUM(M1041:M1052)</f>
        <v>4498262.2100000009</v>
      </c>
      <c r="N1053" s="93">
        <v>11</v>
      </c>
      <c r="O1053" s="93">
        <v>11</v>
      </c>
      <c r="P1053" s="93">
        <f>N1053-O1053</f>
        <v>0</v>
      </c>
      <c r="Q1053" s="96">
        <f t="shared" si="38"/>
        <v>-1264262.290000001</v>
      </c>
      <c r="R1053" s="97">
        <f>L1053/H1053</f>
        <v>93.005864488669047</v>
      </c>
    </row>
    <row r="1054" spans="1:18" x14ac:dyDescent="0.55000000000000004">
      <c r="A1054" s="86">
        <v>1</v>
      </c>
      <c r="B1054" s="87" t="s">
        <v>56</v>
      </c>
      <c r="C1054" s="87" t="s">
        <v>577</v>
      </c>
      <c r="D1054" s="87" t="s">
        <v>98</v>
      </c>
      <c r="E1054" s="87" t="s">
        <v>578</v>
      </c>
      <c r="F1054" s="87" t="s">
        <v>208</v>
      </c>
      <c r="G1054" s="87" t="s">
        <v>579</v>
      </c>
      <c r="H1054" s="88"/>
      <c r="I1054" s="86"/>
      <c r="J1054" s="89"/>
      <c r="K1054" s="90"/>
      <c r="L1054" s="91"/>
      <c r="M1054" s="91"/>
      <c r="N1054" s="87"/>
      <c r="O1054" s="87"/>
      <c r="P1054" s="87"/>
    </row>
    <row r="1055" spans="1:18" x14ac:dyDescent="0.55000000000000004">
      <c r="A1055" s="86">
        <v>2</v>
      </c>
      <c r="B1055" s="87" t="s">
        <v>56</v>
      </c>
      <c r="C1055" s="87" t="s">
        <v>577</v>
      </c>
      <c r="D1055" s="87" t="s">
        <v>98</v>
      </c>
      <c r="E1055" s="87" t="s">
        <v>578</v>
      </c>
      <c r="F1055" s="87" t="s">
        <v>178</v>
      </c>
      <c r="G1055" s="87" t="s">
        <v>1406</v>
      </c>
      <c r="H1055" s="88">
        <v>2245</v>
      </c>
      <c r="I1055" s="86">
        <v>2</v>
      </c>
      <c r="J1055" s="89">
        <f>นครพนม!F146</f>
        <v>532996.66</v>
      </c>
      <c r="K1055" s="90">
        <f>นครพนม!AL146</f>
        <v>858057.85000000009</v>
      </c>
      <c r="L1055" s="91">
        <f>นครพนม!AM146</f>
        <v>964321.19</v>
      </c>
      <c r="M1055" s="91">
        <f>นครพนม!AN146</f>
        <v>553702.52</v>
      </c>
      <c r="N1055" s="87"/>
      <c r="O1055" s="87"/>
      <c r="P1055" s="87"/>
      <c r="Q1055" s="79">
        <f t="shared" si="38"/>
        <v>410618.66999999993</v>
      </c>
      <c r="R1055" s="80">
        <f t="shared" si="39"/>
        <v>429.54173273942092</v>
      </c>
    </row>
    <row r="1056" spans="1:18" x14ac:dyDescent="0.55000000000000004">
      <c r="A1056" s="86">
        <v>3</v>
      </c>
      <c r="B1056" s="87" t="s">
        <v>56</v>
      </c>
      <c r="C1056" s="87" t="s">
        <v>577</v>
      </c>
      <c r="D1056" s="87" t="s">
        <v>98</v>
      </c>
      <c r="E1056" s="87" t="s">
        <v>578</v>
      </c>
      <c r="F1056" s="87" t="s">
        <v>178</v>
      </c>
      <c r="G1056" s="87" t="s">
        <v>1407</v>
      </c>
      <c r="H1056" s="88">
        <v>3530</v>
      </c>
      <c r="I1056" s="86">
        <v>3</v>
      </c>
      <c r="J1056" s="89">
        <f>นครพนม!F147</f>
        <v>574090.81000000006</v>
      </c>
      <c r="K1056" s="90">
        <f>นครพนม!AL147</f>
        <v>599655.01000000013</v>
      </c>
      <c r="L1056" s="91">
        <f>นครพนม!AM147</f>
        <v>912542.07000000007</v>
      </c>
      <c r="M1056" s="91">
        <f>นครพนม!AN147</f>
        <v>704889.53</v>
      </c>
      <c r="N1056" s="87"/>
      <c r="O1056" s="87"/>
      <c r="P1056" s="87"/>
      <c r="Q1056" s="79">
        <f t="shared" si="38"/>
        <v>207652.54000000004</v>
      </c>
      <c r="R1056" s="80">
        <f t="shared" si="39"/>
        <v>258.5105014164306</v>
      </c>
    </row>
    <row r="1057" spans="1:18" x14ac:dyDescent="0.55000000000000004">
      <c r="A1057" s="86">
        <v>4</v>
      </c>
      <c r="B1057" s="87" t="s">
        <v>56</v>
      </c>
      <c r="C1057" s="87" t="s">
        <v>577</v>
      </c>
      <c r="D1057" s="87" t="s">
        <v>98</v>
      </c>
      <c r="E1057" s="87" t="s">
        <v>578</v>
      </c>
      <c r="F1057" s="87" t="s">
        <v>178</v>
      </c>
      <c r="G1057" s="87" t="s">
        <v>1408</v>
      </c>
      <c r="H1057" s="88">
        <v>4925</v>
      </c>
      <c r="I1057" s="86">
        <v>4</v>
      </c>
      <c r="J1057" s="89">
        <f>นครพนม!F148</f>
        <v>461042.55</v>
      </c>
      <c r="K1057" s="90">
        <f>นครพนม!AL148</f>
        <v>463085.75999999995</v>
      </c>
      <c r="L1057" s="91">
        <f>นครพนม!AM148</f>
        <v>944625.3</v>
      </c>
      <c r="M1057" s="91">
        <f>นครพนม!AN148</f>
        <v>659387.98</v>
      </c>
      <c r="N1057" s="87"/>
      <c r="O1057" s="87"/>
      <c r="P1057" s="87"/>
      <c r="Q1057" s="79">
        <f t="shared" si="38"/>
        <v>285237.32000000007</v>
      </c>
      <c r="R1057" s="80">
        <f t="shared" si="39"/>
        <v>191.80209137055837</v>
      </c>
    </row>
    <row r="1058" spans="1:18" x14ac:dyDescent="0.55000000000000004">
      <c r="A1058" s="86">
        <v>5</v>
      </c>
      <c r="B1058" s="87" t="s">
        <v>56</v>
      </c>
      <c r="C1058" s="87" t="s">
        <v>580</v>
      </c>
      <c r="D1058" s="87" t="s">
        <v>98</v>
      </c>
      <c r="E1058" s="87" t="s">
        <v>578</v>
      </c>
      <c r="F1058" s="87" t="s">
        <v>178</v>
      </c>
      <c r="G1058" s="87" t="s">
        <v>1409</v>
      </c>
      <c r="H1058" s="88">
        <v>2110</v>
      </c>
      <c r="I1058" s="86">
        <v>2</v>
      </c>
      <c r="J1058" s="89">
        <f>นครพนม!F149</f>
        <v>431966.55</v>
      </c>
      <c r="K1058" s="90">
        <f>นครพนม!AL149</f>
        <v>414064.74</v>
      </c>
      <c r="L1058" s="91">
        <f>นครพนม!AM149</f>
        <v>740322.17999999993</v>
      </c>
      <c r="M1058" s="91">
        <f>นครพนม!AN149</f>
        <v>558975.13</v>
      </c>
      <c r="N1058" s="87"/>
      <c r="O1058" s="87"/>
      <c r="P1058" s="87"/>
      <c r="Q1058" s="79">
        <f t="shared" si="38"/>
        <v>181347.04999999993</v>
      </c>
      <c r="R1058" s="80">
        <f t="shared" si="39"/>
        <v>350.86359241706157</v>
      </c>
    </row>
    <row r="1059" spans="1:18" x14ac:dyDescent="0.55000000000000004">
      <c r="A1059" s="86">
        <v>6</v>
      </c>
      <c r="B1059" s="87" t="s">
        <v>56</v>
      </c>
      <c r="C1059" s="87" t="s">
        <v>581</v>
      </c>
      <c r="D1059" s="87" t="s">
        <v>98</v>
      </c>
      <c r="E1059" s="87" t="s">
        <v>578</v>
      </c>
      <c r="F1059" s="87" t="s">
        <v>178</v>
      </c>
      <c r="G1059" s="87" t="s">
        <v>1410</v>
      </c>
      <c r="H1059" s="88">
        <v>2011</v>
      </c>
      <c r="I1059" s="86">
        <v>2</v>
      </c>
      <c r="J1059" s="89">
        <f>นครพนม!F150</f>
        <v>328820.89</v>
      </c>
      <c r="K1059" s="90">
        <f>นครพนม!AL150</f>
        <v>362827.9</v>
      </c>
      <c r="L1059" s="91">
        <f>นครพนม!AM150</f>
        <v>628524.15</v>
      </c>
      <c r="M1059" s="91">
        <f>นครพนม!AN150</f>
        <v>507927.21</v>
      </c>
      <c r="N1059" s="87"/>
      <c r="O1059" s="87"/>
      <c r="P1059" s="87"/>
      <c r="Q1059" s="79">
        <f>L1059-M1059</f>
        <v>120596.94</v>
      </c>
      <c r="R1059" s="80">
        <f>L1059/H1059</f>
        <v>312.54308801591247</v>
      </c>
    </row>
    <row r="1060" spans="1:18" s="98" customFormat="1" x14ac:dyDescent="0.55000000000000004">
      <c r="A1060" s="92">
        <v>11</v>
      </c>
      <c r="B1060" s="93" t="s">
        <v>56</v>
      </c>
      <c r="C1060" s="93"/>
      <c r="D1060" s="93"/>
      <c r="E1060" s="93" t="s">
        <v>75</v>
      </c>
      <c r="F1060" s="93"/>
      <c r="G1060" s="93" t="s">
        <v>582</v>
      </c>
      <c r="H1060" s="99">
        <f>SUM(H1055:H1059)</f>
        <v>14821</v>
      </c>
      <c r="I1060" s="92"/>
      <c r="J1060" s="95">
        <f>SUM(J1054:J1059)</f>
        <v>2328917.4600000004</v>
      </c>
      <c r="K1060" s="130">
        <f>SUM(K1054:K1059)</f>
        <v>2697691.2600000002</v>
      </c>
      <c r="L1060" s="95">
        <f>SUM(L1055:L1059)</f>
        <v>4190334.89</v>
      </c>
      <c r="M1060" s="95">
        <f>SUM(M1055:M1059)</f>
        <v>2984882.37</v>
      </c>
      <c r="N1060" s="93">
        <v>5</v>
      </c>
      <c r="O1060" s="93">
        <v>5</v>
      </c>
      <c r="P1060" s="93">
        <f>N1060-O1060</f>
        <v>0</v>
      </c>
      <c r="Q1060" s="96">
        <f t="shared" si="38"/>
        <v>1205452.52</v>
      </c>
      <c r="R1060" s="97">
        <f>L1060/H1060</f>
        <v>282.7295654814115</v>
      </c>
    </row>
    <row r="1061" spans="1:18" x14ac:dyDescent="0.55000000000000004">
      <c r="A1061" s="86">
        <v>1</v>
      </c>
      <c r="B1061" s="87" t="s">
        <v>56</v>
      </c>
      <c r="C1061" s="87" t="s">
        <v>561</v>
      </c>
      <c r="D1061" s="87" t="s">
        <v>112</v>
      </c>
      <c r="E1061" s="87" t="s">
        <v>583</v>
      </c>
      <c r="F1061" s="87" t="s">
        <v>208</v>
      </c>
      <c r="G1061" s="87" t="s">
        <v>584</v>
      </c>
      <c r="H1061" s="88"/>
      <c r="I1061" s="86"/>
      <c r="J1061" s="89"/>
      <c r="K1061" s="90"/>
      <c r="L1061" s="91"/>
      <c r="M1061" s="91"/>
      <c r="N1061" s="87"/>
      <c r="O1061" s="87"/>
      <c r="P1061" s="87"/>
    </row>
    <row r="1062" spans="1:18" x14ac:dyDescent="0.55000000000000004">
      <c r="A1062" s="86">
        <v>2</v>
      </c>
      <c r="B1062" s="87" t="s">
        <v>56</v>
      </c>
      <c r="C1062" s="87" t="s">
        <v>561</v>
      </c>
      <c r="D1062" s="87" t="s">
        <v>112</v>
      </c>
      <c r="E1062" s="87" t="s">
        <v>583</v>
      </c>
      <c r="F1062" s="87" t="s">
        <v>178</v>
      </c>
      <c r="G1062" s="87" t="s">
        <v>1411</v>
      </c>
      <c r="H1062" s="88">
        <v>2552</v>
      </c>
      <c r="I1062" s="86">
        <v>2</v>
      </c>
      <c r="J1062" s="89">
        <f>นครพนม!F151</f>
        <v>502435.69</v>
      </c>
      <c r="K1062" s="90">
        <f>นครพนม!AL151</f>
        <v>639152.97</v>
      </c>
      <c r="L1062" s="91">
        <f>นครพนม!AM151</f>
        <v>795067.73</v>
      </c>
      <c r="M1062" s="91">
        <f>นครพนม!AN151</f>
        <v>622410.27</v>
      </c>
      <c r="N1062" s="87"/>
      <c r="O1062" s="87"/>
      <c r="P1062" s="87"/>
      <c r="Q1062" s="79">
        <f t="shared" si="38"/>
        <v>172657.45999999996</v>
      </c>
      <c r="R1062" s="80">
        <f t="shared" si="39"/>
        <v>311.54691614420062</v>
      </c>
    </row>
    <row r="1063" spans="1:18" x14ac:dyDescent="0.55000000000000004">
      <c r="A1063" s="86">
        <v>3</v>
      </c>
      <c r="B1063" s="87" t="s">
        <v>56</v>
      </c>
      <c r="C1063" s="87" t="s">
        <v>561</v>
      </c>
      <c r="D1063" s="87" t="s">
        <v>112</v>
      </c>
      <c r="E1063" s="87" t="s">
        <v>583</v>
      </c>
      <c r="F1063" s="87" t="s">
        <v>178</v>
      </c>
      <c r="G1063" s="87" t="s">
        <v>1412</v>
      </c>
      <c r="H1063" s="88">
        <v>996</v>
      </c>
      <c r="I1063" s="86">
        <v>1</v>
      </c>
      <c r="J1063" s="89">
        <f>นครพนม!F152</f>
        <v>391381.81</v>
      </c>
      <c r="K1063" s="90">
        <f>นครพนม!AL152</f>
        <v>510976.98</v>
      </c>
      <c r="L1063" s="91">
        <f>นครพนม!AM152</f>
        <v>596949.68999999994</v>
      </c>
      <c r="M1063" s="91">
        <f>นครพนม!AN152</f>
        <v>454240.23</v>
      </c>
      <c r="N1063" s="87"/>
      <c r="O1063" s="87"/>
      <c r="P1063" s="87"/>
      <c r="Q1063" s="79">
        <f t="shared" si="38"/>
        <v>142709.45999999996</v>
      </c>
      <c r="R1063" s="80">
        <f t="shared" si="39"/>
        <v>599.34707831325295</v>
      </c>
    </row>
    <row r="1064" spans="1:18" x14ac:dyDescent="0.55000000000000004">
      <c r="A1064" s="86">
        <v>4</v>
      </c>
      <c r="B1064" s="87" t="s">
        <v>56</v>
      </c>
      <c r="C1064" s="87" t="s">
        <v>561</v>
      </c>
      <c r="D1064" s="87" t="s">
        <v>112</v>
      </c>
      <c r="E1064" s="87" t="s">
        <v>583</v>
      </c>
      <c r="F1064" s="87" t="s">
        <v>178</v>
      </c>
      <c r="G1064" s="87" t="s">
        <v>1413</v>
      </c>
      <c r="H1064" s="88">
        <v>3861</v>
      </c>
      <c r="I1064" s="86">
        <v>3</v>
      </c>
      <c r="J1064" s="89">
        <f>นครพนม!F153</f>
        <v>800661.24</v>
      </c>
      <c r="K1064" s="90">
        <f>นครพนม!AL153</f>
        <v>866930.67999999993</v>
      </c>
      <c r="L1064" s="91">
        <f>นครพนม!AM153</f>
        <v>701508.78</v>
      </c>
      <c r="M1064" s="91">
        <f>นครพนม!AN153</f>
        <v>674007.78</v>
      </c>
      <c r="N1064" s="87"/>
      <c r="O1064" s="87"/>
      <c r="P1064" s="87"/>
      <c r="Q1064" s="79">
        <f t="shared" si="38"/>
        <v>27501</v>
      </c>
      <c r="R1064" s="80">
        <f t="shared" si="39"/>
        <v>181.69095571095571</v>
      </c>
    </row>
    <row r="1065" spans="1:18" x14ac:dyDescent="0.55000000000000004">
      <c r="A1065" s="86">
        <v>5</v>
      </c>
      <c r="B1065" s="87" t="s">
        <v>56</v>
      </c>
      <c r="C1065" s="87" t="s">
        <v>561</v>
      </c>
      <c r="D1065" s="87" t="s">
        <v>112</v>
      </c>
      <c r="E1065" s="87" t="s">
        <v>583</v>
      </c>
      <c r="F1065" s="87" t="s">
        <v>178</v>
      </c>
      <c r="G1065" s="87" t="s">
        <v>1414</v>
      </c>
      <c r="H1065" s="88">
        <v>1812</v>
      </c>
      <c r="I1065" s="86">
        <v>2</v>
      </c>
      <c r="J1065" s="89">
        <f>นครพนม!F154</f>
        <v>286850.14</v>
      </c>
      <c r="K1065" s="90">
        <f>นครพนม!AL154</f>
        <v>187277.72000000003</v>
      </c>
      <c r="L1065" s="91">
        <f>นครพนม!AM154</f>
        <v>722237.11</v>
      </c>
      <c r="M1065" s="91">
        <f>นครพนม!AN154</f>
        <v>517489.58</v>
      </c>
      <c r="N1065" s="87"/>
      <c r="O1065" s="87"/>
      <c r="P1065" s="87"/>
      <c r="Q1065" s="79">
        <f t="shared" si="38"/>
        <v>204747.52999999997</v>
      </c>
      <c r="R1065" s="80">
        <f t="shared" si="39"/>
        <v>398.58560154525384</v>
      </c>
    </row>
    <row r="1066" spans="1:18" s="98" customFormat="1" x14ac:dyDescent="0.55000000000000004">
      <c r="A1066" s="92">
        <v>12</v>
      </c>
      <c r="B1066" s="93" t="s">
        <v>56</v>
      </c>
      <c r="C1066" s="93"/>
      <c r="D1066" s="93"/>
      <c r="E1066" s="93" t="s">
        <v>75</v>
      </c>
      <c r="F1066" s="93"/>
      <c r="G1066" s="93" t="s">
        <v>585</v>
      </c>
      <c r="H1066" s="99">
        <f>SUM(H1062:H1065)</f>
        <v>9221</v>
      </c>
      <c r="I1066" s="92"/>
      <c r="J1066" s="95">
        <f>SUM(J1061:J1065)</f>
        <v>1981328.88</v>
      </c>
      <c r="K1066" s="130">
        <f>SUM(K1061:K1065)</f>
        <v>2204338.35</v>
      </c>
      <c r="L1066" s="95">
        <f>SUM(L1061:L1065)</f>
        <v>2815763.31</v>
      </c>
      <c r="M1066" s="95">
        <f>SUM(M1061:M1065)</f>
        <v>2268147.86</v>
      </c>
      <c r="N1066" s="93">
        <v>4</v>
      </c>
      <c r="O1066" s="93">
        <v>4</v>
      </c>
      <c r="P1066" s="93">
        <f>N1066-O1066</f>
        <v>0</v>
      </c>
      <c r="Q1066" s="96">
        <f t="shared" si="38"/>
        <v>547615.45000000019</v>
      </c>
      <c r="R1066" s="97">
        <f t="shared" si="39"/>
        <v>305.36420236416876</v>
      </c>
    </row>
    <row r="1067" spans="1:18" s="98" customFormat="1" x14ac:dyDescent="0.55000000000000004">
      <c r="A1067" s="165"/>
      <c r="B1067" s="166" t="s">
        <v>56</v>
      </c>
      <c r="C1067" s="166" t="s">
        <v>56</v>
      </c>
      <c r="D1067" s="166" t="s">
        <v>56</v>
      </c>
      <c r="E1067" s="166" t="s">
        <v>56</v>
      </c>
      <c r="F1067" s="166"/>
      <c r="G1067" s="166" t="s">
        <v>586</v>
      </c>
      <c r="H1067" s="167">
        <f>H918+H929+H948+H959+H976+H988+H1009+H1029+H1040+H1053+H1060+H1066</f>
        <v>429728</v>
      </c>
      <c r="I1067" s="165"/>
      <c r="J1067" s="168">
        <f t="shared" ref="J1067:O1067" si="40">J918+J929+J948+J959+J976+J988+J1009+J1029+J1040+J1053+J1060+J1066</f>
        <v>58245890.350000009</v>
      </c>
      <c r="K1067" s="169">
        <f t="shared" si="40"/>
        <v>69198655.639999986</v>
      </c>
      <c r="L1067" s="168">
        <f t="shared" si="40"/>
        <v>79233666.310000002</v>
      </c>
      <c r="M1067" s="168">
        <f t="shared" si="40"/>
        <v>76229319.109999999</v>
      </c>
      <c r="N1067" s="166">
        <f t="shared" si="40"/>
        <v>151</v>
      </c>
      <c r="O1067" s="166">
        <f t="shared" si="40"/>
        <v>150</v>
      </c>
      <c r="P1067" s="166">
        <f>N1067-O1067</f>
        <v>1</v>
      </c>
      <c r="Q1067" s="96">
        <f t="shared" si="38"/>
        <v>3004347.200000003</v>
      </c>
      <c r="R1067" s="97">
        <f t="shared" si="39"/>
        <v>184.3809719403902</v>
      </c>
    </row>
    <row r="1068" spans="1:18" x14ac:dyDescent="0.55000000000000004">
      <c r="A1068" s="186"/>
      <c r="B1068" s="187"/>
      <c r="C1068" s="187"/>
      <c r="D1068" s="187"/>
      <c r="E1068" s="414" t="s">
        <v>587</v>
      </c>
      <c r="F1068" s="415"/>
      <c r="G1068" s="416"/>
      <c r="H1068" s="188"/>
      <c r="I1068" s="186"/>
      <c r="J1068" s="189">
        <f>J1067/O1067</f>
        <v>388305.93566666672</v>
      </c>
      <c r="K1068" s="190">
        <f>K1067/O1067</f>
        <v>461324.37093333324</v>
      </c>
      <c r="L1068" s="189">
        <f>L1067/O1067</f>
        <v>528224.44206666667</v>
      </c>
      <c r="M1068" s="189">
        <f>M1067/O1067</f>
        <v>508195.46073333331</v>
      </c>
      <c r="N1068" s="191"/>
      <c r="O1068" s="191"/>
      <c r="P1068" s="187"/>
      <c r="Q1068" s="79">
        <f t="shared" si="38"/>
        <v>20028.981333333359</v>
      </c>
      <c r="R1068" s="97"/>
    </row>
    <row r="1069" spans="1:18" s="98" customFormat="1" x14ac:dyDescent="0.55000000000000004">
      <c r="A1069" s="191"/>
      <c r="B1069" s="191"/>
      <c r="C1069" s="191"/>
      <c r="D1069" s="191"/>
      <c r="E1069" s="401" t="s">
        <v>592</v>
      </c>
      <c r="F1069" s="402"/>
      <c r="G1069" s="403"/>
      <c r="H1069" s="192">
        <f>H82+H179+H433+H590+H684+H890+H1067</f>
        <v>3414136</v>
      </c>
      <c r="I1069" s="193"/>
      <c r="J1069" s="189">
        <f t="shared" ref="J1069:P1069" si="41">J82+J179+J433+J590+J684+J890+J1067</f>
        <v>507311911.02000004</v>
      </c>
      <c r="K1069" s="190">
        <f t="shared" si="41"/>
        <v>546488336.01999998</v>
      </c>
      <c r="L1069" s="189">
        <f t="shared" si="41"/>
        <v>675046569.30999994</v>
      </c>
      <c r="M1069" s="189">
        <f t="shared" si="41"/>
        <v>622611858.0999999</v>
      </c>
      <c r="N1069" s="194">
        <f t="shared" si="41"/>
        <v>874</v>
      </c>
      <c r="O1069" s="194">
        <f t="shared" si="41"/>
        <v>873</v>
      </c>
      <c r="P1069" s="194">
        <f t="shared" si="41"/>
        <v>1</v>
      </c>
      <c r="Q1069" s="96">
        <f>L1069-M1069</f>
        <v>52434711.210000038</v>
      </c>
      <c r="R1069" s="97">
        <f t="shared" si="39"/>
        <v>197.72105426087302</v>
      </c>
    </row>
    <row r="1070" spans="1:18" s="98" customFormat="1" x14ac:dyDescent="0.55000000000000004">
      <c r="A1070" s="191"/>
      <c r="B1070" s="191"/>
      <c r="C1070" s="191"/>
      <c r="D1070" s="191"/>
      <c r="E1070" s="401" t="s">
        <v>593</v>
      </c>
      <c r="F1070" s="402"/>
      <c r="G1070" s="403"/>
      <c r="H1070" s="192"/>
      <c r="I1070" s="193"/>
      <c r="J1070" s="189">
        <f>J1069/O1069</f>
        <v>581113.30013745709</v>
      </c>
      <c r="K1070" s="189">
        <f>K1069/O1069</f>
        <v>625988.93014891178</v>
      </c>
      <c r="L1070" s="189">
        <f>L1069/O1069</f>
        <v>773249.22028636874</v>
      </c>
      <c r="M1070" s="189">
        <f>M1069/O1069</f>
        <v>713186.54994272615</v>
      </c>
      <c r="N1070" s="191"/>
      <c r="O1070" s="191"/>
      <c r="P1070" s="191"/>
      <c r="Q1070" s="96">
        <f>L1070-M1070</f>
        <v>60062.670343642589</v>
      </c>
      <c r="R1070" s="97"/>
    </row>
    <row r="1073" spans="11:13" x14ac:dyDescent="0.55000000000000004">
      <c r="K1073" s="196"/>
      <c r="M1073" s="196"/>
    </row>
    <row r="1074" spans="11:13" x14ac:dyDescent="0.55000000000000004">
      <c r="K1074" s="196"/>
      <c r="M1074" s="196"/>
    </row>
    <row r="1075" spans="11:13" x14ac:dyDescent="0.55000000000000004">
      <c r="K1075" s="196"/>
      <c r="M1075" s="196"/>
    </row>
    <row r="1076" spans="11:13" x14ac:dyDescent="0.55000000000000004">
      <c r="K1076" s="196"/>
      <c r="M1076" s="196"/>
    </row>
    <row r="1077" spans="11:13" x14ac:dyDescent="0.55000000000000004">
      <c r="K1077" s="196"/>
      <c r="M1077" s="196"/>
    </row>
    <row r="1078" spans="11:13" x14ac:dyDescent="0.55000000000000004">
      <c r="K1078" s="196"/>
      <c r="M1078" s="196"/>
    </row>
    <row r="1079" spans="11:13" x14ac:dyDescent="0.55000000000000004">
      <c r="K1079" s="196"/>
      <c r="M1079" s="196"/>
    </row>
    <row r="1080" spans="11:13" x14ac:dyDescent="0.55000000000000004">
      <c r="K1080" s="196"/>
      <c r="M1080" s="196"/>
    </row>
    <row r="1081" spans="11:13" x14ac:dyDescent="0.55000000000000004">
      <c r="K1081" s="196"/>
      <c r="M1081" s="196"/>
    </row>
  </sheetData>
  <autoFilter ref="A4:WVM1070"/>
  <mergeCells count="27"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O151"/>
  <sheetViews>
    <sheetView topLeftCell="S43" zoomScale="84" zoomScaleNormal="84" workbookViewId="0">
      <selection activeCell="F60" sqref="F60:AG60"/>
    </sheetView>
  </sheetViews>
  <sheetFormatPr defaultColWidth="4.875" defaultRowHeight="14.25" x14ac:dyDescent="0.2"/>
  <cols>
    <col min="1" max="1" width="6.125" style="244" bestFit="1" customWidth="1"/>
    <col min="2" max="2" width="13.25" style="244" bestFit="1" customWidth="1"/>
    <col min="3" max="3" width="8.25" style="244" bestFit="1" customWidth="1"/>
    <col min="4" max="4" width="27.375" style="244" bestFit="1" customWidth="1"/>
    <col min="5" max="5" width="25.25" customWidth="1"/>
    <col min="6" max="8" width="9" style="315"/>
    <col min="9" max="11" width="9"/>
    <col min="12" max="12" width="11.375" style="316" bestFit="1" customWidth="1"/>
    <col min="13" max="14" width="9" style="316"/>
    <col min="15" max="15" width="12" style="316" customWidth="1"/>
    <col min="16" max="16" width="11.375" style="316" customWidth="1"/>
    <col min="17" max="17" width="14.625" style="316" customWidth="1"/>
    <col min="18" max="18" width="13.625" customWidth="1"/>
    <col min="19" max="21" width="9"/>
    <col min="22" max="28" width="9" style="318"/>
    <col min="29" max="34" width="9" style="322"/>
    <col min="35" max="35" width="9.375" style="322" customWidth="1"/>
    <col min="36" max="36" width="15.125" style="246" bestFit="1" customWidth="1"/>
    <col min="37" max="37" width="15.75" style="259" bestFit="1" customWidth="1"/>
    <col min="38" max="38" width="14" style="248" bestFit="1" customWidth="1"/>
    <col min="39" max="39" width="15.875" style="260" bestFit="1" customWidth="1"/>
    <col min="40" max="40" width="16.625" style="261" bestFit="1" customWidth="1"/>
    <col min="41" max="41" width="14.875" style="248" bestFit="1" customWidth="1"/>
    <col min="42" max="16384" width="4.875" style="252"/>
  </cols>
  <sheetData>
    <row r="1" spans="1:41" x14ac:dyDescent="0.2">
      <c r="E1" t="s">
        <v>2459</v>
      </c>
      <c r="F1" s="315" t="s">
        <v>2460</v>
      </c>
      <c r="G1" s="315" t="s">
        <v>2461</v>
      </c>
      <c r="H1" s="315" t="s">
        <v>2462</v>
      </c>
      <c r="I1" t="s">
        <v>2463</v>
      </c>
      <c r="J1" t="s">
        <v>2464</v>
      </c>
      <c r="K1" t="s">
        <v>2465</v>
      </c>
      <c r="L1" s="316">
        <v>2101000000</v>
      </c>
      <c r="M1" s="316" t="s">
        <v>2467</v>
      </c>
      <c r="N1" s="316" t="s">
        <v>2468</v>
      </c>
      <c r="O1" s="316" t="s">
        <v>2469</v>
      </c>
      <c r="P1" s="316" t="s">
        <v>2470</v>
      </c>
      <c r="Q1" s="316" t="s">
        <v>2471</v>
      </c>
      <c r="R1" t="s">
        <v>2472</v>
      </c>
      <c r="S1" t="s">
        <v>2473</v>
      </c>
      <c r="T1" t="s">
        <v>2474</v>
      </c>
      <c r="U1" t="s">
        <v>2475</v>
      </c>
      <c r="V1" s="318" t="s">
        <v>2476</v>
      </c>
      <c r="W1" s="318" t="s">
        <v>2477</v>
      </c>
      <c r="X1" s="318" t="s">
        <v>2478</v>
      </c>
      <c r="Y1" s="318" t="s">
        <v>2479</v>
      </c>
      <c r="Z1" s="318" t="s">
        <v>2480</v>
      </c>
      <c r="AA1" s="318" t="s">
        <v>2481</v>
      </c>
      <c r="AB1" s="318" t="s">
        <v>2482</v>
      </c>
      <c r="AC1" s="322" t="s">
        <v>2483</v>
      </c>
      <c r="AD1" s="322" t="s">
        <v>2484</v>
      </c>
      <c r="AE1" s="322" t="s">
        <v>2485</v>
      </c>
      <c r="AF1" s="322" t="s">
        <v>2486</v>
      </c>
      <c r="AG1" s="322" t="s">
        <v>2487</v>
      </c>
      <c r="AH1" s="322" t="s">
        <v>2488</v>
      </c>
      <c r="AI1" s="322" t="s">
        <v>2489</v>
      </c>
      <c r="AJ1" s="246" t="s">
        <v>6</v>
      </c>
      <c r="AK1" s="247" t="s">
        <v>7</v>
      </c>
      <c r="AL1" s="248" t="s">
        <v>8</v>
      </c>
      <c r="AM1" s="249" t="s">
        <v>9</v>
      </c>
      <c r="AN1" s="250" t="s">
        <v>10</v>
      </c>
      <c r="AO1" s="251" t="s">
        <v>11</v>
      </c>
    </row>
    <row r="2" spans="1:41" x14ac:dyDescent="0.2">
      <c r="E2" t="s">
        <v>2490</v>
      </c>
      <c r="F2" s="315" t="s">
        <v>2491</v>
      </c>
      <c r="G2" s="315" t="s">
        <v>2492</v>
      </c>
      <c r="H2" s="315" t="s">
        <v>2493</v>
      </c>
      <c r="I2" t="s">
        <v>2494</v>
      </c>
      <c r="J2" t="s">
        <v>2495</v>
      </c>
      <c r="K2" t="s">
        <v>2496</v>
      </c>
      <c r="L2" s="316" t="s">
        <v>2497</v>
      </c>
      <c r="M2" s="316" t="s">
        <v>2498</v>
      </c>
      <c r="N2" s="316" t="s">
        <v>2499</v>
      </c>
      <c r="O2" s="316" t="s">
        <v>2500</v>
      </c>
      <c r="P2" s="316" t="s">
        <v>2501</v>
      </c>
      <c r="Q2" s="316" t="s">
        <v>2502</v>
      </c>
      <c r="R2" t="s">
        <v>2503</v>
      </c>
      <c r="S2" t="s">
        <v>2504</v>
      </c>
      <c r="T2" t="s">
        <v>2505</v>
      </c>
      <c r="U2" t="s">
        <v>2506</v>
      </c>
      <c r="V2" s="318" t="s">
        <v>2507</v>
      </c>
      <c r="W2" s="318" t="s">
        <v>2508</v>
      </c>
      <c r="X2" s="318" t="s">
        <v>2509</v>
      </c>
      <c r="Y2" s="318" t="s">
        <v>2510</v>
      </c>
      <c r="Z2" s="318" t="s">
        <v>2511</v>
      </c>
      <c r="AA2" s="318" t="s">
        <v>2512</v>
      </c>
      <c r="AB2" s="318" t="s">
        <v>2513</v>
      </c>
      <c r="AC2" s="322" t="s">
        <v>2514</v>
      </c>
      <c r="AD2" s="322" t="s">
        <v>2515</v>
      </c>
      <c r="AE2" s="322" t="s">
        <v>2516</v>
      </c>
      <c r="AF2" s="322" t="s">
        <v>2517</v>
      </c>
      <c r="AG2" s="322" t="s">
        <v>2518</v>
      </c>
      <c r="AH2" s="322" t="s">
        <v>2519</v>
      </c>
      <c r="AI2" s="322" t="s">
        <v>2520</v>
      </c>
    </row>
    <row r="3" spans="1:41" x14ac:dyDescent="0.2">
      <c r="E3" t="s">
        <v>2521</v>
      </c>
      <c r="F3" s="315">
        <v>34716683.670000002</v>
      </c>
      <c r="G3" s="315">
        <v>994819</v>
      </c>
      <c r="H3" s="315">
        <v>4222175.38</v>
      </c>
      <c r="I3">
        <v>68496432.709999993</v>
      </c>
      <c r="J3">
        <v>30146958.559999999</v>
      </c>
      <c r="K3">
        <v>74000</v>
      </c>
      <c r="L3" s="316">
        <v>66666</v>
      </c>
      <c r="M3" s="316">
        <v>1126135.25</v>
      </c>
      <c r="N3" s="316">
        <v>175560</v>
      </c>
      <c r="O3" s="316">
        <v>1902.4</v>
      </c>
      <c r="P3" s="316">
        <v>11591324.119999999</v>
      </c>
      <c r="Q3" s="316">
        <v>7345235.8399999999</v>
      </c>
      <c r="R3">
        <v>-7500666.6100000003</v>
      </c>
      <c r="S3">
        <v>-12871011.289999999</v>
      </c>
      <c r="T3">
        <v>592688.94999999995</v>
      </c>
      <c r="U3">
        <v>141090382.66999999</v>
      </c>
      <c r="V3" s="318">
        <v>529.17999999999995</v>
      </c>
      <c r="W3" s="318">
        <v>33661942.100000001</v>
      </c>
      <c r="X3" s="318">
        <v>592251.49</v>
      </c>
      <c r="Y3" s="318">
        <v>5072.6499999999996</v>
      </c>
      <c r="Z3" s="318">
        <v>15113683.800000001</v>
      </c>
      <c r="AA3" s="318">
        <v>50000</v>
      </c>
      <c r="AB3" s="318">
        <v>5323158.76</v>
      </c>
      <c r="AC3" s="322">
        <v>23056269.309999999</v>
      </c>
      <c r="AD3" s="322">
        <v>32263</v>
      </c>
      <c r="AE3" s="322">
        <v>95318.68</v>
      </c>
      <c r="AF3" s="322">
        <v>15180981.77</v>
      </c>
      <c r="AG3" s="322">
        <v>4175851.71</v>
      </c>
      <c r="AH3" s="322">
        <v>11600</v>
      </c>
      <c r="AI3" s="322">
        <v>1327322</v>
      </c>
      <c r="AJ3" s="246">
        <f t="shared" ref="AJ3:AO3" si="0">SUM(AJ4:AJ71)</f>
        <v>39887044.07</v>
      </c>
      <c r="AK3" s="253">
        <f t="shared" si="0"/>
        <v>13287991.98</v>
      </c>
      <c r="AL3" s="248">
        <f t="shared" si="0"/>
        <v>26599052.090000011</v>
      </c>
      <c r="AM3" s="254">
        <f t="shared" si="0"/>
        <v>65076509.589999989</v>
      </c>
      <c r="AN3" s="255">
        <f t="shared" si="0"/>
        <v>47328679.480000004</v>
      </c>
      <c r="AO3" s="248">
        <f t="shared" si="0"/>
        <v>17747830.110000003</v>
      </c>
    </row>
    <row r="4" spans="1:41" x14ac:dyDescent="0.2">
      <c r="E4" t="s">
        <v>2522</v>
      </c>
      <c r="I4">
        <v>507220.57</v>
      </c>
      <c r="J4">
        <v>4</v>
      </c>
      <c r="T4">
        <v>-5074713.2</v>
      </c>
      <c r="U4">
        <v>5588934.4400000004</v>
      </c>
      <c r="Z4" s="318">
        <v>151026.5</v>
      </c>
      <c r="AC4" s="322">
        <v>151026.5</v>
      </c>
      <c r="AG4" s="322">
        <v>6996.67</v>
      </c>
      <c r="AJ4" s="246">
        <f t="shared" ref="AJ4:AJ9" si="1">SUM(F4:H4)</f>
        <v>0</v>
      </c>
      <c r="AK4" s="253">
        <f t="shared" ref="AK4:AK9" si="2">SUM(L4:P4)</f>
        <v>0</v>
      </c>
      <c r="AL4" s="248">
        <f>AJ4-AK4</f>
        <v>0</v>
      </c>
      <c r="AM4" s="254">
        <f t="shared" ref="AM4:AM9" si="3">SUM(U4:Y4)</f>
        <v>5588934.4400000004</v>
      </c>
      <c r="AN4" s="255">
        <f t="shared" ref="AN4:AN9" si="4">SUM(Z4:AI4)</f>
        <v>309049.67</v>
      </c>
      <c r="AO4" s="248">
        <f>AM4-AN4</f>
        <v>5279884.7700000005</v>
      </c>
    </row>
    <row r="5" spans="1:41" x14ac:dyDescent="0.2">
      <c r="E5" t="s">
        <v>2523</v>
      </c>
      <c r="F5" s="315">
        <v>145177.44</v>
      </c>
      <c r="H5" s="315">
        <v>0</v>
      </c>
      <c r="I5">
        <v>1856981.03</v>
      </c>
      <c r="J5">
        <v>31506</v>
      </c>
      <c r="O5" s="316">
        <v>1902.4</v>
      </c>
      <c r="Q5" s="316">
        <v>6378601.3099999996</v>
      </c>
      <c r="R5">
        <v>-7555825.6100000003</v>
      </c>
      <c r="S5">
        <v>-3885679.94</v>
      </c>
      <c r="U5">
        <v>5133149</v>
      </c>
      <c r="W5" s="318">
        <v>2000</v>
      </c>
      <c r="Z5" s="318">
        <v>426780</v>
      </c>
      <c r="AB5" s="318">
        <v>353</v>
      </c>
      <c r="AC5" s="322">
        <v>481857</v>
      </c>
      <c r="AE5" s="322">
        <v>4974.5600000000004</v>
      </c>
      <c r="AF5" s="322">
        <v>357820</v>
      </c>
      <c r="AJ5" s="246">
        <f t="shared" si="1"/>
        <v>145177.44</v>
      </c>
      <c r="AK5" s="253">
        <f t="shared" si="2"/>
        <v>1902.4</v>
      </c>
      <c r="AL5" s="248">
        <f t="shared" ref="AL5:AL68" si="5">AJ5-AK5</f>
        <v>143275.04</v>
      </c>
      <c r="AM5" s="254">
        <f t="shared" si="3"/>
        <v>5135149</v>
      </c>
      <c r="AN5" s="255">
        <f t="shared" si="4"/>
        <v>1271784.56</v>
      </c>
      <c r="AO5" s="248">
        <f t="shared" ref="AO5:AO69" si="6">AM5-AN5</f>
        <v>3863364.44</v>
      </c>
    </row>
    <row r="6" spans="1:41" x14ac:dyDescent="0.2">
      <c r="E6" t="s">
        <v>2524</v>
      </c>
      <c r="F6" s="315">
        <v>57826.59</v>
      </c>
      <c r="H6" s="315">
        <v>3640</v>
      </c>
      <c r="I6">
        <v>2650386.98</v>
      </c>
      <c r="J6">
        <v>28393.81</v>
      </c>
      <c r="Q6" s="316">
        <v>16960</v>
      </c>
      <c r="T6">
        <v>1876562.09</v>
      </c>
      <c r="U6">
        <v>840540.25</v>
      </c>
      <c r="Z6" s="318">
        <v>1820750</v>
      </c>
      <c r="AB6" s="318">
        <v>43760</v>
      </c>
      <c r="AC6" s="322">
        <v>1820750</v>
      </c>
      <c r="AE6" s="322">
        <v>2000</v>
      </c>
      <c r="AG6" s="322">
        <v>35574.959999999999</v>
      </c>
      <c r="AJ6" s="246">
        <f t="shared" si="1"/>
        <v>61466.59</v>
      </c>
      <c r="AK6" s="253">
        <f t="shared" si="2"/>
        <v>0</v>
      </c>
      <c r="AL6" s="248">
        <f t="shared" si="5"/>
        <v>61466.59</v>
      </c>
      <c r="AM6" s="254">
        <f t="shared" si="3"/>
        <v>840540.25</v>
      </c>
      <c r="AN6" s="255">
        <f t="shared" si="4"/>
        <v>3722834.96</v>
      </c>
      <c r="AO6" s="248">
        <f t="shared" si="6"/>
        <v>-2882294.71</v>
      </c>
    </row>
    <row r="7" spans="1:41" x14ac:dyDescent="0.2">
      <c r="E7" t="s">
        <v>2525</v>
      </c>
      <c r="F7" s="315">
        <v>11656.28</v>
      </c>
      <c r="I7">
        <v>510430.78</v>
      </c>
      <c r="J7">
        <v>3</v>
      </c>
      <c r="P7" s="316">
        <v>13200</v>
      </c>
      <c r="T7">
        <v>-1596232.72</v>
      </c>
      <c r="U7">
        <v>2129382.7599999998</v>
      </c>
      <c r="Z7" s="318">
        <v>219829.98</v>
      </c>
      <c r="AB7" s="318">
        <v>165107.5</v>
      </c>
      <c r="AC7" s="322">
        <v>337986.48</v>
      </c>
      <c r="AF7" s="322">
        <v>46951</v>
      </c>
      <c r="AG7" s="322">
        <v>24259.98</v>
      </c>
      <c r="AJ7" s="246">
        <f t="shared" si="1"/>
        <v>11656.28</v>
      </c>
      <c r="AK7" s="253">
        <f t="shared" si="2"/>
        <v>13200</v>
      </c>
      <c r="AL7" s="248">
        <f t="shared" si="5"/>
        <v>-1543.7199999999993</v>
      </c>
      <c r="AM7" s="254">
        <f t="shared" si="3"/>
        <v>2129382.7599999998</v>
      </c>
      <c r="AN7" s="255">
        <f t="shared" si="4"/>
        <v>794134.94</v>
      </c>
      <c r="AO7" s="248">
        <f t="shared" si="6"/>
        <v>1335247.8199999998</v>
      </c>
    </row>
    <row r="8" spans="1:41" x14ac:dyDescent="0.2">
      <c r="E8" t="s">
        <v>2526</v>
      </c>
      <c r="F8" s="315">
        <v>5120</v>
      </c>
      <c r="I8">
        <v>5217688.9000000004</v>
      </c>
      <c r="J8">
        <v>17135.09</v>
      </c>
      <c r="P8" s="316">
        <v>5120</v>
      </c>
      <c r="T8">
        <v>1669309.27</v>
      </c>
      <c r="Z8" s="318">
        <v>567289.65</v>
      </c>
      <c r="AB8" s="318">
        <v>63708</v>
      </c>
      <c r="AC8" s="322">
        <v>599249.65</v>
      </c>
      <c r="AE8" s="322">
        <v>6748</v>
      </c>
      <c r="AF8" s="322">
        <v>27160</v>
      </c>
      <c r="AG8" s="322">
        <v>53314.59</v>
      </c>
      <c r="AJ8" s="246">
        <f t="shared" si="1"/>
        <v>5120</v>
      </c>
      <c r="AK8" s="253">
        <f t="shared" si="2"/>
        <v>5120</v>
      </c>
      <c r="AL8" s="248">
        <f t="shared" si="5"/>
        <v>0</v>
      </c>
      <c r="AM8" s="254">
        <f t="shared" si="3"/>
        <v>0</v>
      </c>
      <c r="AN8" s="255">
        <f t="shared" si="4"/>
        <v>1317469.8900000001</v>
      </c>
      <c r="AO8" s="248">
        <f t="shared" si="6"/>
        <v>-1317469.8900000001</v>
      </c>
    </row>
    <row r="9" spans="1:41" x14ac:dyDescent="0.2">
      <c r="AJ9" s="246">
        <f t="shared" si="1"/>
        <v>0</v>
      </c>
      <c r="AK9" s="253">
        <f t="shared" si="2"/>
        <v>0</v>
      </c>
      <c r="AL9" s="248">
        <f t="shared" si="5"/>
        <v>0</v>
      </c>
      <c r="AM9" s="254">
        <f t="shared" si="3"/>
        <v>0</v>
      </c>
      <c r="AN9" s="255">
        <f t="shared" si="4"/>
        <v>0</v>
      </c>
      <c r="AO9" s="248">
        <f t="shared" si="6"/>
        <v>0</v>
      </c>
    </row>
    <row r="10" spans="1:41" x14ac:dyDescent="0.2">
      <c r="A10" s="244" t="s">
        <v>173</v>
      </c>
      <c r="B10" s="244" t="s">
        <v>174</v>
      </c>
      <c r="C10" s="244">
        <v>9017</v>
      </c>
      <c r="D10" s="244" t="s">
        <v>179</v>
      </c>
      <c r="E10" t="s">
        <v>179</v>
      </c>
      <c r="F10" s="315">
        <v>1264592.54</v>
      </c>
      <c r="G10" s="315">
        <v>12200</v>
      </c>
      <c r="H10" s="315">
        <v>94617.61</v>
      </c>
      <c r="I10">
        <v>272704.37</v>
      </c>
      <c r="J10">
        <v>434254.79</v>
      </c>
      <c r="M10" s="316">
        <v>14327.18</v>
      </c>
      <c r="P10" s="316">
        <v>339918</v>
      </c>
      <c r="Q10" s="316">
        <v>283.81</v>
      </c>
      <c r="T10">
        <v>-0.01</v>
      </c>
      <c r="U10">
        <v>2551638.71</v>
      </c>
      <c r="W10" s="318">
        <v>945703.67</v>
      </c>
      <c r="Z10" s="318">
        <v>307782.92</v>
      </c>
      <c r="AB10" s="318">
        <v>10500</v>
      </c>
      <c r="AC10" s="322">
        <v>518538.92</v>
      </c>
      <c r="AF10" s="322">
        <v>573034.56999999995</v>
      </c>
      <c r="AG10" s="322">
        <v>98276.97</v>
      </c>
      <c r="AI10" s="322">
        <v>84770</v>
      </c>
      <c r="AJ10" s="246">
        <f>SUM(F10:H10)</f>
        <v>1371410.1500000001</v>
      </c>
      <c r="AK10" s="253">
        <f>SUM(L10:Q10)</f>
        <v>354528.99</v>
      </c>
      <c r="AL10" s="248">
        <f t="shared" si="5"/>
        <v>1016881.1600000001</v>
      </c>
      <c r="AM10" s="254">
        <f>SUM(V10:AB10)</f>
        <v>1263986.5900000001</v>
      </c>
      <c r="AN10" s="255">
        <f>SUM(AC10:AI10)</f>
        <v>1274620.46</v>
      </c>
      <c r="AO10" s="248">
        <f t="shared" si="6"/>
        <v>-10633.869999999879</v>
      </c>
    </row>
    <row r="11" spans="1:41" x14ac:dyDescent="0.2">
      <c r="A11" s="244" t="s">
        <v>173</v>
      </c>
      <c r="B11" s="244" t="s">
        <v>174</v>
      </c>
      <c r="C11" s="244">
        <v>4386</v>
      </c>
      <c r="D11" s="244" t="s">
        <v>181</v>
      </c>
      <c r="E11" t="s">
        <v>181</v>
      </c>
      <c r="F11" s="315">
        <v>290184.45</v>
      </c>
      <c r="G11" s="315">
        <v>54058</v>
      </c>
      <c r="H11" s="315">
        <v>218394.73</v>
      </c>
      <c r="I11">
        <v>2173703.5299999998</v>
      </c>
      <c r="J11">
        <v>894710.72</v>
      </c>
      <c r="M11" s="316">
        <v>14500</v>
      </c>
      <c r="P11" s="316">
        <v>235400</v>
      </c>
      <c r="Q11" s="316">
        <v>0</v>
      </c>
      <c r="T11">
        <v>98270.41</v>
      </c>
      <c r="U11">
        <v>2241809.08</v>
      </c>
      <c r="W11" s="318">
        <v>326101.21000000002</v>
      </c>
      <c r="X11" s="318">
        <v>13300</v>
      </c>
      <c r="Y11" s="318">
        <v>0.04</v>
      </c>
      <c r="Z11" s="318">
        <v>227080</v>
      </c>
      <c r="AB11" s="318">
        <v>527000</v>
      </c>
      <c r="AC11" s="322">
        <v>341794</v>
      </c>
      <c r="AD11" s="322">
        <v>580</v>
      </c>
      <c r="AF11" s="322">
        <v>206797.29</v>
      </c>
      <c r="AG11" s="322">
        <v>116642.22</v>
      </c>
      <c r="AI11" s="322">
        <v>48000</v>
      </c>
      <c r="AJ11" s="246">
        <f t="shared" ref="AJ11:AJ71" si="7">SUM(F11:H11)</f>
        <v>562637.18000000005</v>
      </c>
      <c r="AK11" s="253">
        <f t="shared" ref="AK11:AK71" si="8">SUM(L11:Q11)</f>
        <v>249900</v>
      </c>
      <c r="AL11" s="248">
        <f t="shared" si="5"/>
        <v>312737.18000000005</v>
      </c>
      <c r="AM11" s="254">
        <f t="shared" ref="AM11:AM71" si="9">SUM(V11:AB11)</f>
        <v>1093481.25</v>
      </c>
      <c r="AN11" s="255">
        <f t="shared" ref="AN11:AN71" si="10">SUM(AC11:AI11)</f>
        <v>713813.51</v>
      </c>
      <c r="AO11" s="248">
        <f t="shared" si="6"/>
        <v>379667.74</v>
      </c>
    </row>
    <row r="12" spans="1:41" x14ac:dyDescent="0.2">
      <c r="A12" s="244" t="s">
        <v>173</v>
      </c>
      <c r="B12" s="244" t="s">
        <v>174</v>
      </c>
      <c r="C12" s="244">
        <v>3088</v>
      </c>
      <c r="D12" s="244" t="s">
        <v>183</v>
      </c>
      <c r="E12" t="s">
        <v>183</v>
      </c>
      <c r="F12" s="315">
        <v>364470.67</v>
      </c>
      <c r="G12" s="315">
        <v>51110</v>
      </c>
      <c r="H12" s="315">
        <v>30956.02</v>
      </c>
      <c r="I12">
        <v>1049194.28</v>
      </c>
      <c r="J12">
        <v>828086.75</v>
      </c>
      <c r="L12" s="316">
        <v>0</v>
      </c>
      <c r="M12" s="316">
        <v>19910.189999999999</v>
      </c>
      <c r="P12" s="316">
        <v>0</v>
      </c>
      <c r="Q12" s="316">
        <v>233.64</v>
      </c>
      <c r="T12">
        <v>0.04</v>
      </c>
      <c r="U12">
        <v>-1390481.55</v>
      </c>
      <c r="W12" s="318">
        <v>687831.45</v>
      </c>
      <c r="X12" s="318">
        <v>261.49</v>
      </c>
      <c r="Y12" s="318">
        <v>63.17</v>
      </c>
      <c r="Z12" s="318">
        <v>216790</v>
      </c>
      <c r="AB12" s="318">
        <v>500</v>
      </c>
      <c r="AC12" s="322">
        <v>446287</v>
      </c>
      <c r="AE12" s="322">
        <v>28541</v>
      </c>
      <c r="AF12" s="322">
        <v>653614.09</v>
      </c>
      <c r="AG12" s="322">
        <v>84306.66</v>
      </c>
      <c r="AJ12" s="246">
        <f t="shared" si="7"/>
        <v>446536.69</v>
      </c>
      <c r="AK12" s="253">
        <f t="shared" si="8"/>
        <v>20143.829999999998</v>
      </c>
      <c r="AL12" s="248">
        <f t="shared" si="5"/>
        <v>426392.86</v>
      </c>
      <c r="AM12" s="254">
        <f t="shared" si="9"/>
        <v>905446.11</v>
      </c>
      <c r="AN12" s="255">
        <f t="shared" si="10"/>
        <v>1212748.7499999998</v>
      </c>
      <c r="AO12" s="248">
        <f t="shared" si="6"/>
        <v>-307302.63999999978</v>
      </c>
    </row>
    <row r="13" spans="1:41" x14ac:dyDescent="0.2">
      <c r="A13" s="244" t="s">
        <v>173</v>
      </c>
      <c r="B13" s="244" t="s">
        <v>174</v>
      </c>
      <c r="C13" s="244">
        <v>2345</v>
      </c>
      <c r="D13" s="244" t="s">
        <v>185</v>
      </c>
      <c r="E13" t="s">
        <v>185</v>
      </c>
      <c r="F13" s="315">
        <v>1421676.42</v>
      </c>
      <c r="H13" s="315">
        <v>81910.02</v>
      </c>
      <c r="I13">
        <v>406349.58</v>
      </c>
      <c r="J13">
        <v>501257.36</v>
      </c>
      <c r="L13" s="316">
        <v>0</v>
      </c>
      <c r="M13" s="316">
        <v>56515</v>
      </c>
      <c r="T13">
        <v>691924.78</v>
      </c>
      <c r="U13">
        <v>1997230.39</v>
      </c>
      <c r="W13" s="318">
        <v>341940.35</v>
      </c>
      <c r="Z13" s="318">
        <v>184312.5</v>
      </c>
      <c r="AC13" s="322">
        <v>312622.5</v>
      </c>
      <c r="AF13" s="322">
        <v>199783.79</v>
      </c>
      <c r="AG13" s="322">
        <v>93152.53</v>
      </c>
      <c r="AJ13" s="246">
        <f t="shared" si="7"/>
        <v>1503586.44</v>
      </c>
      <c r="AK13" s="253">
        <f t="shared" si="8"/>
        <v>56515</v>
      </c>
      <c r="AL13" s="248">
        <f t="shared" si="5"/>
        <v>1447071.44</v>
      </c>
      <c r="AM13" s="254">
        <f t="shared" si="9"/>
        <v>526252.85</v>
      </c>
      <c r="AN13" s="255">
        <f t="shared" si="10"/>
        <v>605558.82000000007</v>
      </c>
      <c r="AO13" s="248">
        <f t="shared" si="6"/>
        <v>-79305.970000000088</v>
      </c>
    </row>
    <row r="14" spans="1:41" s="256" customFormat="1" x14ac:dyDescent="0.2">
      <c r="A14" s="244" t="s">
        <v>173</v>
      </c>
      <c r="B14" s="244" t="s">
        <v>174</v>
      </c>
      <c r="C14" s="244">
        <v>6935</v>
      </c>
      <c r="D14" s="244" t="s">
        <v>187</v>
      </c>
      <c r="E14" t="s">
        <v>187</v>
      </c>
      <c r="F14" s="315">
        <v>711999.16</v>
      </c>
      <c r="G14" s="315"/>
      <c r="H14" s="315">
        <v>119869.19</v>
      </c>
      <c r="I14">
        <v>540288.42000000004</v>
      </c>
      <c r="J14">
        <v>390288.31</v>
      </c>
      <c r="K14"/>
      <c r="L14" s="316">
        <v>0</v>
      </c>
      <c r="M14" s="316">
        <v>21650</v>
      </c>
      <c r="N14" s="316"/>
      <c r="O14" s="316"/>
      <c r="P14" s="316">
        <v>190200.42</v>
      </c>
      <c r="Q14" s="316"/>
      <c r="R14"/>
      <c r="S14"/>
      <c r="T14">
        <v>720238.89</v>
      </c>
      <c r="U14">
        <v>2502473.91</v>
      </c>
      <c r="V14" s="318"/>
      <c r="W14" s="318">
        <v>276065.28000000003</v>
      </c>
      <c r="X14" s="318">
        <v>119910</v>
      </c>
      <c r="Y14" s="318"/>
      <c r="Z14" s="318">
        <v>376607.35</v>
      </c>
      <c r="AA14" s="318"/>
      <c r="AB14" s="318"/>
      <c r="AC14" s="322">
        <v>572792.35</v>
      </c>
      <c r="AD14" s="322"/>
      <c r="AE14" s="322"/>
      <c r="AF14" s="322">
        <v>527984.99</v>
      </c>
      <c r="AG14" s="322">
        <v>83997.28</v>
      </c>
      <c r="AH14" s="322"/>
      <c r="AI14" s="322"/>
      <c r="AJ14" s="246">
        <f t="shared" si="7"/>
        <v>831868.35000000009</v>
      </c>
      <c r="AK14" s="253">
        <f t="shared" si="8"/>
        <v>211850.42</v>
      </c>
      <c r="AL14" s="248">
        <f t="shared" si="5"/>
        <v>620017.93000000005</v>
      </c>
      <c r="AM14" s="254">
        <f t="shared" si="9"/>
        <v>772582.63</v>
      </c>
      <c r="AN14" s="255">
        <f t="shared" si="10"/>
        <v>1184774.6199999999</v>
      </c>
      <c r="AO14" s="248">
        <f t="shared" si="6"/>
        <v>-412191.98999999987</v>
      </c>
    </row>
    <row r="15" spans="1:41" x14ac:dyDescent="0.2">
      <c r="A15" s="244" t="s">
        <v>173</v>
      </c>
      <c r="B15" s="244" t="s">
        <v>174</v>
      </c>
      <c r="C15" s="244">
        <v>5524</v>
      </c>
      <c r="D15" s="244" t="s">
        <v>189</v>
      </c>
      <c r="E15" t="s">
        <v>189</v>
      </c>
      <c r="F15" s="315">
        <v>1022460.5</v>
      </c>
      <c r="H15" s="315">
        <v>288195.21999999997</v>
      </c>
      <c r="I15">
        <v>348922.87</v>
      </c>
      <c r="J15">
        <v>330038.87</v>
      </c>
      <c r="M15" s="316">
        <v>28996.880000000001</v>
      </c>
      <c r="P15" s="316">
        <v>192780</v>
      </c>
      <c r="Q15" s="316">
        <v>0</v>
      </c>
      <c r="T15">
        <v>183369.69</v>
      </c>
      <c r="U15">
        <v>2525004.41</v>
      </c>
      <c r="W15" s="318">
        <v>234352.2</v>
      </c>
      <c r="Z15" s="318">
        <v>356798.1</v>
      </c>
      <c r="AB15" s="318">
        <v>6000</v>
      </c>
      <c r="AC15" s="322">
        <v>455240.1</v>
      </c>
      <c r="AE15" s="322">
        <v>3000</v>
      </c>
      <c r="AF15" s="322">
        <v>187530.99</v>
      </c>
      <c r="AG15" s="322">
        <v>91536.48</v>
      </c>
      <c r="AJ15" s="246">
        <f t="shared" si="7"/>
        <v>1310655.72</v>
      </c>
      <c r="AK15" s="253">
        <f t="shared" si="8"/>
        <v>221776.88</v>
      </c>
      <c r="AL15" s="248">
        <f t="shared" si="5"/>
        <v>1088878.8399999999</v>
      </c>
      <c r="AM15" s="254">
        <f t="shared" si="9"/>
        <v>597150.30000000005</v>
      </c>
      <c r="AN15" s="255">
        <f t="shared" si="10"/>
        <v>737307.57</v>
      </c>
      <c r="AO15" s="248">
        <f t="shared" si="6"/>
        <v>-140157.2699999999</v>
      </c>
    </row>
    <row r="16" spans="1:41" x14ac:dyDescent="0.2">
      <c r="A16" s="244" t="s">
        <v>173</v>
      </c>
      <c r="B16" s="244" t="s">
        <v>174</v>
      </c>
      <c r="C16" s="244">
        <v>5657</v>
      </c>
      <c r="D16" s="244" t="s">
        <v>191</v>
      </c>
      <c r="E16" t="s">
        <v>191</v>
      </c>
      <c r="F16" s="315">
        <v>626132.52</v>
      </c>
      <c r="G16" s="315">
        <v>59800</v>
      </c>
      <c r="H16" s="315">
        <v>106059.26</v>
      </c>
      <c r="I16">
        <v>260289.05</v>
      </c>
      <c r="J16">
        <v>719143.31</v>
      </c>
      <c r="M16" s="316">
        <v>14300</v>
      </c>
      <c r="P16" s="316">
        <v>220000</v>
      </c>
      <c r="Q16" s="316">
        <v>1257.8800000000001</v>
      </c>
      <c r="S16">
        <v>-3085696.91</v>
      </c>
      <c r="U16">
        <v>4613167.97</v>
      </c>
      <c r="W16" s="318">
        <v>608377.56000000006</v>
      </c>
      <c r="Z16" s="318">
        <v>188421</v>
      </c>
      <c r="AB16" s="318">
        <v>4500</v>
      </c>
      <c r="AC16" s="322">
        <v>304173</v>
      </c>
      <c r="AF16" s="322">
        <v>310827.14</v>
      </c>
      <c r="AG16" s="322">
        <v>51989.22</v>
      </c>
      <c r="AJ16" s="246">
        <f t="shared" si="7"/>
        <v>791991.78</v>
      </c>
      <c r="AK16" s="253">
        <f t="shared" si="8"/>
        <v>235557.88</v>
      </c>
      <c r="AL16" s="248">
        <f t="shared" si="5"/>
        <v>556433.9</v>
      </c>
      <c r="AM16" s="254">
        <f t="shared" si="9"/>
        <v>801298.56</v>
      </c>
      <c r="AN16" s="255">
        <f t="shared" si="10"/>
        <v>666989.36</v>
      </c>
      <c r="AO16" s="248">
        <f t="shared" si="6"/>
        <v>134309.20000000007</v>
      </c>
    </row>
    <row r="17" spans="1:41" x14ac:dyDescent="0.2">
      <c r="A17" s="244" t="s">
        <v>173</v>
      </c>
      <c r="B17" s="244" t="s">
        <v>174</v>
      </c>
      <c r="C17" s="244">
        <v>4057</v>
      </c>
      <c r="D17" s="244" t="s">
        <v>193</v>
      </c>
      <c r="E17" t="s">
        <v>193</v>
      </c>
      <c r="F17" s="315">
        <v>379197.2</v>
      </c>
      <c r="G17" s="315">
        <v>28424</v>
      </c>
      <c r="H17" s="315">
        <v>124263.69</v>
      </c>
      <c r="I17">
        <v>1739670.35</v>
      </c>
      <c r="J17">
        <v>743388.23</v>
      </c>
      <c r="M17" s="316">
        <v>31355.65</v>
      </c>
      <c r="P17" s="316">
        <v>424878.36</v>
      </c>
      <c r="T17">
        <v>-122842.59</v>
      </c>
      <c r="U17">
        <v>2841083.43</v>
      </c>
      <c r="W17" s="318">
        <v>60060</v>
      </c>
      <c r="Z17" s="318">
        <v>72560</v>
      </c>
      <c r="AC17" s="322">
        <v>116970</v>
      </c>
      <c r="AF17" s="322">
        <v>174589.53</v>
      </c>
      <c r="AG17" s="322">
        <v>12348.85</v>
      </c>
      <c r="AJ17" s="246">
        <f t="shared" si="7"/>
        <v>531884.89</v>
      </c>
      <c r="AK17" s="253">
        <f t="shared" si="8"/>
        <v>456234.01</v>
      </c>
      <c r="AL17" s="248">
        <f t="shared" si="5"/>
        <v>75650.880000000005</v>
      </c>
      <c r="AM17" s="254">
        <f t="shared" si="9"/>
        <v>132620</v>
      </c>
      <c r="AN17" s="255">
        <f t="shared" si="10"/>
        <v>303908.38</v>
      </c>
      <c r="AO17" s="248">
        <f t="shared" si="6"/>
        <v>-171288.38</v>
      </c>
    </row>
    <row r="18" spans="1:41" x14ac:dyDescent="0.2">
      <c r="A18" s="244" t="s">
        <v>173</v>
      </c>
      <c r="B18" s="244" t="s">
        <v>174</v>
      </c>
      <c r="C18" s="244">
        <v>2737</v>
      </c>
      <c r="D18" s="244" t="s">
        <v>195</v>
      </c>
      <c r="E18" t="s">
        <v>195</v>
      </c>
      <c r="F18" s="315">
        <v>560055.52</v>
      </c>
      <c r="H18" s="315">
        <v>43034.49</v>
      </c>
      <c r="I18">
        <v>2597497.6800000002</v>
      </c>
      <c r="J18">
        <v>218019.7</v>
      </c>
      <c r="L18" s="316">
        <v>8500</v>
      </c>
      <c r="M18" s="316">
        <v>12484.75</v>
      </c>
      <c r="P18" s="316">
        <v>59911</v>
      </c>
      <c r="Q18" s="316">
        <v>4850</v>
      </c>
      <c r="T18">
        <v>182912.82</v>
      </c>
      <c r="U18">
        <v>675062.61</v>
      </c>
      <c r="W18" s="318">
        <v>181437.5</v>
      </c>
      <c r="X18" s="318">
        <v>5000</v>
      </c>
      <c r="Z18" s="318">
        <v>206154.84</v>
      </c>
      <c r="AC18" s="322">
        <v>271692.84000000003</v>
      </c>
      <c r="AF18" s="322">
        <v>126666.5</v>
      </c>
      <c r="AG18" s="322">
        <v>70124.88</v>
      </c>
      <c r="AJ18" s="246">
        <f t="shared" si="7"/>
        <v>603090.01</v>
      </c>
      <c r="AK18" s="253">
        <f t="shared" si="8"/>
        <v>85745.75</v>
      </c>
      <c r="AL18" s="248">
        <f t="shared" si="5"/>
        <v>517344.26</v>
      </c>
      <c r="AM18" s="254">
        <f t="shared" si="9"/>
        <v>392592.33999999997</v>
      </c>
      <c r="AN18" s="255">
        <f t="shared" si="10"/>
        <v>468484.22000000003</v>
      </c>
      <c r="AO18" s="248">
        <f t="shared" si="6"/>
        <v>-75891.880000000063</v>
      </c>
    </row>
    <row r="19" spans="1:41" x14ac:dyDescent="0.2">
      <c r="A19" s="244" t="s">
        <v>173</v>
      </c>
      <c r="B19" s="244" t="s">
        <v>174</v>
      </c>
      <c r="C19" s="244">
        <v>4167</v>
      </c>
      <c r="D19" s="244" t="s">
        <v>197</v>
      </c>
      <c r="E19" t="s">
        <v>197</v>
      </c>
      <c r="F19" s="315">
        <v>451457.89</v>
      </c>
      <c r="H19" s="315">
        <v>87456.6</v>
      </c>
      <c r="I19">
        <v>181425.77</v>
      </c>
      <c r="J19">
        <v>504440.64</v>
      </c>
      <c r="L19" s="316">
        <v>0</v>
      </c>
      <c r="M19" s="316">
        <v>-14494.81</v>
      </c>
      <c r="P19" s="316">
        <v>786240</v>
      </c>
      <c r="Q19" s="316">
        <v>4322.13</v>
      </c>
      <c r="T19">
        <v>7300</v>
      </c>
      <c r="U19">
        <v>1767990.24</v>
      </c>
      <c r="W19" s="318">
        <v>596558.52</v>
      </c>
      <c r="Z19" s="318">
        <v>263610</v>
      </c>
      <c r="AC19" s="322">
        <v>356668</v>
      </c>
      <c r="AE19" s="322">
        <v>6978</v>
      </c>
      <c r="AF19" s="322">
        <v>514760.26</v>
      </c>
      <c r="AG19" s="322">
        <v>52077.72</v>
      </c>
      <c r="AJ19" s="246">
        <f t="shared" si="7"/>
        <v>538914.49</v>
      </c>
      <c r="AK19" s="253">
        <f t="shared" si="8"/>
        <v>776067.32</v>
      </c>
      <c r="AL19" s="248">
        <f t="shared" si="5"/>
        <v>-237152.82999999996</v>
      </c>
      <c r="AM19" s="254">
        <f t="shared" si="9"/>
        <v>860168.52</v>
      </c>
      <c r="AN19" s="255">
        <f t="shared" si="10"/>
        <v>930483.98</v>
      </c>
      <c r="AO19" s="248">
        <f t="shared" si="6"/>
        <v>-70315.459999999963</v>
      </c>
    </row>
    <row r="20" spans="1:41" x14ac:dyDescent="0.2">
      <c r="A20" s="244" t="s">
        <v>173</v>
      </c>
      <c r="B20" s="244" t="s">
        <v>174</v>
      </c>
      <c r="C20" s="244">
        <v>7036</v>
      </c>
      <c r="D20" s="244" t="s">
        <v>199</v>
      </c>
      <c r="E20" t="s">
        <v>199</v>
      </c>
      <c r="F20" s="315">
        <v>1197378.92</v>
      </c>
      <c r="G20" s="315">
        <v>48550</v>
      </c>
      <c r="H20" s="315">
        <v>64191.54</v>
      </c>
      <c r="I20">
        <v>3165995.63</v>
      </c>
      <c r="J20">
        <v>645116.68000000005</v>
      </c>
      <c r="L20" s="316">
        <v>7200</v>
      </c>
      <c r="M20" s="316">
        <v>10856.5</v>
      </c>
      <c r="P20" s="316">
        <v>371280</v>
      </c>
      <c r="Q20" s="316">
        <v>80.28</v>
      </c>
      <c r="U20">
        <v>938360.62</v>
      </c>
      <c r="W20" s="318">
        <v>893741.02</v>
      </c>
      <c r="Y20" s="318">
        <v>2094.3200000000002</v>
      </c>
      <c r="Z20" s="318">
        <v>413382</v>
      </c>
      <c r="AC20" s="322">
        <v>541774</v>
      </c>
      <c r="AE20" s="322">
        <v>720</v>
      </c>
      <c r="AF20" s="322">
        <v>428215.36</v>
      </c>
      <c r="AG20" s="322">
        <v>71217.149999999994</v>
      </c>
      <c r="AJ20" s="246">
        <f t="shared" si="7"/>
        <v>1310120.46</v>
      </c>
      <c r="AK20" s="253">
        <f t="shared" si="8"/>
        <v>389416.78</v>
      </c>
      <c r="AL20" s="248">
        <f t="shared" si="5"/>
        <v>920703.67999999993</v>
      </c>
      <c r="AM20" s="254">
        <f t="shared" si="9"/>
        <v>1309217.3399999999</v>
      </c>
      <c r="AN20" s="255">
        <f t="shared" si="10"/>
        <v>1041926.51</v>
      </c>
      <c r="AO20" s="248">
        <f t="shared" si="6"/>
        <v>267290.82999999984</v>
      </c>
    </row>
    <row r="21" spans="1:41" x14ac:dyDescent="0.2">
      <c r="A21" s="244" t="s">
        <v>173</v>
      </c>
      <c r="B21" s="244" t="s">
        <v>174</v>
      </c>
      <c r="C21" s="244">
        <v>4248</v>
      </c>
      <c r="D21" s="244" t="s">
        <v>201</v>
      </c>
      <c r="E21" t="s">
        <v>201</v>
      </c>
      <c r="F21" s="315">
        <v>282857.36</v>
      </c>
      <c r="H21" s="315">
        <v>25706.5</v>
      </c>
      <c r="I21">
        <v>309286.07</v>
      </c>
      <c r="J21">
        <v>731788.02</v>
      </c>
      <c r="M21" s="316">
        <v>0</v>
      </c>
      <c r="P21" s="316">
        <v>445357</v>
      </c>
      <c r="T21">
        <v>-1426.16</v>
      </c>
      <c r="U21">
        <v>909939.73</v>
      </c>
      <c r="W21" s="318">
        <v>353907.41</v>
      </c>
      <c r="Y21" s="318">
        <v>0.43</v>
      </c>
      <c r="Z21" s="318">
        <v>386170</v>
      </c>
      <c r="AC21" s="322">
        <v>538990</v>
      </c>
      <c r="AD21" s="322">
        <v>8640</v>
      </c>
      <c r="AE21" s="322">
        <v>1200</v>
      </c>
      <c r="AF21" s="322">
        <v>269330.34999999998</v>
      </c>
      <c r="AG21" s="322">
        <v>48005.760000000002</v>
      </c>
      <c r="AJ21" s="246">
        <f t="shared" si="7"/>
        <v>308563.86</v>
      </c>
      <c r="AK21" s="253">
        <f t="shared" si="8"/>
        <v>445357</v>
      </c>
      <c r="AL21" s="248">
        <f t="shared" si="5"/>
        <v>-136793.14000000001</v>
      </c>
      <c r="AM21" s="254">
        <f t="shared" si="9"/>
        <v>740077.84</v>
      </c>
      <c r="AN21" s="255">
        <f t="shared" si="10"/>
        <v>866166.11</v>
      </c>
      <c r="AO21" s="248">
        <f t="shared" si="6"/>
        <v>-126088.27000000002</v>
      </c>
    </row>
    <row r="22" spans="1:41" x14ac:dyDescent="0.2">
      <c r="A22" s="244" t="s">
        <v>173</v>
      </c>
      <c r="B22" s="244" t="s">
        <v>174</v>
      </c>
      <c r="C22" s="244">
        <v>4016</v>
      </c>
      <c r="D22" s="244" t="s">
        <v>203</v>
      </c>
      <c r="E22" t="s">
        <v>203</v>
      </c>
      <c r="F22" s="315">
        <v>771556.64</v>
      </c>
      <c r="G22" s="315">
        <v>218928</v>
      </c>
      <c r="H22" s="315">
        <v>665377.23</v>
      </c>
      <c r="I22">
        <v>566265.26</v>
      </c>
      <c r="J22">
        <v>356645.51</v>
      </c>
      <c r="P22" s="316">
        <v>581085</v>
      </c>
      <c r="Q22" s="316">
        <v>-48.6</v>
      </c>
      <c r="U22">
        <v>1741975.93</v>
      </c>
      <c r="W22" s="318">
        <v>396591.69</v>
      </c>
      <c r="Z22" s="318">
        <v>104070</v>
      </c>
      <c r="AC22" s="322">
        <v>179581</v>
      </c>
      <c r="AF22" s="322">
        <v>224169.82</v>
      </c>
      <c r="AG22" s="322">
        <v>43576.23</v>
      </c>
      <c r="AJ22" s="246">
        <f t="shared" si="7"/>
        <v>1655861.87</v>
      </c>
      <c r="AK22" s="253">
        <f t="shared" si="8"/>
        <v>581036.4</v>
      </c>
      <c r="AL22" s="248">
        <f t="shared" si="5"/>
        <v>1074825.4700000002</v>
      </c>
      <c r="AM22" s="254">
        <f t="shared" si="9"/>
        <v>500661.69</v>
      </c>
      <c r="AN22" s="255">
        <f t="shared" si="10"/>
        <v>447327.05</v>
      </c>
      <c r="AO22" s="248">
        <f t="shared" si="6"/>
        <v>53334.640000000014</v>
      </c>
    </row>
    <row r="23" spans="1:41" x14ac:dyDescent="0.2">
      <c r="A23" s="244" t="s">
        <v>173</v>
      </c>
      <c r="B23" s="244" t="s">
        <v>174</v>
      </c>
      <c r="C23" s="244">
        <v>1202</v>
      </c>
      <c r="D23" s="244" t="s">
        <v>205</v>
      </c>
      <c r="E23" t="s">
        <v>205</v>
      </c>
      <c r="F23" s="315">
        <v>484553.9</v>
      </c>
      <c r="G23" s="315">
        <v>11770</v>
      </c>
      <c r="H23" s="315">
        <v>106823.54</v>
      </c>
      <c r="I23">
        <v>1895520.44</v>
      </c>
      <c r="J23">
        <v>610747.14</v>
      </c>
      <c r="M23" s="316">
        <v>18600</v>
      </c>
      <c r="P23" s="316">
        <v>121930</v>
      </c>
      <c r="Q23" s="316">
        <v>0.42</v>
      </c>
      <c r="T23">
        <v>13000</v>
      </c>
      <c r="U23">
        <v>2083742</v>
      </c>
      <c r="W23" s="318">
        <v>459310.92</v>
      </c>
      <c r="Y23" s="318">
        <v>900.92</v>
      </c>
      <c r="Z23" s="318">
        <v>113370</v>
      </c>
      <c r="AC23" s="322">
        <v>256440</v>
      </c>
      <c r="AF23" s="322">
        <v>228876.69</v>
      </c>
      <c r="AG23" s="322">
        <v>54754.78</v>
      </c>
      <c r="AJ23" s="246">
        <f t="shared" si="7"/>
        <v>603147.44000000006</v>
      </c>
      <c r="AK23" s="253">
        <f t="shared" si="8"/>
        <v>140530.42000000001</v>
      </c>
      <c r="AL23" s="248">
        <f t="shared" si="5"/>
        <v>462617.02</v>
      </c>
      <c r="AM23" s="254">
        <f t="shared" si="9"/>
        <v>573581.84</v>
      </c>
      <c r="AN23" s="255">
        <f t="shared" si="10"/>
        <v>540071.47</v>
      </c>
      <c r="AO23" s="248">
        <f t="shared" si="6"/>
        <v>33510.369999999995</v>
      </c>
    </row>
    <row r="24" spans="1:41" x14ac:dyDescent="0.2">
      <c r="A24" s="244" t="s">
        <v>177</v>
      </c>
      <c r="B24" s="244" t="s">
        <v>207</v>
      </c>
      <c r="C24" s="244">
        <v>6244</v>
      </c>
      <c r="D24" s="244" t="s">
        <v>210</v>
      </c>
      <c r="E24" t="s">
        <v>210</v>
      </c>
      <c r="F24" s="315">
        <v>436774.51</v>
      </c>
      <c r="G24" s="315">
        <v>12300</v>
      </c>
      <c r="H24" s="315">
        <v>15524.01</v>
      </c>
      <c r="I24">
        <v>109874.38</v>
      </c>
      <c r="J24">
        <v>143410.01999999999</v>
      </c>
      <c r="S24">
        <v>-1004325.38</v>
      </c>
      <c r="T24">
        <v>654578</v>
      </c>
      <c r="W24" s="318">
        <v>318582.53999999998</v>
      </c>
      <c r="Z24" s="318">
        <v>117504</v>
      </c>
      <c r="AB24" s="318">
        <v>1500</v>
      </c>
      <c r="AC24" s="322">
        <v>200144</v>
      </c>
      <c r="AF24" s="322">
        <v>68239</v>
      </c>
      <c r="AG24" s="322">
        <v>9417.75</v>
      </c>
      <c r="AJ24" s="246">
        <f t="shared" si="7"/>
        <v>464598.52</v>
      </c>
      <c r="AK24" s="253">
        <f t="shared" si="8"/>
        <v>0</v>
      </c>
      <c r="AL24" s="248">
        <f t="shared" si="5"/>
        <v>464598.52</v>
      </c>
      <c r="AM24" s="254">
        <f t="shared" si="9"/>
        <v>437586.54</v>
      </c>
      <c r="AN24" s="255">
        <f t="shared" si="10"/>
        <v>277800.75</v>
      </c>
      <c r="AO24" s="248">
        <f t="shared" si="6"/>
        <v>159785.78999999998</v>
      </c>
    </row>
    <row r="25" spans="1:41" x14ac:dyDescent="0.2">
      <c r="A25" s="244" t="s">
        <v>177</v>
      </c>
      <c r="B25" s="244" t="s">
        <v>207</v>
      </c>
      <c r="C25" s="244">
        <v>4760</v>
      </c>
      <c r="D25" s="244" t="s">
        <v>211</v>
      </c>
      <c r="E25" t="s">
        <v>211</v>
      </c>
      <c r="F25" s="315">
        <v>86957.97</v>
      </c>
      <c r="G25" s="315">
        <v>36220</v>
      </c>
      <c r="H25" s="315">
        <v>5957.92</v>
      </c>
      <c r="I25">
        <v>1070940.44</v>
      </c>
      <c r="J25">
        <v>1508763.84</v>
      </c>
      <c r="S25">
        <v>-160236.91</v>
      </c>
      <c r="U25">
        <v>1812784.26</v>
      </c>
      <c r="W25" s="318">
        <v>330303.53000000003</v>
      </c>
      <c r="Z25" s="318">
        <v>426495</v>
      </c>
      <c r="AB25" s="318">
        <v>4500</v>
      </c>
      <c r="AC25" s="322">
        <v>587848</v>
      </c>
      <c r="AE25" s="322">
        <v>2544</v>
      </c>
      <c r="AF25" s="322">
        <v>240603.71</v>
      </c>
      <c r="AG25" s="322">
        <v>65776.259999999995</v>
      </c>
      <c r="AJ25" s="246">
        <f t="shared" si="7"/>
        <v>129135.89</v>
      </c>
      <c r="AK25" s="253">
        <f t="shared" si="8"/>
        <v>0</v>
      </c>
      <c r="AL25" s="248">
        <f t="shared" si="5"/>
        <v>129135.89</v>
      </c>
      <c r="AM25" s="254">
        <f t="shared" si="9"/>
        <v>761298.53</v>
      </c>
      <c r="AN25" s="255">
        <f t="shared" si="10"/>
        <v>896771.97</v>
      </c>
      <c r="AO25" s="248">
        <f t="shared" si="6"/>
        <v>-135473.43999999994</v>
      </c>
    </row>
    <row r="26" spans="1:41" x14ac:dyDescent="0.2">
      <c r="A26" s="244" t="s">
        <v>177</v>
      </c>
      <c r="B26" s="244" t="s">
        <v>207</v>
      </c>
      <c r="C26" s="244">
        <v>3665</v>
      </c>
      <c r="D26" s="244" t="s">
        <v>212</v>
      </c>
      <c r="E26" t="s">
        <v>212</v>
      </c>
      <c r="F26" s="315">
        <v>38649.440000000002</v>
      </c>
      <c r="H26" s="315">
        <v>12823.97</v>
      </c>
      <c r="I26">
        <v>161081.79999999999</v>
      </c>
      <c r="J26">
        <v>544592.21</v>
      </c>
      <c r="M26" s="316">
        <v>3900</v>
      </c>
      <c r="P26" s="316">
        <v>232636</v>
      </c>
      <c r="Q26" s="316">
        <v>28543.58</v>
      </c>
      <c r="R26">
        <v>30000</v>
      </c>
      <c r="T26">
        <v>1267</v>
      </c>
      <c r="U26">
        <v>1839928.23</v>
      </c>
      <c r="V26" s="318">
        <v>529.17999999999995</v>
      </c>
      <c r="W26" s="318">
        <v>4044533.59</v>
      </c>
      <c r="Z26" s="318">
        <v>158749.5</v>
      </c>
      <c r="AC26" s="322">
        <v>264009.5</v>
      </c>
      <c r="AE26" s="322">
        <v>3784</v>
      </c>
      <c r="AF26" s="322">
        <v>297029.01</v>
      </c>
      <c r="AG26" s="322">
        <v>25927.360000000001</v>
      </c>
      <c r="AJ26" s="246">
        <f t="shared" si="7"/>
        <v>51473.41</v>
      </c>
      <c r="AK26" s="253">
        <f t="shared" si="8"/>
        <v>265079.58</v>
      </c>
      <c r="AL26" s="248">
        <f t="shared" si="5"/>
        <v>-213606.17</v>
      </c>
      <c r="AM26" s="254">
        <f t="shared" si="9"/>
        <v>4203812.2699999996</v>
      </c>
      <c r="AN26" s="255">
        <f t="shared" si="10"/>
        <v>590749.87</v>
      </c>
      <c r="AO26" s="248">
        <f t="shared" si="6"/>
        <v>3613062.3999999994</v>
      </c>
    </row>
    <row r="27" spans="1:41" x14ac:dyDescent="0.2">
      <c r="A27" s="244" t="s">
        <v>177</v>
      </c>
      <c r="B27" s="244" t="s">
        <v>207</v>
      </c>
      <c r="C27" s="244">
        <v>4355</v>
      </c>
      <c r="D27" s="244" t="s">
        <v>213</v>
      </c>
      <c r="E27" t="s">
        <v>213</v>
      </c>
      <c r="F27" s="315">
        <v>235908.66</v>
      </c>
      <c r="H27" s="315">
        <v>6553.1</v>
      </c>
      <c r="I27">
        <v>2188372.85</v>
      </c>
      <c r="J27">
        <v>711927.95</v>
      </c>
      <c r="P27" s="316">
        <v>14216</v>
      </c>
      <c r="U27">
        <v>3263098.4</v>
      </c>
      <c r="W27" s="318">
        <v>339097.26</v>
      </c>
      <c r="Z27" s="318">
        <v>360030</v>
      </c>
      <c r="AC27" s="322">
        <v>571300</v>
      </c>
      <c r="AF27" s="322">
        <v>146200.17000000001</v>
      </c>
      <c r="AG27" s="322">
        <v>53950.8</v>
      </c>
      <c r="AJ27" s="246">
        <f t="shared" si="7"/>
        <v>242461.76</v>
      </c>
      <c r="AK27" s="253">
        <f t="shared" si="8"/>
        <v>14216</v>
      </c>
      <c r="AL27" s="248">
        <f t="shared" si="5"/>
        <v>228245.76000000001</v>
      </c>
      <c r="AM27" s="254">
        <f t="shared" si="9"/>
        <v>699127.26</v>
      </c>
      <c r="AN27" s="255">
        <f t="shared" si="10"/>
        <v>771450.97000000009</v>
      </c>
      <c r="AO27" s="248">
        <f t="shared" si="6"/>
        <v>-72323.710000000079</v>
      </c>
    </row>
    <row r="28" spans="1:41" x14ac:dyDescent="0.2">
      <c r="A28" s="244" t="s">
        <v>177</v>
      </c>
      <c r="B28" s="244" t="s">
        <v>207</v>
      </c>
      <c r="C28" s="244">
        <v>2703</v>
      </c>
      <c r="D28" s="244" t="s">
        <v>214</v>
      </c>
      <c r="E28" t="s">
        <v>214</v>
      </c>
      <c r="F28" s="315">
        <v>147993.78</v>
      </c>
      <c r="H28" s="315">
        <v>27513.35</v>
      </c>
      <c r="I28">
        <v>2263987.36</v>
      </c>
      <c r="J28">
        <v>340423.38</v>
      </c>
      <c r="R28">
        <v>24608</v>
      </c>
      <c r="U28">
        <v>3122820.6</v>
      </c>
      <c r="W28" s="318">
        <v>342828.15</v>
      </c>
      <c r="Z28" s="318">
        <v>189636</v>
      </c>
      <c r="AC28" s="322">
        <v>306416</v>
      </c>
      <c r="AF28" s="322">
        <v>132721</v>
      </c>
      <c r="AG28" s="322">
        <v>78691.38</v>
      </c>
      <c r="AJ28" s="246">
        <f t="shared" si="7"/>
        <v>175507.13</v>
      </c>
      <c r="AK28" s="253">
        <f t="shared" si="8"/>
        <v>0</v>
      </c>
      <c r="AL28" s="248">
        <f t="shared" si="5"/>
        <v>175507.13</v>
      </c>
      <c r="AM28" s="254">
        <f t="shared" si="9"/>
        <v>532464.15</v>
      </c>
      <c r="AN28" s="255">
        <f t="shared" si="10"/>
        <v>517828.38</v>
      </c>
      <c r="AO28" s="248">
        <f t="shared" si="6"/>
        <v>14635.770000000019</v>
      </c>
    </row>
    <row r="29" spans="1:41" x14ac:dyDescent="0.2">
      <c r="A29" s="244" t="s">
        <v>177</v>
      </c>
      <c r="B29" s="244" t="s">
        <v>207</v>
      </c>
      <c r="C29" s="244">
        <v>3283</v>
      </c>
      <c r="D29" s="244" t="s">
        <v>215</v>
      </c>
      <c r="E29" t="s">
        <v>215</v>
      </c>
      <c r="F29" s="315">
        <v>224105.58</v>
      </c>
      <c r="H29" s="315">
        <v>6706.42</v>
      </c>
      <c r="I29">
        <v>1204742.78</v>
      </c>
      <c r="J29">
        <v>955121.65</v>
      </c>
      <c r="P29" s="316">
        <v>0</v>
      </c>
      <c r="T29">
        <v>-71572.44</v>
      </c>
      <c r="W29" s="318">
        <v>2822009.24</v>
      </c>
      <c r="Z29" s="318">
        <v>52980</v>
      </c>
      <c r="AB29" s="318">
        <v>5520</v>
      </c>
      <c r="AC29" s="322">
        <v>243095.99</v>
      </c>
      <c r="AF29" s="322">
        <v>141875.57</v>
      </c>
      <c r="AG29" s="322">
        <v>32535.81</v>
      </c>
      <c r="AJ29" s="246">
        <f t="shared" si="7"/>
        <v>230812</v>
      </c>
      <c r="AK29" s="253">
        <f t="shared" si="8"/>
        <v>0</v>
      </c>
      <c r="AL29" s="248">
        <f>AJ29-AK29</f>
        <v>230812</v>
      </c>
      <c r="AM29" s="254">
        <f t="shared" si="9"/>
        <v>2880509.24</v>
      </c>
      <c r="AN29" s="255">
        <f t="shared" si="10"/>
        <v>417507.37</v>
      </c>
      <c r="AO29" s="248">
        <f t="shared" si="6"/>
        <v>2463001.87</v>
      </c>
    </row>
    <row r="30" spans="1:41" x14ac:dyDescent="0.2">
      <c r="A30" s="244" t="s">
        <v>177</v>
      </c>
      <c r="B30" s="244" t="s">
        <v>207</v>
      </c>
      <c r="C30" s="244">
        <v>1804</v>
      </c>
      <c r="D30" s="244" t="s">
        <v>216</v>
      </c>
      <c r="E30" t="s">
        <v>216</v>
      </c>
      <c r="F30" s="315">
        <v>344534.94</v>
      </c>
      <c r="G30" s="315">
        <v>4000</v>
      </c>
      <c r="H30" s="315">
        <v>49231.47</v>
      </c>
      <c r="I30">
        <v>595523.93000000005</v>
      </c>
      <c r="J30">
        <v>91792.99</v>
      </c>
      <c r="P30" s="316">
        <v>231674</v>
      </c>
      <c r="S30">
        <v>-210876.62</v>
      </c>
      <c r="U30">
        <v>1260515.6599999999</v>
      </c>
      <c r="W30" s="318">
        <v>378382.63</v>
      </c>
      <c r="Z30" s="318">
        <v>92643.3</v>
      </c>
      <c r="AC30" s="322">
        <v>188349.32</v>
      </c>
      <c r="AF30" s="322">
        <v>75425.570000000007</v>
      </c>
      <c r="AG30" s="322">
        <v>60693.09</v>
      </c>
      <c r="AJ30" s="246">
        <f t="shared" si="7"/>
        <v>397766.41000000003</v>
      </c>
      <c r="AK30" s="253">
        <f t="shared" si="8"/>
        <v>231674</v>
      </c>
      <c r="AL30" s="248">
        <f t="shared" si="5"/>
        <v>166092.41000000003</v>
      </c>
      <c r="AM30" s="254">
        <f t="shared" si="9"/>
        <v>471025.93</v>
      </c>
      <c r="AN30" s="255">
        <f t="shared" si="10"/>
        <v>324467.98</v>
      </c>
      <c r="AO30" s="248">
        <f t="shared" si="6"/>
        <v>146557.95000000001</v>
      </c>
    </row>
    <row r="31" spans="1:41" x14ac:dyDescent="0.2">
      <c r="A31" s="244" t="s">
        <v>177</v>
      </c>
      <c r="B31" s="244" t="s">
        <v>207</v>
      </c>
      <c r="C31" s="244">
        <v>2904</v>
      </c>
      <c r="D31" s="244" t="s">
        <v>217</v>
      </c>
      <c r="E31" t="s">
        <v>217</v>
      </c>
      <c r="F31" s="315">
        <v>189941.49</v>
      </c>
      <c r="G31" s="315">
        <v>2469</v>
      </c>
      <c r="H31" s="315">
        <v>3004.82</v>
      </c>
      <c r="I31">
        <v>275717</v>
      </c>
      <c r="J31">
        <v>470200.27</v>
      </c>
      <c r="P31" s="316">
        <v>198400</v>
      </c>
      <c r="Q31" s="316">
        <v>20000</v>
      </c>
      <c r="R31">
        <v>551</v>
      </c>
      <c r="S31">
        <v>-2190280.75</v>
      </c>
      <c r="T31">
        <v>-173062.19</v>
      </c>
      <c r="U31">
        <v>3095144.84</v>
      </c>
      <c r="W31" s="318">
        <v>305105.94</v>
      </c>
      <c r="Z31" s="318">
        <v>365527</v>
      </c>
      <c r="AB31" s="318">
        <v>5100</v>
      </c>
      <c r="AC31" s="322">
        <v>516719</v>
      </c>
      <c r="AF31" s="322">
        <v>104632.26</v>
      </c>
      <c r="AG31" s="322">
        <v>61518</v>
      </c>
      <c r="AJ31" s="246">
        <f t="shared" si="7"/>
        <v>195415.31</v>
      </c>
      <c r="AK31" s="253">
        <f t="shared" si="8"/>
        <v>218400</v>
      </c>
      <c r="AL31" s="248">
        <f t="shared" si="5"/>
        <v>-22984.690000000002</v>
      </c>
      <c r="AM31" s="254">
        <f t="shared" si="9"/>
        <v>675732.94</v>
      </c>
      <c r="AN31" s="255">
        <f t="shared" si="10"/>
        <v>682869.26</v>
      </c>
      <c r="AO31" s="248">
        <f t="shared" si="6"/>
        <v>-7136.3200000000652</v>
      </c>
    </row>
    <row r="32" spans="1:41" x14ac:dyDescent="0.2">
      <c r="A32" s="244" t="s">
        <v>177</v>
      </c>
      <c r="B32" s="244" t="s">
        <v>207</v>
      </c>
      <c r="C32" s="244">
        <v>6953</v>
      </c>
      <c r="D32" s="244" t="s">
        <v>218</v>
      </c>
      <c r="E32" t="s">
        <v>218</v>
      </c>
      <c r="F32" s="315">
        <v>706847.43</v>
      </c>
      <c r="G32" s="315">
        <v>18670</v>
      </c>
      <c r="H32" s="315">
        <v>45553.98</v>
      </c>
      <c r="I32">
        <v>921102.39</v>
      </c>
      <c r="J32">
        <v>3323137.17</v>
      </c>
      <c r="M32" s="316">
        <v>171350</v>
      </c>
      <c r="U32">
        <v>11903501.289999999</v>
      </c>
      <c r="W32" s="318">
        <v>949057.86</v>
      </c>
      <c r="Z32" s="318">
        <v>384511.26</v>
      </c>
      <c r="AC32" s="322">
        <v>692453.26</v>
      </c>
      <c r="AF32" s="322">
        <v>481357.18</v>
      </c>
      <c r="AG32" s="322">
        <v>408964.08</v>
      </c>
      <c r="AJ32" s="246">
        <f t="shared" si="7"/>
        <v>771071.41</v>
      </c>
      <c r="AK32" s="253">
        <f t="shared" si="8"/>
        <v>171350</v>
      </c>
      <c r="AL32" s="248">
        <f t="shared" si="5"/>
        <v>599721.41</v>
      </c>
      <c r="AM32" s="254">
        <f t="shared" si="9"/>
        <v>1333569.1200000001</v>
      </c>
      <c r="AN32" s="255">
        <f t="shared" si="10"/>
        <v>1582774.52</v>
      </c>
      <c r="AO32" s="248">
        <f t="shared" si="6"/>
        <v>-249205.39999999991</v>
      </c>
    </row>
    <row r="33" spans="1:41" x14ac:dyDescent="0.2">
      <c r="A33" s="244" t="s">
        <v>177</v>
      </c>
      <c r="B33" s="244" t="s">
        <v>207</v>
      </c>
      <c r="C33" s="244">
        <v>5358</v>
      </c>
      <c r="D33" s="244" t="s">
        <v>219</v>
      </c>
      <c r="E33" t="s">
        <v>219</v>
      </c>
      <c r="F33" s="315">
        <v>81866.789999999994</v>
      </c>
      <c r="H33" s="315">
        <v>16072.7</v>
      </c>
      <c r="I33">
        <v>1354572.69</v>
      </c>
      <c r="J33">
        <v>15</v>
      </c>
      <c r="U33">
        <v>1455376.69</v>
      </c>
      <c r="W33" s="318">
        <v>325039.25</v>
      </c>
      <c r="Z33" s="318">
        <v>18000</v>
      </c>
      <c r="AC33" s="322">
        <v>245250</v>
      </c>
      <c r="AF33" s="322">
        <v>70343.289999999994</v>
      </c>
      <c r="AG33" s="322">
        <v>28297.47</v>
      </c>
      <c r="AJ33" s="246">
        <f t="shared" si="7"/>
        <v>97939.489999999991</v>
      </c>
      <c r="AK33" s="253">
        <f t="shared" si="8"/>
        <v>0</v>
      </c>
      <c r="AL33" s="248">
        <f t="shared" si="5"/>
        <v>97939.489999999991</v>
      </c>
      <c r="AM33" s="254">
        <f t="shared" si="9"/>
        <v>343039.25</v>
      </c>
      <c r="AN33" s="255">
        <f t="shared" si="10"/>
        <v>343890.76</v>
      </c>
      <c r="AO33" s="248">
        <f t="shared" si="6"/>
        <v>-851.51000000000931</v>
      </c>
    </row>
    <row r="34" spans="1:41" x14ac:dyDescent="0.2">
      <c r="A34" s="244" t="s">
        <v>177</v>
      </c>
      <c r="B34" s="244" t="s">
        <v>207</v>
      </c>
      <c r="C34" s="244">
        <v>1450</v>
      </c>
      <c r="D34" s="244" t="s">
        <v>220</v>
      </c>
      <c r="E34" t="s">
        <v>220</v>
      </c>
      <c r="F34" s="315">
        <v>292060.5</v>
      </c>
      <c r="H34" s="315">
        <v>261077.9</v>
      </c>
      <c r="I34">
        <v>644375.87</v>
      </c>
      <c r="J34">
        <v>510821.5</v>
      </c>
      <c r="T34">
        <v>264048.64000000001</v>
      </c>
      <c r="U34">
        <v>1829621.52</v>
      </c>
      <c r="W34" s="318">
        <v>449005.08</v>
      </c>
      <c r="Y34" s="318">
        <v>68.540000000000006</v>
      </c>
      <c r="AC34" s="322">
        <v>137018</v>
      </c>
      <c r="AF34" s="322">
        <v>149228.15</v>
      </c>
      <c r="AG34" s="322">
        <v>269519.86</v>
      </c>
      <c r="AJ34" s="246">
        <f t="shared" si="7"/>
        <v>553138.4</v>
      </c>
      <c r="AK34" s="253">
        <f t="shared" si="8"/>
        <v>0</v>
      </c>
      <c r="AL34" s="248">
        <f t="shared" si="5"/>
        <v>553138.4</v>
      </c>
      <c r="AM34" s="254">
        <f t="shared" si="9"/>
        <v>449073.62</v>
      </c>
      <c r="AN34" s="255">
        <f t="shared" si="10"/>
        <v>555766.01</v>
      </c>
      <c r="AO34" s="248">
        <f t="shared" si="6"/>
        <v>-106692.39000000001</v>
      </c>
    </row>
    <row r="35" spans="1:41" x14ac:dyDescent="0.2">
      <c r="A35" s="244" t="s">
        <v>177</v>
      </c>
      <c r="B35" s="244" t="s">
        <v>207</v>
      </c>
      <c r="C35" s="244">
        <v>1590</v>
      </c>
      <c r="D35" s="244" t="s">
        <v>221</v>
      </c>
      <c r="E35" t="s">
        <v>221</v>
      </c>
      <c r="F35" s="315">
        <v>262773.56</v>
      </c>
      <c r="G35" s="315">
        <v>245788</v>
      </c>
      <c r="H35" s="315">
        <v>14999.45</v>
      </c>
      <c r="I35">
        <v>551498.85</v>
      </c>
      <c r="J35">
        <v>240179.54</v>
      </c>
      <c r="K35">
        <v>1</v>
      </c>
      <c r="P35" s="316">
        <v>283660</v>
      </c>
      <c r="U35">
        <v>2563303.2200000002</v>
      </c>
      <c r="W35" s="318">
        <v>502505.87</v>
      </c>
      <c r="Z35" s="318">
        <v>64000</v>
      </c>
      <c r="AC35" s="322">
        <v>195358</v>
      </c>
      <c r="AF35" s="322">
        <v>125952.26</v>
      </c>
      <c r="AG35" s="322">
        <v>77855.399999999994</v>
      </c>
      <c r="AJ35" s="246">
        <f t="shared" si="7"/>
        <v>523561.01</v>
      </c>
      <c r="AK35" s="253">
        <f t="shared" si="8"/>
        <v>283660</v>
      </c>
      <c r="AL35" s="248">
        <f t="shared" si="5"/>
        <v>239901.01</v>
      </c>
      <c r="AM35" s="254">
        <f t="shared" si="9"/>
        <v>566505.87</v>
      </c>
      <c r="AN35" s="255">
        <f t="shared" si="10"/>
        <v>399165.66000000003</v>
      </c>
      <c r="AO35" s="248">
        <f t="shared" si="6"/>
        <v>167340.20999999996</v>
      </c>
    </row>
    <row r="36" spans="1:41" x14ac:dyDescent="0.2">
      <c r="A36" s="244" t="s">
        <v>180</v>
      </c>
      <c r="B36" s="244" t="s">
        <v>223</v>
      </c>
      <c r="C36" s="244">
        <v>6255</v>
      </c>
      <c r="D36" s="244" t="s">
        <v>225</v>
      </c>
      <c r="E36" t="s">
        <v>225</v>
      </c>
      <c r="F36" s="315">
        <v>822495.11</v>
      </c>
      <c r="H36" s="315">
        <v>40355</v>
      </c>
      <c r="I36">
        <v>728215.62</v>
      </c>
      <c r="J36">
        <v>145148.66</v>
      </c>
      <c r="M36" s="316">
        <v>12500</v>
      </c>
      <c r="P36" s="316">
        <v>478976</v>
      </c>
      <c r="Q36" s="316">
        <v>15.8</v>
      </c>
      <c r="T36">
        <v>-29380</v>
      </c>
      <c r="U36">
        <v>3551030.77</v>
      </c>
      <c r="W36" s="318">
        <v>531753.78</v>
      </c>
      <c r="X36" s="318">
        <v>29380</v>
      </c>
      <c r="Z36" s="318">
        <v>497608</v>
      </c>
      <c r="AC36" s="322">
        <v>684126</v>
      </c>
      <c r="AF36" s="322">
        <v>472554.32</v>
      </c>
      <c r="AG36" s="322">
        <v>36283.83</v>
      </c>
      <c r="AJ36" s="246">
        <f t="shared" si="7"/>
        <v>862850.11</v>
      </c>
      <c r="AK36" s="253">
        <f t="shared" si="8"/>
        <v>491491.8</v>
      </c>
      <c r="AL36" s="248">
        <f t="shared" si="5"/>
        <v>371358.31</v>
      </c>
      <c r="AM36" s="254">
        <f t="shared" si="9"/>
        <v>1058741.78</v>
      </c>
      <c r="AN36" s="255">
        <f t="shared" si="10"/>
        <v>1192964.1500000001</v>
      </c>
      <c r="AO36" s="248">
        <f t="shared" si="6"/>
        <v>-134222.37000000011</v>
      </c>
    </row>
    <row r="37" spans="1:41" x14ac:dyDescent="0.2">
      <c r="A37" s="244" t="s">
        <v>180</v>
      </c>
      <c r="B37" s="244" t="s">
        <v>223</v>
      </c>
      <c r="C37" s="244">
        <v>4295</v>
      </c>
      <c r="D37" s="244" t="s">
        <v>226</v>
      </c>
      <c r="E37" t="s">
        <v>226</v>
      </c>
      <c r="F37" s="315">
        <v>793336.41</v>
      </c>
      <c r="G37" s="315">
        <v>16510</v>
      </c>
      <c r="H37" s="315">
        <v>5724.21</v>
      </c>
      <c r="I37">
        <v>337498.36</v>
      </c>
      <c r="J37">
        <v>184388.4</v>
      </c>
      <c r="M37" s="316">
        <v>16107.68</v>
      </c>
      <c r="P37" s="316">
        <v>62018</v>
      </c>
      <c r="Q37" s="316">
        <v>1476</v>
      </c>
      <c r="U37">
        <v>1997207.95</v>
      </c>
      <c r="W37" s="318">
        <v>484950.37</v>
      </c>
      <c r="Z37" s="318">
        <v>233247</v>
      </c>
      <c r="AC37" s="322">
        <v>274935</v>
      </c>
      <c r="AF37" s="322">
        <v>303637.96999999997</v>
      </c>
      <c r="AG37" s="322">
        <v>78735.38</v>
      </c>
      <c r="AJ37" s="246">
        <f t="shared" si="7"/>
        <v>815570.62</v>
      </c>
      <c r="AK37" s="253">
        <f t="shared" si="8"/>
        <v>79601.679999999993</v>
      </c>
      <c r="AL37" s="248">
        <f t="shared" si="5"/>
        <v>735968.94</v>
      </c>
      <c r="AM37" s="254">
        <f t="shared" si="9"/>
        <v>718197.37</v>
      </c>
      <c r="AN37" s="255">
        <f t="shared" si="10"/>
        <v>657308.35</v>
      </c>
      <c r="AO37" s="248">
        <f t="shared" si="6"/>
        <v>60889.020000000019</v>
      </c>
    </row>
    <row r="38" spans="1:41" x14ac:dyDescent="0.2">
      <c r="A38" s="244" t="s">
        <v>180</v>
      </c>
      <c r="B38" s="244" t="s">
        <v>223</v>
      </c>
      <c r="C38" s="244">
        <v>5791</v>
      </c>
      <c r="D38" s="244" t="s">
        <v>227</v>
      </c>
      <c r="E38" t="s">
        <v>227</v>
      </c>
      <c r="F38" s="315">
        <v>243845.99</v>
      </c>
      <c r="G38" s="315">
        <v>0</v>
      </c>
      <c r="H38" s="315">
        <v>7833.65</v>
      </c>
      <c r="I38">
        <v>394641.87</v>
      </c>
      <c r="J38">
        <v>78121.850000000006</v>
      </c>
      <c r="M38" s="316">
        <v>28540.77</v>
      </c>
      <c r="P38" s="316">
        <v>60000</v>
      </c>
      <c r="Q38" s="316">
        <v>4270.78</v>
      </c>
      <c r="T38">
        <v>69600</v>
      </c>
      <c r="U38">
        <v>2854572.07</v>
      </c>
      <c r="W38" s="318">
        <v>485845.02</v>
      </c>
      <c r="Z38" s="318">
        <v>90279</v>
      </c>
      <c r="AC38" s="322">
        <v>234385</v>
      </c>
      <c r="AE38" s="322">
        <v>3160</v>
      </c>
      <c r="AF38" s="322">
        <v>415466.26</v>
      </c>
      <c r="AG38" s="322">
        <v>42834.27</v>
      </c>
      <c r="AJ38" s="246">
        <f t="shared" si="7"/>
        <v>251679.63999999998</v>
      </c>
      <c r="AK38" s="253">
        <f t="shared" si="8"/>
        <v>92811.55</v>
      </c>
      <c r="AL38" s="248">
        <f t="shared" si="5"/>
        <v>158868.08999999997</v>
      </c>
      <c r="AM38" s="254">
        <f t="shared" si="9"/>
        <v>576124.02</v>
      </c>
      <c r="AN38" s="255">
        <f t="shared" si="10"/>
        <v>695845.53</v>
      </c>
      <c r="AO38" s="248">
        <f t="shared" si="6"/>
        <v>-119721.51000000001</v>
      </c>
    </row>
    <row r="39" spans="1:41" x14ac:dyDescent="0.2">
      <c r="A39" s="244" t="s">
        <v>180</v>
      </c>
      <c r="B39" s="244" t="s">
        <v>223</v>
      </c>
      <c r="C39" s="244">
        <v>2483</v>
      </c>
      <c r="D39" s="244" t="s">
        <v>228</v>
      </c>
      <c r="E39" t="s">
        <v>228</v>
      </c>
      <c r="F39" s="315">
        <v>712123.41</v>
      </c>
      <c r="H39" s="315">
        <v>23486.67</v>
      </c>
      <c r="I39">
        <v>466110.75</v>
      </c>
      <c r="J39">
        <v>233422.29</v>
      </c>
      <c r="L39" s="316">
        <v>0</v>
      </c>
      <c r="M39" s="316">
        <v>11265</v>
      </c>
      <c r="U39">
        <v>1440362.48</v>
      </c>
      <c r="W39" s="318">
        <v>446455.34</v>
      </c>
      <c r="AC39" s="322">
        <v>59910</v>
      </c>
      <c r="AF39" s="322">
        <v>103698.77</v>
      </c>
      <c r="AG39" s="322">
        <v>41128.11</v>
      </c>
      <c r="AJ39" s="246">
        <f t="shared" si="7"/>
        <v>735610.08000000007</v>
      </c>
      <c r="AK39" s="253">
        <f t="shared" si="8"/>
        <v>11265</v>
      </c>
      <c r="AL39" s="248">
        <f t="shared" si="5"/>
        <v>724345.08000000007</v>
      </c>
      <c r="AM39" s="254">
        <f t="shared" si="9"/>
        <v>446455.34</v>
      </c>
      <c r="AN39" s="255">
        <f t="shared" si="10"/>
        <v>204736.88</v>
      </c>
      <c r="AO39" s="248">
        <f t="shared" si="6"/>
        <v>241718.46000000002</v>
      </c>
    </row>
    <row r="40" spans="1:41" x14ac:dyDescent="0.2">
      <c r="A40" s="244" t="s">
        <v>180</v>
      </c>
      <c r="B40" s="244" t="s">
        <v>223</v>
      </c>
      <c r="C40" s="244">
        <v>2151</v>
      </c>
      <c r="D40" s="244" t="s">
        <v>229</v>
      </c>
      <c r="E40" t="s">
        <v>229</v>
      </c>
      <c r="F40" s="315">
        <v>533007.38</v>
      </c>
      <c r="H40" s="315">
        <v>14906.95</v>
      </c>
      <c r="I40">
        <v>2815264.37</v>
      </c>
      <c r="J40">
        <v>204382.36</v>
      </c>
      <c r="L40" s="316">
        <v>0</v>
      </c>
      <c r="M40" s="316">
        <v>11362.5</v>
      </c>
      <c r="Q40" s="316">
        <v>0</v>
      </c>
      <c r="T40">
        <v>-14551.22</v>
      </c>
      <c r="U40">
        <v>455164.99</v>
      </c>
      <c r="W40" s="318">
        <v>371346.2</v>
      </c>
      <c r="Z40" s="318">
        <v>266199.59999999998</v>
      </c>
      <c r="AC40" s="322">
        <v>423659.6</v>
      </c>
      <c r="AF40" s="322">
        <v>109932.49</v>
      </c>
      <c r="AG40" s="322">
        <v>58971.81</v>
      </c>
      <c r="AJ40" s="246">
        <f t="shared" si="7"/>
        <v>547914.32999999996</v>
      </c>
      <c r="AK40" s="253">
        <f t="shared" si="8"/>
        <v>11362.5</v>
      </c>
      <c r="AL40" s="248">
        <f t="shared" si="5"/>
        <v>536551.82999999996</v>
      </c>
      <c r="AM40" s="254">
        <f t="shared" si="9"/>
        <v>637545.80000000005</v>
      </c>
      <c r="AN40" s="255">
        <f t="shared" si="10"/>
        <v>592563.89999999991</v>
      </c>
      <c r="AO40" s="248">
        <f t="shared" si="6"/>
        <v>44981.90000000014</v>
      </c>
    </row>
    <row r="41" spans="1:41" x14ac:dyDescent="0.2">
      <c r="A41" s="244" t="s">
        <v>180</v>
      </c>
      <c r="B41" s="244" t="s">
        <v>223</v>
      </c>
      <c r="C41" s="244">
        <v>2636</v>
      </c>
      <c r="D41" s="244" t="s">
        <v>230</v>
      </c>
      <c r="E41" t="s">
        <v>230</v>
      </c>
      <c r="F41" s="315">
        <v>595225.11</v>
      </c>
      <c r="H41" s="315">
        <v>85622.32</v>
      </c>
      <c r="I41">
        <v>216587.5</v>
      </c>
      <c r="J41">
        <v>339993.37</v>
      </c>
      <c r="M41" s="316">
        <v>11216</v>
      </c>
      <c r="P41" s="316">
        <v>320006.2</v>
      </c>
      <c r="Q41" s="316">
        <v>132.51</v>
      </c>
      <c r="T41">
        <v>1024.3800000000001</v>
      </c>
      <c r="U41">
        <v>1976836.89</v>
      </c>
      <c r="W41" s="318">
        <v>336273.6</v>
      </c>
      <c r="Z41" s="318">
        <v>227241</v>
      </c>
      <c r="AC41" s="322">
        <v>295811</v>
      </c>
      <c r="AE41" s="322">
        <v>800</v>
      </c>
      <c r="AF41" s="322">
        <v>107799.79</v>
      </c>
      <c r="AG41" s="322">
        <v>27735.63</v>
      </c>
      <c r="AJ41" s="246">
        <f t="shared" si="7"/>
        <v>680847.42999999993</v>
      </c>
      <c r="AK41" s="253">
        <f t="shared" si="8"/>
        <v>331354.71000000002</v>
      </c>
      <c r="AL41" s="248">
        <f t="shared" si="5"/>
        <v>349492.71999999991</v>
      </c>
      <c r="AM41" s="254">
        <f t="shared" si="9"/>
        <v>563514.6</v>
      </c>
      <c r="AN41" s="255">
        <f t="shared" si="10"/>
        <v>432146.42</v>
      </c>
      <c r="AO41" s="248">
        <f t="shared" si="6"/>
        <v>131368.18</v>
      </c>
    </row>
    <row r="42" spans="1:41" x14ac:dyDescent="0.2">
      <c r="A42" s="244" t="s">
        <v>180</v>
      </c>
      <c r="B42" s="244" t="s">
        <v>223</v>
      </c>
      <c r="C42" s="244">
        <v>4545</v>
      </c>
      <c r="D42" s="244" t="s">
        <v>231</v>
      </c>
      <c r="E42" t="s">
        <v>231</v>
      </c>
      <c r="F42" s="315">
        <v>454166.82</v>
      </c>
      <c r="H42" s="315">
        <v>16007.58</v>
      </c>
      <c r="I42">
        <v>306845.62</v>
      </c>
      <c r="J42">
        <v>279093.09999999998</v>
      </c>
      <c r="M42" s="316">
        <v>16178.12</v>
      </c>
      <c r="P42" s="316">
        <v>9725</v>
      </c>
      <c r="T42">
        <v>240050.01</v>
      </c>
      <c r="U42">
        <v>1732965.71</v>
      </c>
      <c r="W42" s="318">
        <v>471481.07</v>
      </c>
      <c r="X42" s="318">
        <v>123760</v>
      </c>
      <c r="Z42" s="318">
        <v>176666.3</v>
      </c>
      <c r="AC42" s="322">
        <v>371388.3</v>
      </c>
      <c r="AE42" s="322">
        <v>7170</v>
      </c>
      <c r="AF42" s="322">
        <v>175558.02</v>
      </c>
      <c r="AG42" s="322">
        <v>38568.51</v>
      </c>
      <c r="AJ42" s="246">
        <f t="shared" si="7"/>
        <v>470174.4</v>
      </c>
      <c r="AK42" s="253">
        <f t="shared" si="8"/>
        <v>25903.120000000003</v>
      </c>
      <c r="AL42" s="248">
        <f t="shared" si="5"/>
        <v>444271.28</v>
      </c>
      <c r="AM42" s="254">
        <f t="shared" si="9"/>
        <v>771907.37000000011</v>
      </c>
      <c r="AN42" s="255">
        <f t="shared" si="10"/>
        <v>592684.82999999996</v>
      </c>
      <c r="AO42" s="248">
        <f t="shared" si="6"/>
        <v>179222.54000000015</v>
      </c>
    </row>
    <row r="43" spans="1:41" x14ac:dyDescent="0.2">
      <c r="A43" s="244" t="s">
        <v>180</v>
      </c>
      <c r="B43" s="244" t="s">
        <v>223</v>
      </c>
      <c r="C43" s="244">
        <v>2870</v>
      </c>
      <c r="D43" s="244" t="s">
        <v>232</v>
      </c>
      <c r="E43" t="s">
        <v>232</v>
      </c>
      <c r="F43" s="315">
        <v>657528.22</v>
      </c>
      <c r="H43" s="315">
        <v>189169.8</v>
      </c>
      <c r="I43">
        <v>383837.67</v>
      </c>
      <c r="J43">
        <v>107983.28</v>
      </c>
      <c r="L43" s="316">
        <v>2030</v>
      </c>
      <c r="M43" s="316">
        <v>13256.96</v>
      </c>
      <c r="P43" s="316">
        <v>143946.68</v>
      </c>
      <c r="U43">
        <v>2083523.09</v>
      </c>
      <c r="W43" s="318">
        <v>374964.45</v>
      </c>
      <c r="Z43" s="318">
        <v>185337</v>
      </c>
      <c r="AC43" s="322">
        <v>299691</v>
      </c>
      <c r="AD43" s="322">
        <v>580</v>
      </c>
      <c r="AF43" s="322">
        <v>96557.55</v>
      </c>
      <c r="AG43" s="322">
        <v>25239.19</v>
      </c>
      <c r="AJ43" s="246">
        <f t="shared" si="7"/>
        <v>846698.02</v>
      </c>
      <c r="AK43" s="253">
        <f t="shared" si="8"/>
        <v>159233.63999999998</v>
      </c>
      <c r="AL43" s="248">
        <f t="shared" si="5"/>
        <v>687464.38</v>
      </c>
      <c r="AM43" s="254">
        <f t="shared" si="9"/>
        <v>560301.44999999995</v>
      </c>
      <c r="AN43" s="255">
        <f t="shared" si="10"/>
        <v>422067.74</v>
      </c>
      <c r="AO43" s="248">
        <f t="shared" si="6"/>
        <v>138233.70999999996</v>
      </c>
    </row>
    <row r="44" spans="1:41" x14ac:dyDescent="0.2">
      <c r="A44" s="244" t="s">
        <v>180</v>
      </c>
      <c r="B44" s="244" t="s">
        <v>223</v>
      </c>
      <c r="C44" s="244">
        <v>3482</v>
      </c>
      <c r="D44" s="244" t="s">
        <v>233</v>
      </c>
      <c r="E44" t="s">
        <v>233</v>
      </c>
      <c r="F44" s="315">
        <v>379828.66</v>
      </c>
      <c r="G44" s="315">
        <v>23350</v>
      </c>
      <c r="H44" s="315">
        <v>12999.93</v>
      </c>
      <c r="I44">
        <v>1074646.6599999999</v>
      </c>
      <c r="J44">
        <v>214545.48</v>
      </c>
      <c r="L44" s="316">
        <v>0</v>
      </c>
      <c r="M44" s="316">
        <v>14457.29</v>
      </c>
      <c r="Q44" s="316">
        <v>119.96</v>
      </c>
      <c r="T44">
        <v>1921420.69</v>
      </c>
      <c r="W44" s="318">
        <v>181983.1</v>
      </c>
      <c r="Y44" s="318">
        <v>0.73</v>
      </c>
      <c r="Z44" s="318">
        <v>189535.5</v>
      </c>
      <c r="AC44" s="322">
        <v>356408.5</v>
      </c>
      <c r="AE44" s="322">
        <v>7840</v>
      </c>
      <c r="AF44" s="322">
        <v>178210.93</v>
      </c>
      <c r="AG44" s="322">
        <v>58663.11</v>
      </c>
      <c r="AJ44" s="246">
        <f t="shared" si="7"/>
        <v>416178.58999999997</v>
      </c>
      <c r="AK44" s="253">
        <f t="shared" si="8"/>
        <v>14577.25</v>
      </c>
      <c r="AL44" s="248">
        <f t="shared" si="5"/>
        <v>401601.33999999997</v>
      </c>
      <c r="AM44" s="254">
        <f t="shared" si="9"/>
        <v>371519.33</v>
      </c>
      <c r="AN44" s="255">
        <f t="shared" si="10"/>
        <v>601122.53999999992</v>
      </c>
      <c r="AO44" s="248">
        <f t="shared" si="6"/>
        <v>-229603.2099999999</v>
      </c>
    </row>
    <row r="45" spans="1:41" x14ac:dyDescent="0.2">
      <c r="A45" s="244" t="s">
        <v>180</v>
      </c>
      <c r="B45" s="244" t="s">
        <v>223</v>
      </c>
      <c r="C45" s="244">
        <v>4225</v>
      </c>
      <c r="D45" s="244" t="s">
        <v>234</v>
      </c>
      <c r="E45" t="s">
        <v>234</v>
      </c>
      <c r="F45" s="315">
        <v>242940.43</v>
      </c>
      <c r="H45" s="315">
        <v>64054.02</v>
      </c>
      <c r="I45">
        <v>697642.25</v>
      </c>
      <c r="J45">
        <v>272548.24</v>
      </c>
      <c r="M45" s="316">
        <v>13966.19</v>
      </c>
      <c r="P45" s="316">
        <v>82809.89</v>
      </c>
      <c r="Q45" s="316">
        <v>3209.04</v>
      </c>
      <c r="T45">
        <v>109737</v>
      </c>
      <c r="U45">
        <v>1500565.11</v>
      </c>
      <c r="W45" s="318">
        <v>430121.93</v>
      </c>
      <c r="X45" s="318">
        <v>7500</v>
      </c>
      <c r="Z45" s="318">
        <v>227114.5</v>
      </c>
      <c r="AC45" s="322">
        <v>367204.5</v>
      </c>
      <c r="AF45" s="322">
        <v>179066.86</v>
      </c>
      <c r="AG45" s="322">
        <v>52349.83</v>
      </c>
      <c r="AJ45" s="246">
        <f t="shared" si="7"/>
        <v>306994.45</v>
      </c>
      <c r="AK45" s="253">
        <f t="shared" si="8"/>
        <v>99985.12</v>
      </c>
      <c r="AL45" s="248">
        <f t="shared" si="5"/>
        <v>207009.33000000002</v>
      </c>
      <c r="AM45" s="254">
        <f t="shared" si="9"/>
        <v>664736.42999999993</v>
      </c>
      <c r="AN45" s="255">
        <f t="shared" si="10"/>
        <v>598621.18999999994</v>
      </c>
      <c r="AO45" s="248">
        <f t="shared" si="6"/>
        <v>66115.239999999991</v>
      </c>
    </row>
    <row r="46" spans="1:41" x14ac:dyDescent="0.2">
      <c r="A46" s="244" t="s">
        <v>180</v>
      </c>
      <c r="B46" s="244" t="s">
        <v>223</v>
      </c>
      <c r="C46" s="244">
        <v>3058</v>
      </c>
      <c r="D46" s="244" t="s">
        <v>236</v>
      </c>
      <c r="E46" t="s">
        <v>236</v>
      </c>
      <c r="F46" s="315">
        <v>284150.09000000003</v>
      </c>
      <c r="H46" s="315">
        <v>9803.26</v>
      </c>
      <c r="I46">
        <v>31060.74</v>
      </c>
      <c r="J46">
        <v>133247.65</v>
      </c>
      <c r="L46" s="316">
        <v>0</v>
      </c>
      <c r="M46" s="316">
        <v>15720</v>
      </c>
      <c r="U46">
        <v>2280594.58</v>
      </c>
      <c r="W46" s="318">
        <v>430129.35</v>
      </c>
      <c r="Z46" s="318">
        <v>415747.5</v>
      </c>
      <c r="AC46" s="322">
        <v>510424.5</v>
      </c>
      <c r="AF46" s="322">
        <v>115196.64</v>
      </c>
      <c r="AG46" s="322">
        <v>36402.699999999997</v>
      </c>
      <c r="AJ46" s="246">
        <f t="shared" si="7"/>
        <v>293953.35000000003</v>
      </c>
      <c r="AK46" s="253">
        <f t="shared" si="8"/>
        <v>15720</v>
      </c>
      <c r="AL46" s="248">
        <f t="shared" si="5"/>
        <v>278233.35000000003</v>
      </c>
      <c r="AM46" s="254">
        <f t="shared" si="9"/>
        <v>845876.85</v>
      </c>
      <c r="AN46" s="255">
        <f t="shared" si="10"/>
        <v>662023.84</v>
      </c>
      <c r="AO46" s="248">
        <f t="shared" si="6"/>
        <v>183853.01</v>
      </c>
    </row>
    <row r="47" spans="1:41" x14ac:dyDescent="0.2">
      <c r="A47" s="244" t="s">
        <v>182</v>
      </c>
      <c r="B47" s="244" t="s">
        <v>238</v>
      </c>
      <c r="C47" s="244">
        <v>2820</v>
      </c>
      <c r="D47" s="244" t="s">
        <v>240</v>
      </c>
      <c r="E47" t="s">
        <v>240</v>
      </c>
      <c r="F47" s="315">
        <v>505577.16</v>
      </c>
      <c r="H47" s="315">
        <v>54842.27</v>
      </c>
      <c r="I47">
        <v>5705428.5599999996</v>
      </c>
      <c r="J47">
        <v>1941232.33</v>
      </c>
      <c r="M47" s="316">
        <v>21088</v>
      </c>
      <c r="S47">
        <v>-1378318.91</v>
      </c>
      <c r="T47">
        <v>124306.58</v>
      </c>
      <c r="U47">
        <v>2114009</v>
      </c>
      <c r="W47" s="318">
        <v>63016.98</v>
      </c>
      <c r="Y47" s="318">
        <v>79.72</v>
      </c>
      <c r="Z47" s="318">
        <v>218830.5</v>
      </c>
      <c r="AC47" s="322">
        <v>279700.5</v>
      </c>
      <c r="AF47" s="322">
        <v>163495.71</v>
      </c>
      <c r="AG47" s="322">
        <v>101229.75999999999</v>
      </c>
      <c r="AJ47" s="246">
        <f t="shared" si="7"/>
        <v>560419.42999999993</v>
      </c>
      <c r="AK47" s="253">
        <f t="shared" si="8"/>
        <v>21088</v>
      </c>
      <c r="AL47" s="248">
        <f t="shared" si="5"/>
        <v>539331.42999999993</v>
      </c>
      <c r="AM47" s="254">
        <f t="shared" si="9"/>
        <v>281927.2</v>
      </c>
      <c r="AN47" s="255">
        <f t="shared" si="10"/>
        <v>544425.97</v>
      </c>
      <c r="AO47" s="248">
        <f t="shared" si="6"/>
        <v>-262498.76999999996</v>
      </c>
    </row>
    <row r="48" spans="1:41" x14ac:dyDescent="0.2">
      <c r="A48" s="244" t="s">
        <v>182</v>
      </c>
      <c r="B48" s="244" t="s">
        <v>238</v>
      </c>
      <c r="C48" s="244">
        <v>3895</v>
      </c>
      <c r="D48" s="244" t="s">
        <v>241</v>
      </c>
      <c r="E48" t="s">
        <v>241</v>
      </c>
      <c r="F48" s="315">
        <v>208572.2</v>
      </c>
      <c r="G48" s="315">
        <v>0</v>
      </c>
      <c r="H48" s="315">
        <v>20540.29</v>
      </c>
      <c r="I48">
        <v>3429243.99</v>
      </c>
      <c r="J48">
        <v>122907.82</v>
      </c>
      <c r="L48" s="316">
        <v>0</v>
      </c>
      <c r="M48" s="316">
        <v>23884.63</v>
      </c>
      <c r="P48" s="316">
        <v>59500</v>
      </c>
      <c r="Q48" s="316">
        <v>0</v>
      </c>
      <c r="T48">
        <v>-191475.85</v>
      </c>
      <c r="U48">
        <v>1646714.98</v>
      </c>
      <c r="W48" s="318">
        <v>716751.41</v>
      </c>
      <c r="Z48" s="318">
        <v>107950.5</v>
      </c>
      <c r="AC48" s="322">
        <v>209860.5</v>
      </c>
      <c r="AE48" s="322">
        <v>4082.12</v>
      </c>
      <c r="AF48" s="322">
        <v>160912.62</v>
      </c>
      <c r="AG48" s="322">
        <v>61523.73</v>
      </c>
      <c r="AJ48" s="246">
        <f t="shared" si="7"/>
        <v>229112.49000000002</v>
      </c>
      <c r="AK48" s="253">
        <f t="shared" si="8"/>
        <v>83384.63</v>
      </c>
      <c r="AL48" s="248">
        <f t="shared" si="5"/>
        <v>145727.86000000002</v>
      </c>
      <c r="AM48" s="254">
        <f t="shared" si="9"/>
        <v>824701.91</v>
      </c>
      <c r="AN48" s="255">
        <f t="shared" si="10"/>
        <v>436378.97</v>
      </c>
      <c r="AO48" s="248">
        <f t="shared" si="6"/>
        <v>388322.94000000006</v>
      </c>
    </row>
    <row r="49" spans="1:41" x14ac:dyDescent="0.2">
      <c r="A49" s="244" t="s">
        <v>182</v>
      </c>
      <c r="B49" s="244" t="s">
        <v>238</v>
      </c>
      <c r="C49" s="244">
        <v>2041</v>
      </c>
      <c r="D49" s="244" t="s">
        <v>242</v>
      </c>
      <c r="E49" t="s">
        <v>242</v>
      </c>
      <c r="F49" s="315">
        <v>994884.28</v>
      </c>
      <c r="H49" s="315">
        <v>13368.04</v>
      </c>
      <c r="I49">
        <v>1587900.26</v>
      </c>
      <c r="J49">
        <v>2036360.86</v>
      </c>
      <c r="K49">
        <v>73999</v>
      </c>
      <c r="L49" s="316">
        <v>0</v>
      </c>
      <c r="M49" s="316">
        <v>12190</v>
      </c>
      <c r="Q49" s="316">
        <v>0</v>
      </c>
      <c r="T49">
        <v>-44462.47</v>
      </c>
      <c r="U49">
        <v>2273364.33</v>
      </c>
      <c r="W49" s="318">
        <v>30418.43</v>
      </c>
      <c r="Y49" s="318">
        <v>1559.48</v>
      </c>
      <c r="Z49" s="318">
        <v>170610</v>
      </c>
      <c r="AC49" s="322">
        <v>262640</v>
      </c>
      <c r="AF49" s="322">
        <v>75756.91</v>
      </c>
      <c r="AG49" s="322">
        <v>62952.3</v>
      </c>
      <c r="AJ49" s="246">
        <f t="shared" si="7"/>
        <v>1008252.3200000001</v>
      </c>
      <c r="AK49" s="253">
        <f t="shared" si="8"/>
        <v>12190</v>
      </c>
      <c r="AL49" s="248">
        <f t="shared" si="5"/>
        <v>996062.32000000007</v>
      </c>
      <c r="AM49" s="254">
        <f t="shared" si="9"/>
        <v>202587.91</v>
      </c>
      <c r="AN49" s="255">
        <f t="shared" si="10"/>
        <v>401349.21</v>
      </c>
      <c r="AO49" s="248">
        <f t="shared" si="6"/>
        <v>-198761.30000000002</v>
      </c>
    </row>
    <row r="50" spans="1:41" x14ac:dyDescent="0.2">
      <c r="A50" s="244" t="s">
        <v>184</v>
      </c>
      <c r="B50" s="244" t="s">
        <v>244</v>
      </c>
      <c r="C50" s="244">
        <v>2880</v>
      </c>
      <c r="D50" s="244" t="s">
        <v>246</v>
      </c>
      <c r="E50" t="s">
        <v>246</v>
      </c>
      <c r="F50" s="315">
        <v>633470.54</v>
      </c>
      <c r="H50" s="315">
        <v>8192.86</v>
      </c>
      <c r="I50">
        <v>76428.63</v>
      </c>
      <c r="J50">
        <v>664761.86</v>
      </c>
      <c r="L50" s="316">
        <v>0</v>
      </c>
      <c r="M50" s="316">
        <v>0</v>
      </c>
      <c r="P50" s="316">
        <v>147794</v>
      </c>
      <c r="Q50" s="316">
        <v>2525.3000000000002</v>
      </c>
      <c r="U50">
        <v>2191305.25</v>
      </c>
      <c r="W50" s="318">
        <v>314874.23</v>
      </c>
      <c r="Z50" s="318">
        <v>248539.2</v>
      </c>
      <c r="AC50" s="322">
        <v>341167.2</v>
      </c>
      <c r="AF50" s="322">
        <v>158277.21</v>
      </c>
      <c r="AG50" s="322">
        <v>63283.32</v>
      </c>
      <c r="AH50" s="322">
        <v>11600</v>
      </c>
      <c r="AJ50" s="246">
        <f t="shared" si="7"/>
        <v>641663.4</v>
      </c>
      <c r="AK50" s="253">
        <f t="shared" si="8"/>
        <v>150319.29999999999</v>
      </c>
      <c r="AL50" s="248">
        <f t="shared" si="5"/>
        <v>491344.10000000003</v>
      </c>
      <c r="AM50" s="254">
        <f t="shared" si="9"/>
        <v>563413.42999999993</v>
      </c>
      <c r="AN50" s="255">
        <f t="shared" si="10"/>
        <v>574327.73</v>
      </c>
      <c r="AO50" s="248">
        <f t="shared" si="6"/>
        <v>-10914.300000000047</v>
      </c>
    </row>
    <row r="51" spans="1:41" x14ac:dyDescent="0.2">
      <c r="A51" s="244" t="s">
        <v>184</v>
      </c>
      <c r="B51" s="244" t="s">
        <v>244</v>
      </c>
      <c r="C51" s="244">
        <v>9821</v>
      </c>
      <c r="D51" s="244" t="s">
        <v>247</v>
      </c>
      <c r="E51" t="s">
        <v>247</v>
      </c>
      <c r="F51" s="315">
        <v>1746636.82</v>
      </c>
      <c r="H51" s="315">
        <v>81092.53</v>
      </c>
      <c r="I51">
        <v>998255.28</v>
      </c>
      <c r="J51">
        <v>223523.65</v>
      </c>
      <c r="L51" s="316">
        <v>0</v>
      </c>
      <c r="M51" s="316">
        <v>0</v>
      </c>
      <c r="P51" s="316">
        <v>214674.55</v>
      </c>
      <c r="Q51" s="316">
        <v>296.75</v>
      </c>
      <c r="U51">
        <v>2281491.52</v>
      </c>
      <c r="W51" s="318">
        <v>819373.41</v>
      </c>
      <c r="Z51" s="318">
        <v>551730.30000000005</v>
      </c>
      <c r="AC51" s="322">
        <v>683656.3</v>
      </c>
      <c r="AD51" s="322">
        <v>6990</v>
      </c>
      <c r="AF51" s="322">
        <v>559537.85</v>
      </c>
      <c r="AG51" s="322">
        <v>65783.17</v>
      </c>
      <c r="AJ51" s="246">
        <f t="shared" si="7"/>
        <v>1827729.35</v>
      </c>
      <c r="AK51" s="253">
        <f t="shared" si="8"/>
        <v>214971.3</v>
      </c>
      <c r="AL51" s="248">
        <f t="shared" si="5"/>
        <v>1612758.05</v>
      </c>
      <c r="AM51" s="254">
        <f t="shared" si="9"/>
        <v>1371103.71</v>
      </c>
      <c r="AN51" s="255">
        <f t="shared" si="10"/>
        <v>1315967.3199999998</v>
      </c>
      <c r="AO51" s="248">
        <f t="shared" si="6"/>
        <v>55136.39000000013</v>
      </c>
    </row>
    <row r="52" spans="1:41" x14ac:dyDescent="0.2">
      <c r="A52" s="244" t="s">
        <v>184</v>
      </c>
      <c r="B52" s="244" t="s">
        <v>244</v>
      </c>
      <c r="C52" s="244">
        <v>4858</v>
      </c>
      <c r="D52" s="244" t="s">
        <v>248</v>
      </c>
      <c r="E52" t="s">
        <v>248</v>
      </c>
      <c r="F52" s="315">
        <v>112516.5</v>
      </c>
      <c r="G52" s="315">
        <v>3280</v>
      </c>
      <c r="H52" s="315">
        <v>31134.74</v>
      </c>
      <c r="I52">
        <v>73944.070000000007</v>
      </c>
      <c r="J52">
        <v>1496587.43</v>
      </c>
      <c r="L52" s="316">
        <v>0</v>
      </c>
      <c r="M52" s="316">
        <v>0</v>
      </c>
      <c r="P52" s="316">
        <v>16560</v>
      </c>
      <c r="Q52" s="316">
        <v>767.95</v>
      </c>
      <c r="U52">
        <v>2647377.69</v>
      </c>
      <c r="W52" s="318">
        <v>528090.93999999994</v>
      </c>
      <c r="Z52" s="318">
        <v>360725.1</v>
      </c>
      <c r="AA52" s="318">
        <v>50000</v>
      </c>
      <c r="AC52" s="322">
        <v>452492.1</v>
      </c>
      <c r="AF52" s="322">
        <v>351601.89</v>
      </c>
      <c r="AG52" s="322">
        <v>48734.91</v>
      </c>
      <c r="AJ52" s="246">
        <f t="shared" si="7"/>
        <v>146931.24</v>
      </c>
      <c r="AK52" s="253">
        <f t="shared" si="8"/>
        <v>17327.95</v>
      </c>
      <c r="AL52" s="248">
        <f t="shared" si="5"/>
        <v>129603.29</v>
      </c>
      <c r="AM52" s="254">
        <f t="shared" si="9"/>
        <v>938816.03999999992</v>
      </c>
      <c r="AN52" s="255">
        <f t="shared" si="10"/>
        <v>852828.9</v>
      </c>
      <c r="AO52" s="248">
        <f t="shared" si="6"/>
        <v>85987.139999999898</v>
      </c>
    </row>
    <row r="53" spans="1:41" x14ac:dyDescent="0.2">
      <c r="A53" s="244" t="s">
        <v>184</v>
      </c>
      <c r="B53" s="244" t="s">
        <v>244</v>
      </c>
      <c r="C53" s="244">
        <v>5652</v>
      </c>
      <c r="D53" s="244" t="s">
        <v>249</v>
      </c>
      <c r="E53" t="s">
        <v>249</v>
      </c>
      <c r="F53" s="315">
        <v>1290956.28</v>
      </c>
      <c r="G53" s="315">
        <v>0</v>
      </c>
      <c r="H53" s="315">
        <v>31378.59</v>
      </c>
      <c r="I53">
        <v>197292.66</v>
      </c>
      <c r="J53">
        <v>354194.17</v>
      </c>
      <c r="L53" s="316">
        <v>0</v>
      </c>
      <c r="M53" s="316">
        <v>-27800</v>
      </c>
      <c r="N53" s="316">
        <v>175560</v>
      </c>
      <c r="P53" s="316">
        <v>654999.64</v>
      </c>
      <c r="Q53" s="316">
        <v>-46078.94</v>
      </c>
      <c r="U53">
        <v>4706462.17</v>
      </c>
      <c r="W53" s="318">
        <v>787223.63</v>
      </c>
      <c r="Z53" s="318">
        <v>442285.1</v>
      </c>
      <c r="AC53" s="322">
        <v>568514.1</v>
      </c>
      <c r="AF53" s="322">
        <v>477703.79</v>
      </c>
      <c r="AG53" s="322">
        <v>46820.94</v>
      </c>
      <c r="AJ53" s="246">
        <f t="shared" si="7"/>
        <v>1322334.8700000001</v>
      </c>
      <c r="AK53" s="253">
        <f t="shared" si="8"/>
        <v>756680.7</v>
      </c>
      <c r="AL53" s="248">
        <f t="shared" si="5"/>
        <v>565654.17000000016</v>
      </c>
      <c r="AM53" s="254">
        <f t="shared" si="9"/>
        <v>1229508.73</v>
      </c>
      <c r="AN53" s="255">
        <f t="shared" si="10"/>
        <v>1093038.8299999998</v>
      </c>
      <c r="AO53" s="248">
        <f t="shared" si="6"/>
        <v>136469.90000000014</v>
      </c>
    </row>
    <row r="54" spans="1:41" x14ac:dyDescent="0.2">
      <c r="A54" s="244" t="s">
        <v>186</v>
      </c>
      <c r="B54" s="244" t="s">
        <v>251</v>
      </c>
      <c r="C54" s="244">
        <v>2823</v>
      </c>
      <c r="D54" s="244" t="s">
        <v>253</v>
      </c>
      <c r="E54" t="s">
        <v>253</v>
      </c>
      <c r="F54" s="315">
        <v>1537862.49</v>
      </c>
      <c r="G54" s="315">
        <v>3448</v>
      </c>
      <c r="H54" s="315">
        <v>51906.28</v>
      </c>
      <c r="I54">
        <v>1110725.8500000001</v>
      </c>
      <c r="J54">
        <v>707009.54</v>
      </c>
      <c r="P54" s="316">
        <v>175150</v>
      </c>
      <c r="Q54" s="316">
        <v>75</v>
      </c>
      <c r="U54">
        <v>954921</v>
      </c>
      <c r="W54" s="318">
        <v>96143.42</v>
      </c>
      <c r="AB54" s="318">
        <v>1487786.24</v>
      </c>
      <c r="AC54" s="322">
        <v>88929</v>
      </c>
      <c r="AE54" s="322">
        <v>2161</v>
      </c>
      <c r="AF54" s="322">
        <v>158225.79</v>
      </c>
      <c r="AG54" s="322">
        <v>74299.649999999994</v>
      </c>
      <c r="AJ54" s="246">
        <f t="shared" si="7"/>
        <v>1593216.77</v>
      </c>
      <c r="AK54" s="253">
        <f t="shared" si="8"/>
        <v>175225</v>
      </c>
      <c r="AL54" s="248">
        <f t="shared" si="5"/>
        <v>1417991.77</v>
      </c>
      <c r="AM54" s="254">
        <f t="shared" si="9"/>
        <v>1583929.66</v>
      </c>
      <c r="AN54" s="255">
        <f t="shared" si="10"/>
        <v>323615.44</v>
      </c>
      <c r="AO54" s="248">
        <f t="shared" si="6"/>
        <v>1260314.22</v>
      </c>
    </row>
    <row r="55" spans="1:41" x14ac:dyDescent="0.2">
      <c r="A55" s="244" t="s">
        <v>186</v>
      </c>
      <c r="B55" s="244" t="s">
        <v>251</v>
      </c>
      <c r="C55" s="244">
        <v>4818</v>
      </c>
      <c r="D55" s="244" t="s">
        <v>254</v>
      </c>
      <c r="E55" t="s">
        <v>254</v>
      </c>
      <c r="F55" s="315">
        <v>1097038.97</v>
      </c>
      <c r="G55" s="315">
        <v>0</v>
      </c>
      <c r="H55" s="315">
        <v>22904.04</v>
      </c>
      <c r="I55">
        <v>1906826.05</v>
      </c>
      <c r="J55">
        <v>408999.9</v>
      </c>
      <c r="P55" s="316">
        <v>1806019.86</v>
      </c>
      <c r="Q55" s="316">
        <v>-16040</v>
      </c>
      <c r="U55">
        <v>2528782.23</v>
      </c>
      <c r="W55" s="318">
        <v>125929.89</v>
      </c>
      <c r="AB55" s="318">
        <v>622835.21</v>
      </c>
      <c r="AC55" s="322">
        <v>187308</v>
      </c>
      <c r="AE55" s="322">
        <v>944</v>
      </c>
      <c r="AF55" s="322">
        <v>239034.29</v>
      </c>
      <c r="AG55" s="322">
        <v>85247.83</v>
      </c>
      <c r="AI55" s="322">
        <v>1121850</v>
      </c>
      <c r="AJ55" s="246">
        <f t="shared" si="7"/>
        <v>1119943.01</v>
      </c>
      <c r="AK55" s="253">
        <f t="shared" si="8"/>
        <v>1789979.86</v>
      </c>
      <c r="AL55" s="248">
        <f t="shared" si="5"/>
        <v>-670036.85000000009</v>
      </c>
      <c r="AM55" s="254">
        <f t="shared" si="9"/>
        <v>748765.1</v>
      </c>
      <c r="AN55" s="255">
        <f t="shared" si="10"/>
        <v>1634384.12</v>
      </c>
      <c r="AO55" s="248">
        <f t="shared" si="6"/>
        <v>-885619.02000000014</v>
      </c>
    </row>
    <row r="56" spans="1:41" x14ac:dyDescent="0.2">
      <c r="A56" s="244" t="s">
        <v>186</v>
      </c>
      <c r="B56" s="244" t="s">
        <v>251</v>
      </c>
      <c r="C56" s="244">
        <v>2500</v>
      </c>
      <c r="D56" s="244" t="s">
        <v>255</v>
      </c>
      <c r="E56" t="s">
        <v>255</v>
      </c>
      <c r="F56" s="315">
        <v>523806.78</v>
      </c>
      <c r="G56" s="315">
        <v>3504</v>
      </c>
      <c r="H56" s="315">
        <v>81323.210000000006</v>
      </c>
      <c r="I56">
        <v>909228.58</v>
      </c>
      <c r="J56">
        <v>185305.66</v>
      </c>
      <c r="P56" s="316">
        <v>-369273</v>
      </c>
      <c r="Q56" s="316">
        <v>568.27</v>
      </c>
      <c r="U56">
        <v>2500517.0699999998</v>
      </c>
      <c r="W56" s="318">
        <v>92280.58</v>
      </c>
      <c r="AB56" s="318">
        <v>656815.03</v>
      </c>
      <c r="AC56" s="322">
        <v>94596</v>
      </c>
      <c r="AD56" s="322">
        <v>3160</v>
      </c>
      <c r="AF56" s="322">
        <v>108032.02</v>
      </c>
      <c r="AG56" s="322">
        <v>55028.87</v>
      </c>
      <c r="AJ56" s="246">
        <f t="shared" si="7"/>
        <v>608633.99</v>
      </c>
      <c r="AK56" s="253">
        <f t="shared" si="8"/>
        <v>-368704.73</v>
      </c>
      <c r="AL56" s="248">
        <f t="shared" si="5"/>
        <v>977338.72</v>
      </c>
      <c r="AM56" s="254">
        <f t="shared" si="9"/>
        <v>749095.61</v>
      </c>
      <c r="AN56" s="255">
        <f t="shared" si="10"/>
        <v>260816.89</v>
      </c>
      <c r="AO56" s="248">
        <f t="shared" si="6"/>
        <v>488278.72</v>
      </c>
    </row>
    <row r="57" spans="1:41" x14ac:dyDescent="0.2">
      <c r="A57" s="244" t="s">
        <v>186</v>
      </c>
      <c r="B57" s="244" t="s">
        <v>251</v>
      </c>
      <c r="C57" s="244">
        <v>4429</v>
      </c>
      <c r="D57" s="244" t="s">
        <v>256</v>
      </c>
      <c r="E57" t="s">
        <v>256</v>
      </c>
      <c r="F57" s="315">
        <v>913090.62</v>
      </c>
      <c r="H57" s="315">
        <v>40074.75</v>
      </c>
      <c r="I57">
        <v>528456.28</v>
      </c>
      <c r="J57">
        <v>466521.88</v>
      </c>
      <c r="P57" s="316">
        <v>758568</v>
      </c>
      <c r="Q57" s="316">
        <v>-7717.5</v>
      </c>
      <c r="U57">
        <v>1946573.94</v>
      </c>
      <c r="W57" s="318">
        <v>515866.94</v>
      </c>
      <c r="AB57" s="318">
        <v>858150</v>
      </c>
      <c r="AC57" s="322">
        <v>183559</v>
      </c>
      <c r="AD57" s="322">
        <v>11833</v>
      </c>
      <c r="AF57" s="322">
        <v>467686.15</v>
      </c>
      <c r="AG57" s="322">
        <v>67507.02</v>
      </c>
      <c r="AJ57" s="246">
        <f t="shared" si="7"/>
        <v>953165.37</v>
      </c>
      <c r="AK57" s="253">
        <f t="shared" si="8"/>
        <v>750850.5</v>
      </c>
      <c r="AL57" s="248">
        <f t="shared" si="5"/>
        <v>202314.87</v>
      </c>
      <c r="AM57" s="254">
        <f t="shared" si="9"/>
        <v>1374016.94</v>
      </c>
      <c r="AN57" s="255">
        <f t="shared" si="10"/>
        <v>730585.17</v>
      </c>
      <c r="AO57" s="248">
        <f t="shared" si="6"/>
        <v>643431.7699999999</v>
      </c>
    </row>
    <row r="58" spans="1:41" x14ac:dyDescent="0.2">
      <c r="A58" s="244" t="s">
        <v>186</v>
      </c>
      <c r="B58" s="244" t="s">
        <v>251</v>
      </c>
      <c r="C58" s="244">
        <v>3247</v>
      </c>
      <c r="D58" s="244" t="s">
        <v>257</v>
      </c>
      <c r="E58" t="s">
        <v>257</v>
      </c>
      <c r="F58" s="315">
        <v>584176.44999999995</v>
      </c>
      <c r="H58" s="315">
        <v>25171.58</v>
      </c>
      <c r="I58">
        <v>340190.64</v>
      </c>
      <c r="J58">
        <v>193148.15</v>
      </c>
      <c r="P58" s="316">
        <v>163735.51999999999</v>
      </c>
      <c r="Q58" s="316">
        <v>6963</v>
      </c>
      <c r="U58">
        <v>-980950.37</v>
      </c>
      <c r="W58" s="318">
        <v>67027.820000000007</v>
      </c>
      <c r="AB58" s="318">
        <v>604322.26</v>
      </c>
      <c r="AC58" s="322">
        <v>41427</v>
      </c>
      <c r="AF58" s="322">
        <v>112133.84</v>
      </c>
      <c r="AG58" s="322">
        <v>13976.86</v>
      </c>
      <c r="AJ58" s="246">
        <f t="shared" si="7"/>
        <v>609348.02999999991</v>
      </c>
      <c r="AK58" s="253">
        <f t="shared" si="8"/>
        <v>170698.52</v>
      </c>
      <c r="AL58" s="248">
        <f t="shared" si="5"/>
        <v>438649.50999999989</v>
      </c>
      <c r="AM58" s="254">
        <f t="shared" si="9"/>
        <v>671350.08000000007</v>
      </c>
      <c r="AN58" s="255">
        <f t="shared" si="10"/>
        <v>167537.70000000001</v>
      </c>
      <c r="AO58" s="248">
        <f t="shared" si="6"/>
        <v>503812.38000000006</v>
      </c>
    </row>
    <row r="59" spans="1:41" x14ac:dyDescent="0.2">
      <c r="A59" s="257" t="s">
        <v>186</v>
      </c>
      <c r="B59" s="257" t="s">
        <v>251</v>
      </c>
      <c r="C59" s="257">
        <v>1126</v>
      </c>
      <c r="D59" s="257" t="s">
        <v>258</v>
      </c>
      <c r="E59" t="s">
        <v>258</v>
      </c>
      <c r="F59" s="315">
        <v>405072.18</v>
      </c>
      <c r="H59" s="315">
        <v>9279.07</v>
      </c>
      <c r="I59">
        <v>941396.78</v>
      </c>
      <c r="J59">
        <v>113014.09</v>
      </c>
      <c r="K59">
        <v>0</v>
      </c>
      <c r="P59" s="316">
        <v>170945</v>
      </c>
      <c r="Q59" s="316">
        <v>466</v>
      </c>
      <c r="U59">
        <v>1692734</v>
      </c>
      <c r="W59" s="318">
        <v>67748.740000000005</v>
      </c>
      <c r="AB59" s="318">
        <v>186836.12</v>
      </c>
      <c r="AC59" s="322">
        <v>33492</v>
      </c>
      <c r="AD59" s="322">
        <v>480</v>
      </c>
      <c r="AF59" s="322">
        <v>71986.490000000005</v>
      </c>
      <c r="AG59" s="322">
        <v>42373.11</v>
      </c>
      <c r="AI59" s="322">
        <v>20952</v>
      </c>
      <c r="AJ59" s="246">
        <f t="shared" si="7"/>
        <v>414351.25</v>
      </c>
      <c r="AK59" s="253">
        <f t="shared" si="8"/>
        <v>171411</v>
      </c>
      <c r="AL59" s="248">
        <f t="shared" si="5"/>
        <v>242940.25</v>
      </c>
      <c r="AM59" s="254">
        <f t="shared" si="9"/>
        <v>254584.86</v>
      </c>
      <c r="AN59" s="255">
        <f t="shared" si="10"/>
        <v>169283.6</v>
      </c>
      <c r="AO59" s="248">
        <f t="shared" si="6"/>
        <v>85301.25999999998</v>
      </c>
    </row>
    <row r="60" spans="1:41" s="258" customFormat="1" x14ac:dyDescent="0.2">
      <c r="A60" s="244" t="s">
        <v>188</v>
      </c>
      <c r="B60" s="244" t="s">
        <v>260</v>
      </c>
      <c r="C60" s="244">
        <v>3728</v>
      </c>
      <c r="D60" s="244" t="s">
        <v>262</v>
      </c>
      <c r="E60" s="244" t="s">
        <v>262</v>
      </c>
      <c r="F60">
        <v>260009.93</v>
      </c>
      <c r="G60"/>
      <c r="H60">
        <v>8768.69</v>
      </c>
      <c r="I60">
        <v>503128.53</v>
      </c>
      <c r="J60">
        <v>190351.57</v>
      </c>
      <c r="K60"/>
      <c r="L60">
        <v>0</v>
      </c>
      <c r="M60">
        <v>45150</v>
      </c>
      <c r="N60"/>
      <c r="O60"/>
      <c r="P60">
        <v>38700</v>
      </c>
      <c r="Q60">
        <v>21600</v>
      </c>
      <c r="R60"/>
      <c r="S60"/>
      <c r="T60"/>
      <c r="U60">
        <v>1290095.46</v>
      </c>
      <c r="V60"/>
      <c r="W60">
        <v>449009</v>
      </c>
      <c r="X60">
        <v>15000</v>
      </c>
      <c r="Y60"/>
      <c r="Z60">
        <v>268641.59999999998</v>
      </c>
      <c r="AA60"/>
      <c r="AB60">
        <v>25526.93</v>
      </c>
      <c r="AC60">
        <v>387603.6</v>
      </c>
      <c r="AD60"/>
      <c r="AE60"/>
      <c r="AF60">
        <v>143139.44</v>
      </c>
      <c r="AG60">
        <v>39001.379999999997</v>
      </c>
      <c r="AH60" s="322"/>
      <c r="AI60" s="322"/>
      <c r="AJ60" s="246">
        <f t="shared" si="7"/>
        <v>268778.62</v>
      </c>
      <c r="AK60" s="253">
        <f t="shared" si="8"/>
        <v>105450</v>
      </c>
      <c r="AL60" s="248">
        <f t="shared" si="5"/>
        <v>163328.62</v>
      </c>
      <c r="AM60" s="254">
        <f t="shared" si="9"/>
        <v>758177.53</v>
      </c>
      <c r="AN60" s="255">
        <f t="shared" si="10"/>
        <v>569744.42000000004</v>
      </c>
      <c r="AO60" s="248">
        <f t="shared" si="6"/>
        <v>188433.11</v>
      </c>
    </row>
    <row r="61" spans="1:41" x14ac:dyDescent="0.2">
      <c r="A61" s="244" t="s">
        <v>188</v>
      </c>
      <c r="B61" s="244" t="s">
        <v>260</v>
      </c>
      <c r="C61" s="244">
        <v>3543</v>
      </c>
      <c r="D61" s="244" t="s">
        <v>263</v>
      </c>
      <c r="E61" t="s">
        <v>263</v>
      </c>
      <c r="F61" s="315">
        <v>446798.1</v>
      </c>
      <c r="H61" s="315">
        <v>331564.28999999998</v>
      </c>
      <c r="I61">
        <v>486577.03</v>
      </c>
      <c r="J61">
        <v>166731.29999999999</v>
      </c>
      <c r="L61" s="316">
        <v>6260</v>
      </c>
      <c r="M61" s="316">
        <v>13650</v>
      </c>
      <c r="P61" s="316">
        <v>52219</v>
      </c>
      <c r="T61">
        <v>201457.99</v>
      </c>
      <c r="U61">
        <v>1549075.07</v>
      </c>
      <c r="W61" s="318">
        <v>632810.34</v>
      </c>
      <c r="X61" s="318">
        <v>29840</v>
      </c>
      <c r="Y61" s="318">
        <v>27.41</v>
      </c>
      <c r="Z61" s="318">
        <v>276618.7</v>
      </c>
      <c r="AC61" s="322">
        <v>407066.7</v>
      </c>
      <c r="AF61" s="322">
        <v>183588.37</v>
      </c>
      <c r="AG61" s="322">
        <v>85696.45</v>
      </c>
      <c r="AJ61" s="246">
        <f t="shared" si="7"/>
        <v>778362.3899999999</v>
      </c>
      <c r="AK61" s="253">
        <f t="shared" si="8"/>
        <v>72129</v>
      </c>
      <c r="AL61" s="248">
        <f t="shared" si="5"/>
        <v>706233.3899999999</v>
      </c>
      <c r="AM61" s="254">
        <f t="shared" si="9"/>
        <v>939296.45</v>
      </c>
      <c r="AN61" s="255">
        <f t="shared" si="10"/>
        <v>676351.52</v>
      </c>
      <c r="AO61" s="248">
        <f t="shared" si="6"/>
        <v>262944.92999999993</v>
      </c>
    </row>
    <row r="62" spans="1:41" x14ac:dyDescent="0.2">
      <c r="A62" s="244" t="s">
        <v>188</v>
      </c>
      <c r="B62" s="244" t="s">
        <v>260</v>
      </c>
      <c r="C62" s="244">
        <v>6330</v>
      </c>
      <c r="D62" s="244" t="s">
        <v>264</v>
      </c>
      <c r="E62" t="s">
        <v>264</v>
      </c>
      <c r="F62" s="315">
        <v>293208.94</v>
      </c>
      <c r="G62" s="315">
        <v>140440</v>
      </c>
      <c r="H62" s="315">
        <v>136050.48000000001</v>
      </c>
      <c r="I62">
        <v>45256.52</v>
      </c>
      <c r="J62">
        <v>260745.94</v>
      </c>
      <c r="M62" s="316">
        <v>23837.55</v>
      </c>
      <c r="P62" s="316">
        <v>89000</v>
      </c>
      <c r="Q62" s="316">
        <v>895001.68</v>
      </c>
      <c r="T62">
        <v>67100</v>
      </c>
      <c r="U62">
        <v>3406179.86</v>
      </c>
      <c r="W62" s="318">
        <v>907599.22</v>
      </c>
      <c r="X62" s="318">
        <v>200000</v>
      </c>
      <c r="Z62" s="318">
        <v>477630.5</v>
      </c>
      <c r="AB62" s="318">
        <v>21026.71</v>
      </c>
      <c r="AC62" s="322">
        <v>585320.5</v>
      </c>
      <c r="AF62" s="322">
        <v>296563.92</v>
      </c>
      <c r="AG62" s="322">
        <v>25072.080000000002</v>
      </c>
      <c r="AJ62" s="246">
        <f t="shared" si="7"/>
        <v>569699.42000000004</v>
      </c>
      <c r="AK62" s="253">
        <f t="shared" si="8"/>
        <v>1007839.2300000001</v>
      </c>
      <c r="AL62" s="248">
        <f t="shared" si="5"/>
        <v>-438139.81000000006</v>
      </c>
      <c r="AM62" s="254">
        <f t="shared" si="9"/>
        <v>1606256.43</v>
      </c>
      <c r="AN62" s="255">
        <f t="shared" si="10"/>
        <v>906956.49999999988</v>
      </c>
      <c r="AO62" s="248">
        <f t="shared" si="6"/>
        <v>699299.93</v>
      </c>
    </row>
    <row r="63" spans="1:41" x14ac:dyDescent="0.2">
      <c r="A63" s="244" t="s">
        <v>188</v>
      </c>
      <c r="B63" s="244" t="s">
        <v>260</v>
      </c>
      <c r="C63" s="244">
        <v>3421</v>
      </c>
      <c r="D63" s="244" t="s">
        <v>265</v>
      </c>
      <c r="E63" t="s">
        <v>265</v>
      </c>
      <c r="F63" s="315">
        <v>363197.46</v>
      </c>
      <c r="H63" s="315">
        <v>9710.51</v>
      </c>
      <c r="I63">
        <v>184510.64</v>
      </c>
      <c r="J63">
        <v>239840.22</v>
      </c>
      <c r="L63" s="316">
        <v>-1130</v>
      </c>
      <c r="M63" s="316">
        <v>95645</v>
      </c>
      <c r="P63" s="316">
        <v>308618</v>
      </c>
      <c r="Q63" s="316">
        <v>-112.53</v>
      </c>
      <c r="U63">
        <v>1679166.57</v>
      </c>
      <c r="W63" s="318">
        <v>871310.23</v>
      </c>
      <c r="Z63" s="318">
        <v>84039.3</v>
      </c>
      <c r="AC63" s="322">
        <v>215856.3</v>
      </c>
      <c r="AF63" s="322">
        <v>229457.63</v>
      </c>
      <c r="AG63" s="322">
        <v>11326.25</v>
      </c>
      <c r="AJ63" s="246">
        <f t="shared" si="7"/>
        <v>372907.97000000003</v>
      </c>
      <c r="AK63" s="253">
        <f t="shared" si="8"/>
        <v>403020.47</v>
      </c>
      <c r="AL63" s="248">
        <f t="shared" si="5"/>
        <v>-30112.499999999942</v>
      </c>
      <c r="AM63" s="254">
        <f t="shared" si="9"/>
        <v>955349.53</v>
      </c>
      <c r="AN63" s="255">
        <f t="shared" si="10"/>
        <v>456640.18</v>
      </c>
      <c r="AO63" s="248">
        <f t="shared" si="6"/>
        <v>498709.35000000003</v>
      </c>
    </row>
    <row r="64" spans="1:41" x14ac:dyDescent="0.2">
      <c r="A64" s="244" t="s">
        <v>188</v>
      </c>
      <c r="B64" s="244" t="s">
        <v>260</v>
      </c>
      <c r="C64" s="244">
        <v>3591</v>
      </c>
      <c r="D64" s="244" t="s">
        <v>266</v>
      </c>
      <c r="E64" t="s">
        <v>266</v>
      </c>
      <c r="F64" s="315">
        <v>260009.93</v>
      </c>
      <c r="H64" s="315">
        <v>8768.69</v>
      </c>
      <c r="I64">
        <v>503128.53</v>
      </c>
      <c r="J64">
        <v>190351.57</v>
      </c>
      <c r="L64" s="316">
        <v>0</v>
      </c>
      <c r="M64" s="316">
        <v>45150</v>
      </c>
      <c r="P64" s="316">
        <v>38700</v>
      </c>
      <c r="Q64" s="316">
        <v>21600</v>
      </c>
      <c r="U64">
        <v>1290095.46</v>
      </c>
      <c r="W64" s="318">
        <v>449009</v>
      </c>
      <c r="X64" s="318">
        <v>15000</v>
      </c>
      <c r="Z64" s="318">
        <v>268641.59999999998</v>
      </c>
      <c r="AB64" s="318">
        <v>25526.93</v>
      </c>
      <c r="AC64" s="322">
        <v>387603.6</v>
      </c>
      <c r="AF64" s="322">
        <v>143139.44</v>
      </c>
      <c r="AG64" s="322">
        <v>39001.379999999997</v>
      </c>
      <c r="AJ64" s="246">
        <f t="shared" si="7"/>
        <v>268778.62</v>
      </c>
      <c r="AK64" s="253">
        <f t="shared" si="8"/>
        <v>105450</v>
      </c>
      <c r="AL64" s="248">
        <f t="shared" si="5"/>
        <v>163328.62</v>
      </c>
      <c r="AM64" s="254">
        <f t="shared" si="9"/>
        <v>758177.53</v>
      </c>
      <c r="AN64" s="255">
        <f t="shared" si="10"/>
        <v>569744.42000000004</v>
      </c>
      <c r="AO64" s="248">
        <f t="shared" si="6"/>
        <v>188433.11</v>
      </c>
    </row>
    <row r="65" spans="1:41" x14ac:dyDescent="0.2">
      <c r="A65" s="244" t="s">
        <v>188</v>
      </c>
      <c r="B65" s="244" t="s">
        <v>260</v>
      </c>
      <c r="C65" s="244">
        <v>4772</v>
      </c>
      <c r="D65" s="244" t="s">
        <v>267</v>
      </c>
      <c r="E65" t="s">
        <v>267</v>
      </c>
      <c r="F65" s="315">
        <v>741664.09</v>
      </c>
      <c r="H65" s="315">
        <v>35847.58</v>
      </c>
      <c r="I65">
        <v>49618.3</v>
      </c>
      <c r="J65">
        <v>37274.75</v>
      </c>
      <c r="L65" s="316">
        <v>0</v>
      </c>
      <c r="M65" s="316">
        <v>257580</v>
      </c>
      <c r="P65" s="316">
        <v>183824</v>
      </c>
      <c r="T65">
        <v>86809.7</v>
      </c>
      <c r="U65">
        <v>2056145.55</v>
      </c>
      <c r="W65" s="318">
        <v>577503.61</v>
      </c>
      <c r="Z65" s="318">
        <v>314819.20000000001</v>
      </c>
      <c r="AC65" s="322">
        <v>490915.2</v>
      </c>
      <c r="AE65" s="322">
        <v>8672</v>
      </c>
      <c r="AF65" s="322">
        <v>194758</v>
      </c>
      <c r="AG65" s="322">
        <v>24742.41</v>
      </c>
      <c r="AJ65" s="246">
        <f t="shared" si="7"/>
        <v>777511.66999999993</v>
      </c>
      <c r="AK65" s="253">
        <f t="shared" si="8"/>
        <v>441404</v>
      </c>
      <c r="AL65" s="248">
        <f t="shared" si="5"/>
        <v>336107.66999999993</v>
      </c>
      <c r="AM65" s="254">
        <f t="shared" si="9"/>
        <v>892322.81</v>
      </c>
      <c r="AN65" s="255">
        <f t="shared" si="10"/>
        <v>719087.61</v>
      </c>
      <c r="AO65" s="248">
        <f t="shared" si="6"/>
        <v>173235.20000000007</v>
      </c>
    </row>
    <row r="66" spans="1:41" x14ac:dyDescent="0.2">
      <c r="A66" s="244" t="s">
        <v>190</v>
      </c>
      <c r="B66" s="244" t="s">
        <v>269</v>
      </c>
      <c r="C66" s="244">
        <v>5834</v>
      </c>
      <c r="D66" s="244" t="s">
        <v>271</v>
      </c>
      <c r="E66" t="s">
        <v>271</v>
      </c>
      <c r="F66" s="315">
        <v>770031.57</v>
      </c>
      <c r="H66" s="315">
        <v>93113.49</v>
      </c>
      <c r="I66">
        <v>605475.29</v>
      </c>
      <c r="J66">
        <v>396681.81</v>
      </c>
      <c r="L66" s="316">
        <v>16531</v>
      </c>
      <c r="M66" s="316">
        <v>15486.98</v>
      </c>
      <c r="Q66" s="316">
        <v>18649</v>
      </c>
      <c r="T66">
        <v>-1271880.18</v>
      </c>
      <c r="U66">
        <v>2912713.08</v>
      </c>
      <c r="W66" s="318">
        <v>1046087.04</v>
      </c>
      <c r="AC66" s="322">
        <v>143528</v>
      </c>
      <c r="AF66" s="322">
        <v>593955.27</v>
      </c>
      <c r="AG66" s="322">
        <v>79565.490000000005</v>
      </c>
      <c r="AI66" s="322">
        <v>51750</v>
      </c>
      <c r="AJ66" s="246">
        <f t="shared" si="7"/>
        <v>863145.05999999994</v>
      </c>
      <c r="AK66" s="253">
        <f t="shared" si="8"/>
        <v>50666.979999999996</v>
      </c>
      <c r="AL66" s="248">
        <f t="shared" si="5"/>
        <v>812478.08</v>
      </c>
      <c r="AM66" s="254">
        <f t="shared" si="9"/>
        <v>1046087.04</v>
      </c>
      <c r="AN66" s="255">
        <f t="shared" si="10"/>
        <v>868798.76</v>
      </c>
      <c r="AO66" s="248">
        <f t="shared" si="6"/>
        <v>177288.28000000003</v>
      </c>
    </row>
    <row r="67" spans="1:41" x14ac:dyDescent="0.2">
      <c r="A67" s="244" t="s">
        <v>190</v>
      </c>
      <c r="B67" s="244" t="s">
        <v>269</v>
      </c>
      <c r="C67" s="244">
        <v>4475</v>
      </c>
      <c r="D67" s="244" t="s">
        <v>272</v>
      </c>
      <c r="E67" t="s">
        <v>272</v>
      </c>
      <c r="F67" s="315">
        <v>740056.92</v>
      </c>
      <c r="H67" s="315">
        <v>44092.69</v>
      </c>
      <c r="I67">
        <v>844548.65</v>
      </c>
      <c r="J67">
        <v>368716.64</v>
      </c>
      <c r="L67" s="316">
        <v>8040</v>
      </c>
      <c r="M67" s="316">
        <v>12320.35</v>
      </c>
      <c r="P67" s="316">
        <v>131200</v>
      </c>
      <c r="Q67" s="316">
        <v>1750</v>
      </c>
      <c r="U67">
        <v>1364480.05</v>
      </c>
      <c r="W67" s="318">
        <v>493552.49</v>
      </c>
      <c r="X67" s="318">
        <v>12500</v>
      </c>
      <c r="AC67" s="322">
        <v>115666</v>
      </c>
      <c r="AF67" s="322">
        <v>183706.79</v>
      </c>
      <c r="AG67" s="322">
        <v>52824.65</v>
      </c>
      <c r="AJ67" s="246">
        <f t="shared" si="7"/>
        <v>784149.6100000001</v>
      </c>
      <c r="AK67" s="253">
        <f t="shared" si="8"/>
        <v>153310.35</v>
      </c>
      <c r="AL67" s="248">
        <f t="shared" si="5"/>
        <v>630839.26000000013</v>
      </c>
      <c r="AM67" s="254">
        <f t="shared" si="9"/>
        <v>506052.49</v>
      </c>
      <c r="AN67" s="255">
        <f t="shared" si="10"/>
        <v>352197.44000000006</v>
      </c>
      <c r="AO67" s="248">
        <f t="shared" si="6"/>
        <v>153855.04999999993</v>
      </c>
    </row>
    <row r="68" spans="1:41" x14ac:dyDescent="0.2">
      <c r="A68" s="244" t="s">
        <v>190</v>
      </c>
      <c r="B68" s="244" t="s">
        <v>269</v>
      </c>
      <c r="C68" s="244">
        <v>1990</v>
      </c>
      <c r="D68" s="244" t="s">
        <v>273</v>
      </c>
      <c r="E68" t="s">
        <v>273</v>
      </c>
      <c r="F68" s="315">
        <v>389485.55</v>
      </c>
      <c r="H68" s="315">
        <v>11120.11</v>
      </c>
      <c r="I68">
        <v>696651.18</v>
      </c>
      <c r="J68">
        <v>207582.69</v>
      </c>
      <c r="L68" s="316">
        <v>19235</v>
      </c>
      <c r="M68" s="316">
        <v>19157.59</v>
      </c>
      <c r="Q68" s="316">
        <v>1750</v>
      </c>
      <c r="S68">
        <v>-955595.87</v>
      </c>
      <c r="U68">
        <v>2067672.51</v>
      </c>
      <c r="W68" s="318">
        <v>444798.84</v>
      </c>
      <c r="X68" s="318">
        <v>35800</v>
      </c>
      <c r="Y68" s="318">
        <v>277.89</v>
      </c>
      <c r="AC68" s="322">
        <v>58266</v>
      </c>
      <c r="AF68" s="322">
        <v>193348.24</v>
      </c>
      <c r="AG68" s="322">
        <v>63283.19</v>
      </c>
      <c r="AJ68" s="246">
        <f t="shared" si="7"/>
        <v>400605.66</v>
      </c>
      <c r="AK68" s="253">
        <f t="shared" si="8"/>
        <v>40142.589999999997</v>
      </c>
      <c r="AL68" s="248">
        <f t="shared" si="5"/>
        <v>360463.06999999995</v>
      </c>
      <c r="AM68" s="254">
        <f t="shared" si="9"/>
        <v>480876.73000000004</v>
      </c>
      <c r="AN68" s="255">
        <f t="shared" si="10"/>
        <v>314897.43</v>
      </c>
      <c r="AO68" s="248">
        <f t="shared" si="6"/>
        <v>165979.30000000005</v>
      </c>
    </row>
    <row r="69" spans="1:41" x14ac:dyDescent="0.2">
      <c r="A69" s="244" t="s">
        <v>190</v>
      </c>
      <c r="B69" s="244" t="s">
        <v>269</v>
      </c>
      <c r="C69" s="244">
        <v>5043</v>
      </c>
      <c r="D69" s="244" t="s">
        <v>274</v>
      </c>
      <c r="E69" t="s">
        <v>274</v>
      </c>
      <c r="F69" s="315">
        <v>498782</v>
      </c>
      <c r="H69" s="315">
        <v>14403.24</v>
      </c>
      <c r="I69">
        <v>1155848.22</v>
      </c>
      <c r="J69">
        <v>375280.08</v>
      </c>
      <c r="L69" s="316">
        <v>0</v>
      </c>
      <c r="M69" s="316">
        <v>-10350.700000000001</v>
      </c>
      <c r="Q69" s="316">
        <v>-975</v>
      </c>
      <c r="U69">
        <v>2226508.67</v>
      </c>
      <c r="W69" s="318">
        <v>922466.17</v>
      </c>
      <c r="AC69" s="322">
        <v>89320</v>
      </c>
      <c r="AF69" s="322">
        <v>170293.7</v>
      </c>
      <c r="AG69" s="322">
        <v>70936.14</v>
      </c>
      <c r="AJ69" s="246">
        <f t="shared" si="7"/>
        <v>513185.24</v>
      </c>
      <c r="AK69" s="253">
        <f t="shared" si="8"/>
        <v>-11325.7</v>
      </c>
      <c r="AL69" s="248">
        <f>AJ69-AK69</f>
        <v>524510.93999999994</v>
      </c>
      <c r="AM69" s="254">
        <f t="shared" si="9"/>
        <v>922466.17</v>
      </c>
      <c r="AN69" s="255">
        <f t="shared" si="10"/>
        <v>330549.84000000003</v>
      </c>
      <c r="AO69" s="248">
        <f t="shared" si="6"/>
        <v>591916.33000000007</v>
      </c>
    </row>
    <row r="70" spans="1:41" x14ac:dyDescent="0.2">
      <c r="A70" s="244" t="s">
        <v>190</v>
      </c>
      <c r="B70" s="244" t="s">
        <v>269</v>
      </c>
      <c r="C70" s="244">
        <v>5442</v>
      </c>
      <c r="D70" s="244" t="s">
        <v>275</v>
      </c>
      <c r="E70" t="s">
        <v>275</v>
      </c>
      <c r="F70" s="315">
        <v>537255.09</v>
      </c>
      <c r="G70" s="315">
        <v>0</v>
      </c>
      <c r="H70" s="315">
        <v>62521.8</v>
      </c>
      <c r="I70">
        <v>385805.07</v>
      </c>
      <c r="J70">
        <v>538612.49</v>
      </c>
      <c r="L70" s="316">
        <v>0</v>
      </c>
      <c r="M70" s="316">
        <v>55474</v>
      </c>
      <c r="P70" s="316">
        <v>156440</v>
      </c>
      <c r="U70">
        <v>2114406.96</v>
      </c>
      <c r="W70" s="318">
        <v>685856.33</v>
      </c>
      <c r="AC70" s="322">
        <v>163514</v>
      </c>
      <c r="AF70" s="322">
        <v>414870.67</v>
      </c>
      <c r="AG70" s="322">
        <v>58203.14</v>
      </c>
      <c r="AJ70" s="246">
        <f t="shared" si="7"/>
        <v>599776.89</v>
      </c>
      <c r="AK70" s="253">
        <f t="shared" si="8"/>
        <v>211914</v>
      </c>
      <c r="AL70" s="248">
        <f>AJ70-AK70</f>
        <v>387862.89</v>
      </c>
      <c r="AM70" s="254">
        <f t="shared" si="9"/>
        <v>685856.33</v>
      </c>
      <c r="AN70" s="255">
        <f t="shared" si="10"/>
        <v>636587.80999999994</v>
      </c>
      <c r="AO70" s="248">
        <f>AM70-AN70</f>
        <v>49268.520000000019</v>
      </c>
    </row>
    <row r="71" spans="1:41" ht="24" x14ac:dyDescent="0.55000000000000004">
      <c r="D71" s="180"/>
      <c r="AJ71" s="246">
        <f t="shared" si="7"/>
        <v>0</v>
      </c>
      <c r="AK71" s="253">
        <f t="shared" si="8"/>
        <v>0</v>
      </c>
      <c r="AL71" s="248">
        <f>AJ71-AK71</f>
        <v>0</v>
      </c>
      <c r="AM71" s="254">
        <f t="shared" si="9"/>
        <v>0</v>
      </c>
      <c r="AN71" s="255">
        <f t="shared" si="10"/>
        <v>0</v>
      </c>
      <c r="AO71" s="248">
        <f>AM71-AN71</f>
        <v>0</v>
      </c>
    </row>
    <row r="72" spans="1:41" x14ac:dyDescent="0.2">
      <c r="AK72" s="253"/>
      <c r="AM72" s="254"/>
      <c r="AN72" s="255"/>
    </row>
    <row r="73" spans="1:41" x14ac:dyDescent="0.2">
      <c r="AK73" s="253"/>
      <c r="AM73" s="254"/>
      <c r="AN73" s="255"/>
    </row>
    <row r="74" spans="1:41" x14ac:dyDescent="0.2">
      <c r="AK74" s="253"/>
      <c r="AM74" s="254"/>
      <c r="AN74" s="255"/>
    </row>
    <row r="75" spans="1:41" x14ac:dyDescent="0.2">
      <c r="AK75" s="253"/>
      <c r="AM75" s="254"/>
      <c r="AN75" s="255"/>
    </row>
    <row r="76" spans="1:41" x14ac:dyDescent="0.2">
      <c r="AK76" s="253"/>
      <c r="AM76" s="254"/>
      <c r="AN76" s="255"/>
    </row>
    <row r="77" spans="1:41" x14ac:dyDescent="0.2">
      <c r="AK77" s="253"/>
      <c r="AM77" s="254"/>
      <c r="AN77" s="255"/>
    </row>
    <row r="78" spans="1:41" x14ac:dyDescent="0.2">
      <c r="AK78" s="253"/>
      <c r="AM78" s="254"/>
      <c r="AN78" s="255"/>
    </row>
    <row r="79" spans="1:41" x14ac:dyDescent="0.2">
      <c r="AK79" s="253"/>
      <c r="AM79" s="254"/>
      <c r="AN79" s="255"/>
    </row>
    <row r="80" spans="1:41" x14ac:dyDescent="0.2">
      <c r="AK80" s="253"/>
      <c r="AM80" s="254"/>
      <c r="AN80" s="255"/>
    </row>
    <row r="81" spans="37:40" x14ac:dyDescent="0.2">
      <c r="AK81" s="253"/>
      <c r="AM81" s="254"/>
      <c r="AN81" s="255"/>
    </row>
    <row r="82" spans="37:40" x14ac:dyDescent="0.2">
      <c r="AK82" s="253"/>
      <c r="AM82" s="254"/>
      <c r="AN82" s="255"/>
    </row>
    <row r="83" spans="37:40" x14ac:dyDescent="0.2">
      <c r="AK83" s="253"/>
      <c r="AM83" s="254"/>
      <c r="AN83" s="255"/>
    </row>
    <row r="84" spans="37:40" x14ac:dyDescent="0.2">
      <c r="AK84" s="253"/>
      <c r="AM84" s="254"/>
      <c r="AN84" s="255"/>
    </row>
    <row r="85" spans="37:40" x14ac:dyDescent="0.2">
      <c r="AK85" s="253"/>
      <c r="AM85" s="254"/>
      <c r="AN85" s="255"/>
    </row>
    <row r="86" spans="37:40" x14ac:dyDescent="0.2">
      <c r="AK86" s="253"/>
      <c r="AM86" s="254"/>
      <c r="AN86" s="255"/>
    </row>
    <row r="87" spans="37:40" x14ac:dyDescent="0.2">
      <c r="AK87" s="253"/>
      <c r="AM87" s="254"/>
      <c r="AN87" s="255"/>
    </row>
    <row r="88" spans="37:40" x14ac:dyDescent="0.2">
      <c r="AK88" s="253"/>
      <c r="AM88" s="254"/>
      <c r="AN88" s="255"/>
    </row>
    <row r="89" spans="37:40" x14ac:dyDescent="0.2">
      <c r="AK89" s="253"/>
      <c r="AM89" s="254"/>
      <c r="AN89" s="255"/>
    </row>
    <row r="90" spans="37:40" x14ac:dyDescent="0.2">
      <c r="AK90" s="253"/>
      <c r="AM90" s="254"/>
      <c r="AN90" s="255"/>
    </row>
    <row r="91" spans="37:40" x14ac:dyDescent="0.2">
      <c r="AK91" s="253"/>
      <c r="AM91" s="254"/>
      <c r="AN91" s="255"/>
    </row>
    <row r="92" spans="37:40" x14ac:dyDescent="0.2">
      <c r="AK92" s="253"/>
      <c r="AM92" s="254"/>
      <c r="AN92" s="255"/>
    </row>
    <row r="93" spans="37:40" x14ac:dyDescent="0.2">
      <c r="AK93" s="253"/>
      <c r="AM93" s="254"/>
      <c r="AN93" s="255"/>
    </row>
    <row r="94" spans="37:40" x14ac:dyDescent="0.2">
      <c r="AK94" s="253"/>
      <c r="AM94" s="254"/>
      <c r="AN94" s="255"/>
    </row>
    <row r="95" spans="37:40" x14ac:dyDescent="0.2">
      <c r="AK95" s="253"/>
      <c r="AM95" s="254"/>
      <c r="AN95" s="255"/>
    </row>
    <row r="96" spans="37:40" x14ac:dyDescent="0.2">
      <c r="AK96" s="253"/>
      <c r="AM96" s="254"/>
      <c r="AN96" s="255"/>
    </row>
    <row r="97" spans="37:40" x14ac:dyDescent="0.2">
      <c r="AK97" s="253"/>
      <c r="AM97" s="254"/>
      <c r="AN97" s="255"/>
    </row>
    <row r="98" spans="37:40" x14ac:dyDescent="0.2">
      <c r="AK98" s="253"/>
      <c r="AM98" s="254"/>
      <c r="AN98" s="255"/>
    </row>
    <row r="99" spans="37:40" x14ac:dyDescent="0.2">
      <c r="AK99" s="253"/>
      <c r="AM99" s="254"/>
      <c r="AN99" s="255"/>
    </row>
    <row r="100" spans="37:40" x14ac:dyDescent="0.2">
      <c r="AK100" s="253"/>
      <c r="AM100" s="254"/>
      <c r="AN100" s="255"/>
    </row>
    <row r="101" spans="37:40" x14ac:dyDescent="0.2">
      <c r="AK101" s="253"/>
      <c r="AM101" s="254"/>
      <c r="AN101" s="255"/>
    </row>
    <row r="102" spans="37:40" x14ac:dyDescent="0.2">
      <c r="AK102" s="253"/>
      <c r="AM102" s="254"/>
      <c r="AN102" s="255"/>
    </row>
    <row r="103" spans="37:40" x14ac:dyDescent="0.2">
      <c r="AK103" s="253"/>
      <c r="AM103" s="254"/>
      <c r="AN103" s="255"/>
    </row>
    <row r="104" spans="37:40" x14ac:dyDescent="0.2">
      <c r="AK104" s="253"/>
      <c r="AM104" s="254"/>
      <c r="AN104" s="255"/>
    </row>
    <row r="105" spans="37:40" x14ac:dyDescent="0.2">
      <c r="AK105" s="253"/>
      <c r="AM105" s="254"/>
      <c r="AN105" s="255"/>
    </row>
    <row r="106" spans="37:40" x14ac:dyDescent="0.2">
      <c r="AK106" s="253"/>
      <c r="AM106" s="254"/>
      <c r="AN106" s="255"/>
    </row>
    <row r="107" spans="37:40" x14ac:dyDescent="0.2">
      <c r="AK107" s="253"/>
      <c r="AM107" s="254"/>
      <c r="AN107" s="255"/>
    </row>
    <row r="108" spans="37:40" x14ac:dyDescent="0.2">
      <c r="AK108" s="253"/>
      <c r="AM108" s="254"/>
      <c r="AN108" s="255"/>
    </row>
    <row r="109" spans="37:40" x14ac:dyDescent="0.2">
      <c r="AK109" s="253"/>
      <c r="AM109" s="254"/>
      <c r="AN109" s="255"/>
    </row>
    <row r="110" spans="37:40" x14ac:dyDescent="0.2">
      <c r="AK110" s="253"/>
      <c r="AM110" s="254"/>
      <c r="AN110" s="255"/>
    </row>
    <row r="111" spans="37:40" x14ac:dyDescent="0.2">
      <c r="AK111" s="253"/>
      <c r="AM111" s="254"/>
      <c r="AN111" s="255"/>
    </row>
    <row r="112" spans="37:40" x14ac:dyDescent="0.2">
      <c r="AK112" s="253"/>
      <c r="AM112" s="254"/>
      <c r="AN112" s="255"/>
    </row>
    <row r="113" spans="37:40" x14ac:dyDescent="0.2">
      <c r="AK113" s="253"/>
      <c r="AM113" s="254"/>
      <c r="AN113" s="255"/>
    </row>
    <row r="114" spans="37:40" x14ac:dyDescent="0.2">
      <c r="AK114" s="253"/>
      <c r="AM114" s="254"/>
      <c r="AN114" s="255"/>
    </row>
    <row r="115" spans="37:40" x14ac:dyDescent="0.2">
      <c r="AK115" s="253"/>
      <c r="AM115" s="254"/>
      <c r="AN115" s="255"/>
    </row>
    <row r="116" spans="37:40" x14ac:dyDescent="0.2">
      <c r="AK116" s="253"/>
      <c r="AM116" s="254"/>
      <c r="AN116" s="255"/>
    </row>
    <row r="117" spans="37:40" x14ac:dyDescent="0.2">
      <c r="AK117" s="253"/>
      <c r="AM117" s="254"/>
      <c r="AN117" s="255"/>
    </row>
    <row r="118" spans="37:40" x14ac:dyDescent="0.2">
      <c r="AK118" s="253"/>
      <c r="AM118" s="254"/>
      <c r="AN118" s="255"/>
    </row>
    <row r="119" spans="37:40" x14ac:dyDescent="0.2">
      <c r="AK119" s="253"/>
      <c r="AM119" s="254"/>
      <c r="AN119" s="255"/>
    </row>
    <row r="120" spans="37:40" x14ac:dyDescent="0.2">
      <c r="AK120" s="253"/>
      <c r="AM120" s="254"/>
      <c r="AN120" s="255"/>
    </row>
    <row r="121" spans="37:40" x14ac:dyDescent="0.2">
      <c r="AK121" s="253"/>
      <c r="AM121" s="254"/>
      <c r="AN121" s="255"/>
    </row>
    <row r="122" spans="37:40" x14ac:dyDescent="0.2">
      <c r="AK122" s="253"/>
      <c r="AM122" s="254"/>
      <c r="AN122" s="255"/>
    </row>
    <row r="123" spans="37:40" x14ac:dyDescent="0.2">
      <c r="AK123" s="253"/>
      <c r="AM123" s="254"/>
      <c r="AN123" s="255"/>
    </row>
    <row r="124" spans="37:40" x14ac:dyDescent="0.2">
      <c r="AK124" s="253"/>
      <c r="AM124" s="254"/>
      <c r="AN124" s="255"/>
    </row>
    <row r="125" spans="37:40" x14ac:dyDescent="0.2">
      <c r="AK125" s="253"/>
      <c r="AM125" s="254"/>
      <c r="AN125" s="255"/>
    </row>
    <row r="126" spans="37:40" x14ac:dyDescent="0.2">
      <c r="AK126" s="253"/>
      <c r="AM126" s="254"/>
      <c r="AN126" s="255"/>
    </row>
    <row r="127" spans="37:40" x14ac:dyDescent="0.2">
      <c r="AK127" s="253"/>
      <c r="AM127" s="254"/>
      <c r="AN127" s="255"/>
    </row>
    <row r="128" spans="37:40" x14ac:dyDescent="0.2">
      <c r="AK128" s="253"/>
      <c r="AM128" s="254"/>
      <c r="AN128" s="255"/>
    </row>
    <row r="129" spans="37:40" x14ac:dyDescent="0.2">
      <c r="AK129" s="253"/>
      <c r="AM129" s="254"/>
      <c r="AN129" s="255"/>
    </row>
    <row r="130" spans="37:40" x14ac:dyDescent="0.2">
      <c r="AK130" s="253"/>
      <c r="AM130" s="254"/>
      <c r="AN130" s="255"/>
    </row>
    <row r="131" spans="37:40" x14ac:dyDescent="0.2">
      <c r="AK131" s="253"/>
      <c r="AM131" s="254"/>
      <c r="AN131" s="255"/>
    </row>
    <row r="132" spans="37:40" x14ac:dyDescent="0.2">
      <c r="AK132" s="253"/>
      <c r="AM132" s="254"/>
      <c r="AN132" s="255"/>
    </row>
    <row r="133" spans="37:40" x14ac:dyDescent="0.2">
      <c r="AK133" s="253"/>
      <c r="AM133" s="254"/>
      <c r="AN133" s="255"/>
    </row>
    <row r="134" spans="37:40" x14ac:dyDescent="0.2">
      <c r="AK134" s="253"/>
      <c r="AM134" s="254"/>
      <c r="AN134" s="255"/>
    </row>
    <row r="135" spans="37:40" x14ac:dyDescent="0.2">
      <c r="AK135" s="253"/>
      <c r="AM135" s="254"/>
      <c r="AN135" s="255"/>
    </row>
    <row r="136" spans="37:40" x14ac:dyDescent="0.2">
      <c r="AK136" s="253"/>
      <c r="AM136" s="254"/>
      <c r="AN136" s="255"/>
    </row>
    <row r="137" spans="37:40" x14ac:dyDescent="0.2">
      <c r="AK137" s="253"/>
      <c r="AM137" s="254"/>
      <c r="AN137" s="255"/>
    </row>
    <row r="138" spans="37:40" x14ac:dyDescent="0.2">
      <c r="AK138" s="253"/>
      <c r="AM138" s="254"/>
      <c r="AN138" s="255"/>
    </row>
    <row r="139" spans="37:40" x14ac:dyDescent="0.2">
      <c r="AK139" s="253"/>
      <c r="AM139" s="254"/>
      <c r="AN139" s="255"/>
    </row>
    <row r="140" spans="37:40" x14ac:dyDescent="0.2">
      <c r="AK140" s="253"/>
      <c r="AM140" s="254"/>
      <c r="AN140" s="255"/>
    </row>
    <row r="141" spans="37:40" x14ac:dyDescent="0.2">
      <c r="AK141" s="253"/>
      <c r="AM141" s="254"/>
      <c r="AN141" s="255"/>
    </row>
    <row r="142" spans="37:40" x14ac:dyDescent="0.2">
      <c r="AK142" s="253"/>
      <c r="AM142" s="254"/>
      <c r="AN142" s="255"/>
    </row>
    <row r="143" spans="37:40" x14ac:dyDescent="0.2">
      <c r="AK143" s="253"/>
      <c r="AM143" s="254"/>
      <c r="AN143" s="255"/>
    </row>
    <row r="144" spans="37:40" x14ac:dyDescent="0.2">
      <c r="AK144" s="253"/>
      <c r="AM144" s="254"/>
      <c r="AN144" s="255"/>
    </row>
    <row r="145" spans="37:40" x14ac:dyDescent="0.2">
      <c r="AK145" s="253"/>
      <c r="AM145" s="254"/>
      <c r="AN145" s="255"/>
    </row>
    <row r="146" spans="37:40" x14ac:dyDescent="0.2">
      <c r="AK146" s="253"/>
      <c r="AM146" s="254"/>
      <c r="AN146" s="255"/>
    </row>
    <row r="147" spans="37:40" x14ac:dyDescent="0.2">
      <c r="AK147" s="253"/>
      <c r="AM147" s="254"/>
      <c r="AN147" s="255"/>
    </row>
    <row r="148" spans="37:40" x14ac:dyDescent="0.2">
      <c r="AK148" s="253"/>
      <c r="AM148" s="254"/>
      <c r="AN148" s="255"/>
    </row>
    <row r="149" spans="37:40" x14ac:dyDescent="0.2">
      <c r="AK149" s="253"/>
      <c r="AM149" s="254"/>
      <c r="AN149" s="255"/>
    </row>
    <row r="150" spans="37:40" x14ac:dyDescent="0.2">
      <c r="AK150" s="253"/>
      <c r="AM150" s="254"/>
      <c r="AN150" s="255"/>
    </row>
    <row r="151" spans="37:40" x14ac:dyDescent="0.2">
      <c r="AK151" s="253"/>
      <c r="AM151" s="254"/>
      <c r="AN151" s="25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6"/>
  <sheetViews>
    <sheetView zoomScale="95" zoomScaleNormal="95" workbookViewId="0">
      <selection activeCell="X10" sqref="X10"/>
    </sheetView>
  </sheetViews>
  <sheetFormatPr defaultColWidth="29" defaultRowHeight="14.25" x14ac:dyDescent="0.2"/>
  <cols>
    <col min="1" max="1" width="29" style="234"/>
    <col min="2" max="4" width="29" style="75"/>
    <col min="5" max="6" width="29" style="234"/>
    <col min="7" max="10" width="29" style="218"/>
    <col min="11" max="14" width="29" style="234"/>
    <col min="15" max="19" width="29" style="62"/>
    <col min="20" max="21" width="29" style="76"/>
    <col min="22" max="16384" width="29" style="234"/>
  </cols>
  <sheetData>
    <row r="1" spans="1:21" x14ac:dyDescent="0.2">
      <c r="A1" t="s">
        <v>2459</v>
      </c>
      <c r="B1" t="s">
        <v>2460</v>
      </c>
      <c r="C1" t="s">
        <v>2461</v>
      </c>
      <c r="D1" t="s">
        <v>2462</v>
      </c>
      <c r="E1" t="s">
        <v>2463</v>
      </c>
      <c r="F1" t="s">
        <v>2464</v>
      </c>
      <c r="G1" t="s">
        <v>2467</v>
      </c>
      <c r="H1" t="s">
        <v>2471</v>
      </c>
      <c r="I1" t="s">
        <v>2472</v>
      </c>
      <c r="J1" t="s">
        <v>2473</v>
      </c>
      <c r="K1" t="s">
        <v>2474</v>
      </c>
      <c r="L1" t="s">
        <v>2475</v>
      </c>
      <c r="M1" t="s">
        <v>2477</v>
      </c>
      <c r="N1" t="s">
        <v>2478</v>
      </c>
      <c r="O1" t="s">
        <v>2479</v>
      </c>
      <c r="P1" t="s">
        <v>2480</v>
      </c>
      <c r="Q1" t="s">
        <v>2482</v>
      </c>
      <c r="R1" t="s">
        <v>2483</v>
      </c>
      <c r="S1" t="s">
        <v>2486</v>
      </c>
      <c r="T1" t="s">
        <v>2487</v>
      </c>
      <c r="U1" t="s">
        <v>2489</v>
      </c>
    </row>
    <row r="2" spans="1:21" x14ac:dyDescent="0.2">
      <c r="A2" t="s">
        <v>2490</v>
      </c>
      <c r="B2" t="s">
        <v>2491</v>
      </c>
      <c r="C2" t="s">
        <v>2492</v>
      </c>
      <c r="D2" t="s">
        <v>2493</v>
      </c>
      <c r="E2" t="s">
        <v>2494</v>
      </c>
      <c r="F2" t="s">
        <v>2495</v>
      </c>
      <c r="G2" t="s">
        <v>2498</v>
      </c>
      <c r="H2" t="s">
        <v>2502</v>
      </c>
      <c r="I2" t="s">
        <v>2503</v>
      </c>
      <c r="J2" t="s">
        <v>2504</v>
      </c>
      <c r="K2" t="s">
        <v>2505</v>
      </c>
      <c r="L2" t="s">
        <v>2506</v>
      </c>
      <c r="M2" t="s">
        <v>2508</v>
      </c>
      <c r="N2" t="s">
        <v>2509</v>
      </c>
      <c r="O2" t="s">
        <v>2510</v>
      </c>
      <c r="P2" t="s">
        <v>2511</v>
      </c>
      <c r="Q2" t="s">
        <v>2513</v>
      </c>
      <c r="R2" t="s">
        <v>2514</v>
      </c>
      <c r="S2" t="s">
        <v>2517</v>
      </c>
      <c r="T2" t="s">
        <v>2518</v>
      </c>
      <c r="U2" t="s">
        <v>2520</v>
      </c>
    </row>
    <row r="3" spans="1:21" x14ac:dyDescent="0.2">
      <c r="A3" t="s">
        <v>2521</v>
      </c>
      <c r="B3">
        <v>53850195.119999997</v>
      </c>
      <c r="C3">
        <v>264380</v>
      </c>
      <c r="D3">
        <v>4941410.5199999996</v>
      </c>
      <c r="E3">
        <v>47767837.619999997</v>
      </c>
      <c r="F3">
        <v>32914223.920000002</v>
      </c>
      <c r="G3">
        <v>1668104.54</v>
      </c>
      <c r="H3">
        <v>883.59</v>
      </c>
      <c r="I3">
        <v>23000</v>
      </c>
      <c r="J3">
        <v>-4651491.17</v>
      </c>
      <c r="K3">
        <v>6186660.04</v>
      </c>
      <c r="L3">
        <v>181350186.34999999</v>
      </c>
      <c r="M3">
        <v>31644450.59</v>
      </c>
      <c r="N3">
        <v>2175680</v>
      </c>
      <c r="O3">
        <v>134710.73000000001</v>
      </c>
      <c r="P3">
        <v>28268834.629999999</v>
      </c>
      <c r="Q3">
        <v>906517.36</v>
      </c>
      <c r="R3">
        <v>38532445.630000003</v>
      </c>
      <c r="S3">
        <v>12838059.439999999</v>
      </c>
      <c r="T3">
        <v>4002071.04</v>
      </c>
      <c r="U3">
        <v>38350</v>
      </c>
    </row>
    <row r="4" spans="1:21" x14ac:dyDescent="0.2">
      <c r="A4" t="s">
        <v>2527</v>
      </c>
      <c r="B4">
        <v>1080976.81</v>
      </c>
      <c r="C4"/>
      <c r="D4">
        <v>27619.25</v>
      </c>
      <c r="E4">
        <v>2703721.03</v>
      </c>
      <c r="F4">
        <v>146941.65</v>
      </c>
      <c r="G4">
        <v>39650</v>
      </c>
      <c r="H4"/>
      <c r="I4"/>
      <c r="J4">
        <v>3998879.78</v>
      </c>
      <c r="K4">
        <v>342458.58</v>
      </c>
      <c r="L4">
        <v>198336.84</v>
      </c>
      <c r="M4">
        <v>314642.84000000003</v>
      </c>
      <c r="N4"/>
      <c r="O4"/>
      <c r="P4">
        <v>313920</v>
      </c>
      <c r="Q4">
        <v>12301.2</v>
      </c>
      <c r="R4">
        <v>449760</v>
      </c>
      <c r="S4">
        <v>629954.01</v>
      </c>
      <c r="T4">
        <v>126776.49</v>
      </c>
      <c r="U4"/>
    </row>
    <row r="5" spans="1:21" x14ac:dyDescent="0.2">
      <c r="A5" t="s">
        <v>2528</v>
      </c>
      <c r="B5">
        <v>743810.2</v>
      </c>
      <c r="C5"/>
      <c r="D5">
        <v>80423.899999999994</v>
      </c>
      <c r="E5">
        <v>519240.42</v>
      </c>
      <c r="F5">
        <v>233758.43</v>
      </c>
      <c r="G5">
        <v>25350</v>
      </c>
      <c r="H5"/>
      <c r="I5"/>
      <c r="J5">
        <v>-972932.47</v>
      </c>
      <c r="K5">
        <v>488063.15</v>
      </c>
      <c r="L5">
        <v>2159407.13</v>
      </c>
      <c r="M5">
        <v>364086.76</v>
      </c>
      <c r="N5"/>
      <c r="O5"/>
      <c r="P5">
        <v>259760</v>
      </c>
      <c r="Q5"/>
      <c r="R5">
        <v>415010</v>
      </c>
      <c r="S5">
        <v>210634.64</v>
      </c>
      <c r="T5">
        <v>43846.98</v>
      </c>
      <c r="U5"/>
    </row>
    <row r="6" spans="1:21" x14ac:dyDescent="0.2">
      <c r="A6" t="s">
        <v>2529</v>
      </c>
      <c r="B6">
        <v>942917.31</v>
      </c>
      <c r="C6"/>
      <c r="D6">
        <v>67531.61</v>
      </c>
      <c r="E6">
        <v>798705.74</v>
      </c>
      <c r="F6">
        <v>813192.19</v>
      </c>
      <c r="G6">
        <v>0</v>
      </c>
      <c r="H6"/>
      <c r="I6"/>
      <c r="J6">
        <v>-909033.75</v>
      </c>
      <c r="K6">
        <v>368972</v>
      </c>
      <c r="L6">
        <v>3104237.14</v>
      </c>
      <c r="M6">
        <v>342841.53</v>
      </c>
      <c r="N6"/>
      <c r="O6"/>
      <c r="P6">
        <v>559680</v>
      </c>
      <c r="Q6">
        <v>31540.16</v>
      </c>
      <c r="R6">
        <v>677853</v>
      </c>
      <c r="S6">
        <v>112780.34</v>
      </c>
      <c r="T6">
        <v>34861.35</v>
      </c>
      <c r="U6"/>
    </row>
    <row r="7" spans="1:21" x14ac:dyDescent="0.2">
      <c r="A7" t="s">
        <v>2530</v>
      </c>
      <c r="B7">
        <v>1222646.72</v>
      </c>
      <c r="C7">
        <v>14750</v>
      </c>
      <c r="D7">
        <v>66891.02</v>
      </c>
      <c r="E7">
        <v>27075.88</v>
      </c>
      <c r="F7">
        <v>145391.97</v>
      </c>
      <c r="G7"/>
      <c r="H7"/>
      <c r="I7"/>
      <c r="J7">
        <v>-510631.36</v>
      </c>
      <c r="K7">
        <v>494389.91</v>
      </c>
      <c r="L7">
        <v>1481598.18</v>
      </c>
      <c r="M7">
        <v>598351.32999999996</v>
      </c>
      <c r="N7"/>
      <c r="O7">
        <v>133076.28</v>
      </c>
      <c r="P7">
        <v>584760</v>
      </c>
      <c r="Q7"/>
      <c r="R7">
        <v>906380</v>
      </c>
      <c r="S7">
        <v>282382.7</v>
      </c>
      <c r="T7">
        <v>40245.300000000003</v>
      </c>
      <c r="U7"/>
    </row>
    <row r="8" spans="1:21" x14ac:dyDescent="0.2">
      <c r="A8" t="s">
        <v>2531</v>
      </c>
      <c r="B8">
        <v>1264011.51</v>
      </c>
      <c r="C8"/>
      <c r="D8">
        <v>20493.57</v>
      </c>
      <c r="E8">
        <v>8753.06</v>
      </c>
      <c r="F8">
        <v>843161.66</v>
      </c>
      <c r="G8">
        <v>30450</v>
      </c>
      <c r="H8"/>
      <c r="I8"/>
      <c r="J8">
        <v>-1838293.15</v>
      </c>
      <c r="K8">
        <v>361103.34</v>
      </c>
      <c r="L8">
        <v>3577514.61</v>
      </c>
      <c r="M8">
        <v>438524.09</v>
      </c>
      <c r="N8"/>
      <c r="O8"/>
      <c r="P8">
        <v>257230</v>
      </c>
      <c r="Q8">
        <v>70650</v>
      </c>
      <c r="R8">
        <v>449194</v>
      </c>
      <c r="S8">
        <v>224713.59</v>
      </c>
      <c r="T8">
        <v>17411.490000000002</v>
      </c>
      <c r="U8"/>
    </row>
    <row r="9" spans="1:21" x14ac:dyDescent="0.2">
      <c r="A9" t="s">
        <v>2532</v>
      </c>
      <c r="B9">
        <v>423298.18</v>
      </c>
      <c r="C9"/>
      <c r="D9">
        <v>70818.600000000006</v>
      </c>
      <c r="E9">
        <v>302374.51</v>
      </c>
      <c r="F9">
        <v>218266.87</v>
      </c>
      <c r="G9">
        <v>19225.400000000001</v>
      </c>
      <c r="H9"/>
      <c r="I9"/>
      <c r="J9">
        <v>882758.94</v>
      </c>
      <c r="K9">
        <v>73896.679999999993</v>
      </c>
      <c r="L9">
        <v>80851.62</v>
      </c>
      <c r="M9">
        <v>172993.5</v>
      </c>
      <c r="N9"/>
      <c r="O9"/>
      <c r="P9">
        <v>247330</v>
      </c>
      <c r="Q9"/>
      <c r="R9">
        <v>292720</v>
      </c>
      <c r="S9">
        <v>131300.79</v>
      </c>
      <c r="T9">
        <v>32112.14</v>
      </c>
      <c r="U9"/>
    </row>
    <row r="10" spans="1:21" x14ac:dyDescent="0.2">
      <c r="A10" t="s">
        <v>2533</v>
      </c>
      <c r="B10">
        <v>823290.37</v>
      </c>
      <c r="C10"/>
      <c r="D10">
        <v>159476.95000000001</v>
      </c>
      <c r="E10">
        <v>962354.97</v>
      </c>
      <c r="F10">
        <v>1528239.59</v>
      </c>
      <c r="G10">
        <v>18150</v>
      </c>
      <c r="H10"/>
      <c r="I10"/>
      <c r="J10">
        <v>830004.63</v>
      </c>
      <c r="K10">
        <v>243947.27</v>
      </c>
      <c r="L10">
        <v>2359303.7200000002</v>
      </c>
      <c r="M10">
        <v>459864.12</v>
      </c>
      <c r="N10"/>
      <c r="O10">
        <v>48.51</v>
      </c>
      <c r="P10">
        <v>470600</v>
      </c>
      <c r="Q10"/>
      <c r="R10">
        <v>644720</v>
      </c>
      <c r="S10">
        <v>139722.26</v>
      </c>
      <c r="T10">
        <v>96613.11</v>
      </c>
      <c r="U10"/>
    </row>
    <row r="11" spans="1:21" x14ac:dyDescent="0.2">
      <c r="A11" t="s">
        <v>2534</v>
      </c>
      <c r="B11">
        <v>699242.34</v>
      </c>
      <c r="C11">
        <v>0</v>
      </c>
      <c r="D11">
        <v>38792.019999999997</v>
      </c>
      <c r="E11">
        <v>738220.26</v>
      </c>
      <c r="F11">
        <v>140981.29999999999</v>
      </c>
      <c r="G11"/>
      <c r="H11"/>
      <c r="I11"/>
      <c r="J11">
        <v>-891788.64</v>
      </c>
      <c r="K11">
        <v>412650.74</v>
      </c>
      <c r="L11">
        <v>2243800.1</v>
      </c>
      <c r="M11">
        <v>167738.85</v>
      </c>
      <c r="N11"/>
      <c r="O11"/>
      <c r="P11">
        <v>291378</v>
      </c>
      <c r="Q11"/>
      <c r="R11">
        <v>414973</v>
      </c>
      <c r="S11">
        <v>85720.12</v>
      </c>
      <c r="T11">
        <v>18017.099999999999</v>
      </c>
      <c r="U11"/>
    </row>
    <row r="12" spans="1:21" x14ac:dyDescent="0.2">
      <c r="A12" t="s">
        <v>2535</v>
      </c>
      <c r="B12">
        <v>1110870.8799999999</v>
      </c>
      <c r="C12"/>
      <c r="D12">
        <v>155376.26</v>
      </c>
      <c r="E12">
        <v>29931.31</v>
      </c>
      <c r="F12">
        <v>228221.98</v>
      </c>
      <c r="G12">
        <v>56400</v>
      </c>
      <c r="H12"/>
      <c r="I12"/>
      <c r="J12">
        <v>-1311381.32</v>
      </c>
      <c r="K12">
        <v>293100.59000000003</v>
      </c>
      <c r="L12">
        <v>2541297.98</v>
      </c>
      <c r="M12">
        <v>386466.78</v>
      </c>
      <c r="N12"/>
      <c r="O12"/>
      <c r="P12">
        <v>335110</v>
      </c>
      <c r="Q12"/>
      <c r="R12">
        <v>481295</v>
      </c>
      <c r="S12">
        <v>197875.63</v>
      </c>
      <c r="T12">
        <v>22851.66</v>
      </c>
      <c r="U12"/>
    </row>
    <row r="13" spans="1:21" x14ac:dyDescent="0.2">
      <c r="A13" t="s">
        <v>2536</v>
      </c>
      <c r="B13">
        <v>397507.07</v>
      </c>
      <c r="C13"/>
      <c r="D13">
        <v>20577.59</v>
      </c>
      <c r="E13">
        <v>1855995.84</v>
      </c>
      <c r="F13">
        <v>228841.57</v>
      </c>
      <c r="G13">
        <v>107694.28</v>
      </c>
      <c r="H13"/>
      <c r="I13"/>
      <c r="J13">
        <v>-49978.7</v>
      </c>
      <c r="K13">
        <v>83385.3</v>
      </c>
      <c r="L13">
        <v>2357450.56</v>
      </c>
      <c r="M13">
        <v>236304.66</v>
      </c>
      <c r="N13"/>
      <c r="O13"/>
      <c r="P13">
        <v>126210</v>
      </c>
      <c r="Q13"/>
      <c r="R13">
        <v>176115</v>
      </c>
      <c r="S13">
        <v>118537.01</v>
      </c>
      <c r="T13">
        <v>32009.19</v>
      </c>
      <c r="U13"/>
    </row>
    <row r="14" spans="1:21" x14ac:dyDescent="0.2">
      <c r="A14" t="s">
        <v>2537</v>
      </c>
      <c r="B14">
        <v>601011.06999999995</v>
      </c>
      <c r="C14"/>
      <c r="D14">
        <v>13339.06</v>
      </c>
      <c r="E14">
        <v>877430.9</v>
      </c>
      <c r="F14">
        <v>543577.43999999994</v>
      </c>
      <c r="G14">
        <v>37263.67</v>
      </c>
      <c r="H14"/>
      <c r="I14"/>
      <c r="J14">
        <v>-1445598.15</v>
      </c>
      <c r="K14">
        <v>152466.23000000001</v>
      </c>
      <c r="L14">
        <v>3416597.09</v>
      </c>
      <c r="M14">
        <v>249626.54</v>
      </c>
      <c r="N14"/>
      <c r="O14"/>
      <c r="P14">
        <v>278550</v>
      </c>
      <c r="Q14"/>
      <c r="R14">
        <v>401970</v>
      </c>
      <c r="S14">
        <v>108213.37</v>
      </c>
      <c r="T14">
        <v>81533.31</v>
      </c>
      <c r="U14"/>
    </row>
    <row r="15" spans="1:21" x14ac:dyDescent="0.2">
      <c r="A15" t="s">
        <v>2538</v>
      </c>
      <c r="B15">
        <v>1059715</v>
      </c>
      <c r="C15"/>
      <c r="D15">
        <v>30229.02</v>
      </c>
      <c r="E15">
        <v>2205203.7599999998</v>
      </c>
      <c r="F15">
        <v>258005</v>
      </c>
      <c r="G15">
        <v>20829.32</v>
      </c>
      <c r="H15"/>
      <c r="I15"/>
      <c r="J15">
        <v>135096.57999999999</v>
      </c>
      <c r="K15">
        <v>4587</v>
      </c>
      <c r="L15">
        <v>3110817.16</v>
      </c>
      <c r="M15">
        <v>555979.87</v>
      </c>
      <c r="N15">
        <v>200000</v>
      </c>
      <c r="O15"/>
      <c r="P15">
        <v>362280</v>
      </c>
      <c r="Q15"/>
      <c r="R15">
        <v>463980</v>
      </c>
      <c r="S15">
        <v>171099.03</v>
      </c>
      <c r="T15">
        <v>68919.27</v>
      </c>
      <c r="U15"/>
    </row>
    <row r="16" spans="1:21" x14ac:dyDescent="0.2">
      <c r="A16" t="s">
        <v>2539</v>
      </c>
      <c r="B16">
        <v>632440.94999999995</v>
      </c>
      <c r="C16"/>
      <c r="D16">
        <v>35885.24</v>
      </c>
      <c r="E16">
        <v>1428243.82</v>
      </c>
      <c r="F16">
        <v>656440.73</v>
      </c>
      <c r="G16">
        <v>17460</v>
      </c>
      <c r="H16"/>
      <c r="I16"/>
      <c r="J16">
        <v>-1896073.39</v>
      </c>
      <c r="K16">
        <v>287542.98</v>
      </c>
      <c r="L16">
        <v>4381554.71</v>
      </c>
      <c r="M16">
        <v>458392.92</v>
      </c>
      <c r="N16"/>
      <c r="O16"/>
      <c r="P16">
        <v>477468</v>
      </c>
      <c r="Q16"/>
      <c r="R16">
        <v>683112</v>
      </c>
      <c r="S16">
        <v>163294.60999999999</v>
      </c>
      <c r="T16">
        <v>58479.54</v>
      </c>
      <c r="U16"/>
    </row>
    <row r="17" spans="1:21" x14ac:dyDescent="0.2">
      <c r="A17" t="s">
        <v>2540</v>
      </c>
      <c r="B17">
        <v>1057559.06</v>
      </c>
      <c r="C17"/>
      <c r="D17">
        <v>40939.32</v>
      </c>
      <c r="E17">
        <v>134201.72</v>
      </c>
      <c r="F17">
        <v>149468.57</v>
      </c>
      <c r="G17">
        <v>69975</v>
      </c>
      <c r="H17"/>
      <c r="I17"/>
      <c r="J17">
        <v>-1702424.15</v>
      </c>
      <c r="K17">
        <v>216864.78</v>
      </c>
      <c r="L17">
        <v>2824820.87</v>
      </c>
      <c r="M17">
        <v>322329.45</v>
      </c>
      <c r="N17"/>
      <c r="O17"/>
      <c r="P17">
        <v>385740</v>
      </c>
      <c r="Q17">
        <v>3000</v>
      </c>
      <c r="R17">
        <v>559656</v>
      </c>
      <c r="S17">
        <v>126505.07</v>
      </c>
      <c r="T17">
        <v>38611.32</v>
      </c>
      <c r="U17"/>
    </row>
    <row r="18" spans="1:21" x14ac:dyDescent="0.2">
      <c r="A18" t="s">
        <v>2541</v>
      </c>
      <c r="B18">
        <v>1045232.78</v>
      </c>
      <c r="C18"/>
      <c r="D18">
        <v>47628.160000000003</v>
      </c>
      <c r="E18">
        <v>84363.07</v>
      </c>
      <c r="F18">
        <v>339580.3</v>
      </c>
      <c r="G18">
        <v>19800</v>
      </c>
      <c r="H18"/>
      <c r="I18"/>
      <c r="J18">
        <v>-1141080.3700000001</v>
      </c>
      <c r="K18">
        <v>478516.95</v>
      </c>
      <c r="L18">
        <v>2287611.84</v>
      </c>
      <c r="M18">
        <v>462751.84</v>
      </c>
      <c r="N18"/>
      <c r="O18"/>
      <c r="P18">
        <v>285851.03000000003</v>
      </c>
      <c r="Q18"/>
      <c r="R18">
        <v>495751.03</v>
      </c>
      <c r="S18">
        <v>242511.9</v>
      </c>
      <c r="T18">
        <v>31180.47</v>
      </c>
      <c r="U18"/>
    </row>
    <row r="19" spans="1:21" x14ac:dyDescent="0.2">
      <c r="A19" t="s">
        <v>2542</v>
      </c>
      <c r="B19">
        <v>1008099.51</v>
      </c>
      <c r="C19"/>
      <c r="D19">
        <v>29484.58</v>
      </c>
      <c r="E19">
        <v>8753.06</v>
      </c>
      <c r="F19">
        <v>100454.05</v>
      </c>
      <c r="G19">
        <v>9600</v>
      </c>
      <c r="H19"/>
      <c r="I19"/>
      <c r="J19">
        <v>-2106293.4500000002</v>
      </c>
      <c r="K19">
        <v>370087.46</v>
      </c>
      <c r="L19">
        <v>2658489.6</v>
      </c>
      <c r="M19">
        <v>322999.84000000003</v>
      </c>
      <c r="N19">
        <v>208000</v>
      </c>
      <c r="O19"/>
      <c r="P19">
        <v>552730</v>
      </c>
      <c r="Q19">
        <v>3850</v>
      </c>
      <c r="R19">
        <v>704962</v>
      </c>
      <c r="S19">
        <v>128694.39</v>
      </c>
      <c r="T19">
        <v>7346.19</v>
      </c>
      <c r="U19"/>
    </row>
    <row r="20" spans="1:21" x14ac:dyDescent="0.2">
      <c r="A20" t="s">
        <v>2543</v>
      </c>
      <c r="B20">
        <v>1060005.42</v>
      </c>
      <c r="C20"/>
      <c r="D20">
        <v>50639.7</v>
      </c>
      <c r="E20">
        <v>4174658.83</v>
      </c>
      <c r="F20">
        <v>155248.43</v>
      </c>
      <c r="G20">
        <v>33462.120000000003</v>
      </c>
      <c r="H20"/>
      <c r="I20"/>
      <c r="J20">
        <v>4644845.13</v>
      </c>
      <c r="K20">
        <v>82998.86</v>
      </c>
      <c r="L20">
        <v>712043.8</v>
      </c>
      <c r="M20">
        <v>250833.64</v>
      </c>
      <c r="N20"/>
      <c r="O20"/>
      <c r="P20">
        <v>476130</v>
      </c>
      <c r="Q20"/>
      <c r="R20">
        <v>526111.26</v>
      </c>
      <c r="S20">
        <v>74963.42</v>
      </c>
      <c r="T20">
        <v>48397.32</v>
      </c>
      <c r="U20"/>
    </row>
    <row r="21" spans="1:21" x14ac:dyDescent="0.2">
      <c r="A21" t="s">
        <v>2544</v>
      </c>
      <c r="B21">
        <v>692857.25</v>
      </c>
      <c r="C21">
        <v>0</v>
      </c>
      <c r="D21">
        <v>9827.75</v>
      </c>
      <c r="E21">
        <v>169432.9</v>
      </c>
      <c r="F21">
        <v>610429.85</v>
      </c>
      <c r="G21">
        <v>16712.599999999999</v>
      </c>
      <c r="H21"/>
      <c r="I21"/>
      <c r="J21">
        <v>-2815489.87</v>
      </c>
      <c r="K21">
        <v>133079</v>
      </c>
      <c r="L21">
        <v>4272663.5999999996</v>
      </c>
      <c r="M21">
        <v>308834.88</v>
      </c>
      <c r="N21"/>
      <c r="O21"/>
      <c r="P21">
        <v>315240</v>
      </c>
      <c r="Q21"/>
      <c r="R21">
        <v>430594</v>
      </c>
      <c r="S21">
        <v>134017.99</v>
      </c>
      <c r="T21">
        <v>49626.84</v>
      </c>
      <c r="U21"/>
    </row>
    <row r="22" spans="1:21" x14ac:dyDescent="0.2">
      <c r="A22" t="s">
        <v>2545</v>
      </c>
      <c r="B22">
        <v>671959.67</v>
      </c>
      <c r="C22"/>
      <c r="D22">
        <v>34811.25</v>
      </c>
      <c r="E22">
        <v>1181139.21</v>
      </c>
      <c r="F22">
        <v>130740.97</v>
      </c>
      <c r="G22">
        <v>25380</v>
      </c>
      <c r="H22"/>
      <c r="I22"/>
      <c r="J22">
        <v>-314674.13</v>
      </c>
      <c r="K22">
        <v>236650.09</v>
      </c>
      <c r="L22">
        <v>2054348.01</v>
      </c>
      <c r="M22">
        <v>391704.52</v>
      </c>
      <c r="N22"/>
      <c r="O22"/>
      <c r="P22">
        <v>293700</v>
      </c>
      <c r="Q22"/>
      <c r="R22">
        <v>411813.33</v>
      </c>
      <c r="S22">
        <v>174901.66</v>
      </c>
      <c r="T22">
        <v>40928.6</v>
      </c>
      <c r="U22"/>
    </row>
    <row r="23" spans="1:21" x14ac:dyDescent="0.2">
      <c r="A23" t="s">
        <v>2606</v>
      </c>
      <c r="B23">
        <v>1683712.88</v>
      </c>
      <c r="C23">
        <v>0</v>
      </c>
      <c r="D23">
        <v>11987.85</v>
      </c>
      <c r="E23">
        <v>8755.06</v>
      </c>
      <c r="F23">
        <v>115774.44</v>
      </c>
      <c r="G23">
        <v>33000.65</v>
      </c>
      <c r="H23"/>
      <c r="I23"/>
      <c r="J23">
        <v>-778520.55</v>
      </c>
      <c r="K23">
        <v>264294.02</v>
      </c>
      <c r="L23">
        <v>2203520.5099999998</v>
      </c>
      <c r="M23">
        <v>348843.92</v>
      </c>
      <c r="N23">
        <v>310000</v>
      </c>
      <c r="O23"/>
      <c r="P23">
        <v>208290</v>
      </c>
      <c r="Q23">
        <v>130</v>
      </c>
      <c r="R23">
        <v>383802</v>
      </c>
      <c r="S23">
        <v>110669.38</v>
      </c>
      <c r="T23">
        <v>19187.82</v>
      </c>
      <c r="U23"/>
    </row>
    <row r="24" spans="1:21" x14ac:dyDescent="0.2">
      <c r="A24" t="s">
        <v>2546</v>
      </c>
      <c r="B24">
        <v>1368856.24</v>
      </c>
      <c r="C24"/>
      <c r="D24">
        <v>96059.56</v>
      </c>
      <c r="E24">
        <v>142047.23000000001</v>
      </c>
      <c r="F24">
        <v>1399787.44</v>
      </c>
      <c r="G24">
        <v>37031.300000000003</v>
      </c>
      <c r="H24"/>
      <c r="I24"/>
      <c r="J24"/>
      <c r="K24">
        <v>214240.13</v>
      </c>
      <c r="L24">
        <v>2350727.5299999998</v>
      </c>
      <c r="M24">
        <v>580601.97</v>
      </c>
      <c r="N24"/>
      <c r="O24"/>
      <c r="P24">
        <v>380883</v>
      </c>
      <c r="Q24"/>
      <c r="R24">
        <v>503277</v>
      </c>
      <c r="S24">
        <v>249667.62</v>
      </c>
      <c r="T24">
        <v>119578.93</v>
      </c>
      <c r="U24"/>
    </row>
    <row r="25" spans="1:21" x14ac:dyDescent="0.2">
      <c r="A25" t="s">
        <v>2547</v>
      </c>
      <c r="B25">
        <v>204257.57</v>
      </c>
      <c r="C25"/>
      <c r="D25">
        <v>138494.48000000001</v>
      </c>
      <c r="E25">
        <v>520645.53</v>
      </c>
      <c r="F25">
        <v>396024.15</v>
      </c>
      <c r="G25">
        <v>3562.48</v>
      </c>
      <c r="H25"/>
      <c r="I25"/>
      <c r="J25"/>
      <c r="K25">
        <v>83868.03</v>
      </c>
      <c r="L25">
        <v>3163898.35</v>
      </c>
      <c r="M25">
        <v>436474.99</v>
      </c>
      <c r="N25"/>
      <c r="O25"/>
      <c r="P25">
        <v>312900</v>
      </c>
      <c r="Q25"/>
      <c r="R25">
        <v>420567</v>
      </c>
      <c r="S25">
        <v>166571.82999999999</v>
      </c>
      <c r="T25">
        <v>35258.160000000003</v>
      </c>
      <c r="U25"/>
    </row>
    <row r="26" spans="1:21" x14ac:dyDescent="0.2">
      <c r="A26" t="s">
        <v>2548</v>
      </c>
      <c r="B26">
        <v>524522.22</v>
      </c>
      <c r="C26"/>
      <c r="D26">
        <v>86519.21</v>
      </c>
      <c r="E26">
        <v>1287813.28</v>
      </c>
      <c r="F26">
        <v>332136.96999999997</v>
      </c>
      <c r="G26">
        <v>53511.5</v>
      </c>
      <c r="H26">
        <v>883.59</v>
      </c>
      <c r="I26"/>
      <c r="J26"/>
      <c r="K26">
        <v>229516.97</v>
      </c>
      <c r="L26">
        <v>-2060186.09</v>
      </c>
      <c r="M26">
        <v>645858.56000000006</v>
      </c>
      <c r="N26"/>
      <c r="O26">
        <v>77.349999999999994</v>
      </c>
      <c r="P26">
        <v>427575</v>
      </c>
      <c r="Q26"/>
      <c r="R26">
        <v>541329</v>
      </c>
      <c r="S26">
        <v>328592.63</v>
      </c>
      <c r="T26">
        <v>88982.16</v>
      </c>
      <c r="U26"/>
    </row>
    <row r="27" spans="1:21" x14ac:dyDescent="0.2">
      <c r="A27" t="s">
        <v>2549</v>
      </c>
      <c r="B27">
        <v>720119.3</v>
      </c>
      <c r="C27"/>
      <c r="D27">
        <v>62070.98</v>
      </c>
      <c r="E27">
        <v>591468.27</v>
      </c>
      <c r="F27">
        <v>613957.11</v>
      </c>
      <c r="G27">
        <v>25120</v>
      </c>
      <c r="H27"/>
      <c r="I27"/>
      <c r="J27"/>
      <c r="K27">
        <v>73697.899999999994</v>
      </c>
      <c r="L27">
        <v>2920599.11</v>
      </c>
      <c r="M27">
        <v>479122.66</v>
      </c>
      <c r="N27"/>
      <c r="O27"/>
      <c r="P27">
        <v>503460</v>
      </c>
      <c r="Q27"/>
      <c r="R27">
        <v>616572</v>
      </c>
      <c r="S27">
        <v>189268.34</v>
      </c>
      <c r="T27">
        <v>52633.440000000002</v>
      </c>
      <c r="U27"/>
    </row>
    <row r="28" spans="1:21" x14ac:dyDescent="0.2">
      <c r="A28" t="s">
        <v>2550</v>
      </c>
      <c r="B28">
        <v>538951.51</v>
      </c>
      <c r="C28"/>
      <c r="D28">
        <v>20331.439999999999</v>
      </c>
      <c r="E28">
        <v>594352.85</v>
      </c>
      <c r="F28">
        <v>212846.92</v>
      </c>
      <c r="G28">
        <v>24331.3</v>
      </c>
      <c r="H28"/>
      <c r="I28"/>
      <c r="J28"/>
      <c r="K28">
        <v>42351.25</v>
      </c>
      <c r="L28">
        <v>1187021.07</v>
      </c>
      <c r="M28">
        <v>529945.11</v>
      </c>
      <c r="N28"/>
      <c r="O28"/>
      <c r="P28">
        <v>439908</v>
      </c>
      <c r="Q28"/>
      <c r="R28">
        <v>579656</v>
      </c>
      <c r="S28">
        <v>132310.29999999999</v>
      </c>
      <c r="T28">
        <v>56227.98</v>
      </c>
      <c r="U28"/>
    </row>
    <row r="29" spans="1:21" x14ac:dyDescent="0.2">
      <c r="A29" t="s">
        <v>2551</v>
      </c>
      <c r="B29">
        <v>629669.57999999996</v>
      </c>
      <c r="C29"/>
      <c r="D29">
        <v>46532.81</v>
      </c>
      <c r="E29">
        <v>435619.15</v>
      </c>
      <c r="F29">
        <v>251033.53</v>
      </c>
      <c r="G29">
        <v>20479.900000000001</v>
      </c>
      <c r="H29"/>
      <c r="I29"/>
      <c r="J29"/>
      <c r="K29">
        <v>70709.83</v>
      </c>
      <c r="L29">
        <v>2650223.29</v>
      </c>
      <c r="M29">
        <v>425709.74</v>
      </c>
      <c r="N29">
        <v>105000</v>
      </c>
      <c r="O29"/>
      <c r="P29">
        <v>423516.6</v>
      </c>
      <c r="Q29"/>
      <c r="R29">
        <v>503766.6</v>
      </c>
      <c r="S29">
        <v>244294.99</v>
      </c>
      <c r="T29">
        <v>70791</v>
      </c>
      <c r="U29"/>
    </row>
    <row r="30" spans="1:21" x14ac:dyDescent="0.2">
      <c r="A30" t="s">
        <v>2552</v>
      </c>
      <c r="B30">
        <v>423904.09</v>
      </c>
      <c r="C30"/>
      <c r="D30">
        <v>118391.86</v>
      </c>
      <c r="E30">
        <v>1763426.59</v>
      </c>
      <c r="F30">
        <v>191217.76</v>
      </c>
      <c r="G30">
        <v>32925</v>
      </c>
      <c r="H30"/>
      <c r="I30"/>
      <c r="J30"/>
      <c r="K30">
        <v>98147.47</v>
      </c>
      <c r="L30">
        <v>1714501.17</v>
      </c>
      <c r="M30">
        <v>373450.48</v>
      </c>
      <c r="N30">
        <v>110000</v>
      </c>
      <c r="O30"/>
      <c r="P30">
        <v>213960</v>
      </c>
      <c r="Q30"/>
      <c r="R30">
        <v>295770</v>
      </c>
      <c r="S30">
        <v>147691.22</v>
      </c>
      <c r="T30">
        <v>70351.53</v>
      </c>
      <c r="U30"/>
    </row>
    <row r="31" spans="1:21" x14ac:dyDescent="0.2">
      <c r="A31" t="s">
        <v>2553</v>
      </c>
      <c r="B31">
        <v>871668.97</v>
      </c>
      <c r="C31"/>
      <c r="D31">
        <v>88474.27</v>
      </c>
      <c r="E31">
        <v>781253.3</v>
      </c>
      <c r="F31">
        <v>530787.98</v>
      </c>
      <c r="G31">
        <v>39352.550000000003</v>
      </c>
      <c r="H31"/>
      <c r="I31"/>
      <c r="J31"/>
      <c r="K31">
        <v>150042.28</v>
      </c>
      <c r="L31">
        <v>2482860.59</v>
      </c>
      <c r="M31">
        <v>572049.56000000006</v>
      </c>
      <c r="N31"/>
      <c r="O31">
        <v>1158.3</v>
      </c>
      <c r="P31">
        <v>428239.5</v>
      </c>
      <c r="Q31"/>
      <c r="R31">
        <v>558359.5</v>
      </c>
      <c r="S31">
        <v>180553.32</v>
      </c>
      <c r="T31">
        <v>78352.53</v>
      </c>
      <c r="U31"/>
    </row>
    <row r="32" spans="1:21" x14ac:dyDescent="0.2">
      <c r="A32" t="s">
        <v>2554</v>
      </c>
      <c r="B32">
        <v>206513.35</v>
      </c>
      <c r="C32"/>
      <c r="D32">
        <v>52986.84</v>
      </c>
      <c r="E32">
        <v>501516.09</v>
      </c>
      <c r="F32">
        <v>208180.83</v>
      </c>
      <c r="G32">
        <v>15600</v>
      </c>
      <c r="H32"/>
      <c r="I32"/>
      <c r="J32"/>
      <c r="K32">
        <v>36973.49</v>
      </c>
      <c r="L32">
        <v>2102364.12</v>
      </c>
      <c r="M32">
        <v>371054.65</v>
      </c>
      <c r="N32"/>
      <c r="O32"/>
      <c r="P32">
        <v>306257.59999999998</v>
      </c>
      <c r="Q32"/>
      <c r="R32">
        <v>372881.6</v>
      </c>
      <c r="S32">
        <v>134531.76</v>
      </c>
      <c r="T32">
        <v>39878.639999999999</v>
      </c>
      <c r="U32"/>
    </row>
    <row r="33" spans="1:21" x14ac:dyDescent="0.2">
      <c r="A33" t="s">
        <v>2555</v>
      </c>
      <c r="B33">
        <v>388480.78</v>
      </c>
      <c r="C33"/>
      <c r="D33">
        <v>38921.519999999997</v>
      </c>
      <c r="E33">
        <v>575427.18000000005</v>
      </c>
      <c r="F33">
        <v>748893.8</v>
      </c>
      <c r="G33">
        <v>31579.41</v>
      </c>
      <c r="H33"/>
      <c r="I33"/>
      <c r="J33"/>
      <c r="K33">
        <v>78075.88</v>
      </c>
      <c r="L33">
        <v>923152.19</v>
      </c>
      <c r="M33">
        <v>581781.30000000005</v>
      </c>
      <c r="N33">
        <v>125000</v>
      </c>
      <c r="O33"/>
      <c r="P33">
        <v>467754</v>
      </c>
      <c r="Q33"/>
      <c r="R33">
        <v>607723.92000000004</v>
      </c>
      <c r="S33">
        <v>285672.15000000002</v>
      </c>
      <c r="T33">
        <v>45615.21</v>
      </c>
      <c r="U33"/>
    </row>
    <row r="34" spans="1:21" x14ac:dyDescent="0.2">
      <c r="A34" t="s">
        <v>2556</v>
      </c>
      <c r="B34">
        <v>908172.85</v>
      </c>
      <c r="C34"/>
      <c r="D34">
        <v>61522.66</v>
      </c>
      <c r="E34">
        <v>1202047.17</v>
      </c>
      <c r="F34">
        <v>516258.87</v>
      </c>
      <c r="G34">
        <v>29881.3</v>
      </c>
      <c r="H34"/>
      <c r="I34"/>
      <c r="J34"/>
      <c r="K34">
        <v>127731.49</v>
      </c>
      <c r="L34">
        <v>2548141.21</v>
      </c>
      <c r="M34">
        <v>541587.78</v>
      </c>
      <c r="N34">
        <v>285850</v>
      </c>
      <c r="O34"/>
      <c r="P34">
        <v>598254.6</v>
      </c>
      <c r="Q34"/>
      <c r="R34">
        <v>722316.6</v>
      </c>
      <c r="S34">
        <v>234720.11</v>
      </c>
      <c r="T34">
        <v>79423.77</v>
      </c>
      <c r="U34"/>
    </row>
    <row r="35" spans="1:21" x14ac:dyDescent="0.2">
      <c r="A35" t="s">
        <v>2609</v>
      </c>
      <c r="B35">
        <v>455548.79</v>
      </c>
      <c r="C35"/>
      <c r="D35">
        <v>130434.89</v>
      </c>
      <c r="E35">
        <v>372225.42</v>
      </c>
      <c r="F35">
        <v>524521.81999999995</v>
      </c>
      <c r="G35">
        <v>-2400</v>
      </c>
      <c r="H35"/>
      <c r="I35"/>
      <c r="J35"/>
      <c r="K35">
        <v>-362579.61</v>
      </c>
      <c r="L35">
        <v>1650244.41</v>
      </c>
      <c r="M35">
        <v>464933.36</v>
      </c>
      <c r="N35"/>
      <c r="O35"/>
      <c r="P35">
        <v>297024</v>
      </c>
      <c r="Q35"/>
      <c r="R35">
        <v>358638</v>
      </c>
      <c r="S35">
        <v>137781.91</v>
      </c>
      <c r="T35">
        <v>50039.43</v>
      </c>
      <c r="U35"/>
    </row>
    <row r="36" spans="1:21" x14ac:dyDescent="0.2">
      <c r="A36" t="s">
        <v>2557</v>
      </c>
      <c r="B36">
        <v>322826.59000000003</v>
      </c>
      <c r="C36">
        <v>16000</v>
      </c>
      <c r="D36">
        <v>23391.32</v>
      </c>
      <c r="E36">
        <v>61037.54</v>
      </c>
      <c r="F36">
        <v>329453.15999999997</v>
      </c>
      <c r="G36">
        <v>18950</v>
      </c>
      <c r="H36"/>
      <c r="I36"/>
      <c r="J36"/>
      <c r="K36"/>
      <c r="L36">
        <v>1948644.79</v>
      </c>
      <c r="M36">
        <v>113885.33</v>
      </c>
      <c r="N36">
        <v>45000</v>
      </c>
      <c r="O36"/>
      <c r="P36">
        <v>354150</v>
      </c>
      <c r="Q36"/>
      <c r="R36">
        <v>400260</v>
      </c>
      <c r="S36">
        <v>80514.78</v>
      </c>
      <c r="T36">
        <v>16990.2</v>
      </c>
      <c r="U36"/>
    </row>
    <row r="37" spans="1:21" x14ac:dyDescent="0.2">
      <c r="A37" t="s">
        <v>2558</v>
      </c>
      <c r="B37">
        <v>644077.84</v>
      </c>
      <c r="C37">
        <v>15000</v>
      </c>
      <c r="D37">
        <v>94894.01</v>
      </c>
      <c r="E37">
        <v>138961.81</v>
      </c>
      <c r="F37">
        <v>900747.99</v>
      </c>
      <c r="G37">
        <v>34200</v>
      </c>
      <c r="H37"/>
      <c r="I37"/>
      <c r="J37"/>
      <c r="K37"/>
      <c r="L37">
        <v>2125603</v>
      </c>
      <c r="M37">
        <v>327074.06</v>
      </c>
      <c r="N37">
        <v>20000</v>
      </c>
      <c r="O37"/>
      <c r="P37">
        <v>553500</v>
      </c>
      <c r="Q37">
        <v>4654</v>
      </c>
      <c r="R37">
        <v>667200</v>
      </c>
      <c r="S37">
        <v>173510.02</v>
      </c>
      <c r="T37">
        <v>9732.2999999999993</v>
      </c>
      <c r="U37"/>
    </row>
    <row r="38" spans="1:21" x14ac:dyDescent="0.2">
      <c r="A38" t="s">
        <v>2559</v>
      </c>
      <c r="B38">
        <v>225465.8</v>
      </c>
      <c r="C38">
        <v>9000</v>
      </c>
      <c r="D38">
        <v>26717.78</v>
      </c>
      <c r="E38">
        <v>86312.1</v>
      </c>
      <c r="F38">
        <v>307713.75</v>
      </c>
      <c r="G38">
        <v>2000</v>
      </c>
      <c r="H38"/>
      <c r="I38"/>
      <c r="J38"/>
      <c r="K38"/>
      <c r="L38">
        <v>1917883.16</v>
      </c>
      <c r="M38">
        <v>66211.740000000005</v>
      </c>
      <c r="N38"/>
      <c r="O38">
        <v>19.3</v>
      </c>
      <c r="P38">
        <v>345840</v>
      </c>
      <c r="Q38"/>
      <c r="R38">
        <v>480510</v>
      </c>
      <c r="S38">
        <v>58136.34</v>
      </c>
      <c r="T38">
        <v>29020.74</v>
      </c>
      <c r="U38"/>
    </row>
    <row r="39" spans="1:21" x14ac:dyDescent="0.2">
      <c r="A39" t="s">
        <v>2560</v>
      </c>
      <c r="B39">
        <v>873337.25</v>
      </c>
      <c r="C39"/>
      <c r="D39">
        <v>102102.77</v>
      </c>
      <c r="E39">
        <v>210828.54</v>
      </c>
      <c r="F39">
        <v>1064777.04</v>
      </c>
      <c r="G39">
        <v>28160</v>
      </c>
      <c r="H39"/>
      <c r="I39"/>
      <c r="J39"/>
      <c r="K39"/>
      <c r="L39">
        <v>2205072.4900000002</v>
      </c>
      <c r="M39">
        <v>66719.41</v>
      </c>
      <c r="N39"/>
      <c r="O39"/>
      <c r="P39"/>
      <c r="Q39">
        <v>3000</v>
      </c>
      <c r="R39">
        <v>60446.5</v>
      </c>
      <c r="S39">
        <v>104995.27</v>
      </c>
      <c r="T39">
        <v>52500.54</v>
      </c>
      <c r="U39"/>
    </row>
    <row r="40" spans="1:21" x14ac:dyDescent="0.2">
      <c r="A40" t="s">
        <v>2561</v>
      </c>
      <c r="B40">
        <v>855930.93</v>
      </c>
      <c r="C40">
        <v>33000</v>
      </c>
      <c r="D40">
        <v>109179.07</v>
      </c>
      <c r="E40">
        <v>2154995.4300000002</v>
      </c>
      <c r="F40">
        <v>660142.52</v>
      </c>
      <c r="G40">
        <v>25500</v>
      </c>
      <c r="H40"/>
      <c r="I40"/>
      <c r="J40"/>
      <c r="K40"/>
      <c r="L40">
        <v>1879861.02</v>
      </c>
      <c r="M40">
        <v>334843.92</v>
      </c>
      <c r="N40"/>
      <c r="O40"/>
      <c r="P40">
        <v>314940</v>
      </c>
      <c r="Q40"/>
      <c r="R40">
        <v>443484</v>
      </c>
      <c r="S40">
        <v>152846.85</v>
      </c>
      <c r="T40">
        <v>32772.51</v>
      </c>
      <c r="U40">
        <v>38350</v>
      </c>
    </row>
    <row r="41" spans="1:21" x14ac:dyDescent="0.2">
      <c r="A41" t="s">
        <v>2562</v>
      </c>
      <c r="B41">
        <v>879092.05</v>
      </c>
      <c r="C41">
        <v>0</v>
      </c>
      <c r="D41">
        <v>107066.01</v>
      </c>
      <c r="E41">
        <v>611998.68000000005</v>
      </c>
      <c r="F41">
        <v>540234.97</v>
      </c>
      <c r="G41"/>
      <c r="H41"/>
      <c r="I41"/>
      <c r="J41"/>
      <c r="K41"/>
      <c r="L41">
        <v>3832429.73</v>
      </c>
      <c r="M41">
        <v>258240.36</v>
      </c>
      <c r="N41">
        <v>85000</v>
      </c>
      <c r="O41">
        <v>46.85</v>
      </c>
      <c r="P41">
        <v>194130</v>
      </c>
      <c r="Q41"/>
      <c r="R41">
        <v>329882</v>
      </c>
      <c r="S41">
        <v>107597.93</v>
      </c>
      <c r="T41">
        <v>33465.33</v>
      </c>
      <c r="U41"/>
    </row>
    <row r="42" spans="1:21" x14ac:dyDescent="0.2">
      <c r="A42" t="s">
        <v>2563</v>
      </c>
      <c r="B42">
        <v>366252.1</v>
      </c>
      <c r="C42">
        <v>10080</v>
      </c>
      <c r="D42">
        <v>43358.14</v>
      </c>
      <c r="E42">
        <v>136869.97</v>
      </c>
      <c r="F42">
        <v>1575115.62</v>
      </c>
      <c r="G42">
        <v>30150</v>
      </c>
      <c r="H42"/>
      <c r="I42"/>
      <c r="J42"/>
      <c r="K42"/>
      <c r="L42">
        <v>1975418.72</v>
      </c>
      <c r="M42">
        <v>176936.39</v>
      </c>
      <c r="N42"/>
      <c r="O42"/>
      <c r="P42">
        <v>251880</v>
      </c>
      <c r="Q42"/>
      <c r="R42">
        <v>364242</v>
      </c>
      <c r="S42">
        <v>125438.37</v>
      </c>
      <c r="T42">
        <v>49675.56</v>
      </c>
      <c r="U42"/>
    </row>
    <row r="43" spans="1:21" x14ac:dyDescent="0.2">
      <c r="A43" t="s">
        <v>2564</v>
      </c>
      <c r="B43">
        <v>367762.23</v>
      </c>
      <c r="C43">
        <v>12000</v>
      </c>
      <c r="D43">
        <v>48683.71</v>
      </c>
      <c r="E43">
        <v>622962.1</v>
      </c>
      <c r="F43">
        <v>127660.12</v>
      </c>
      <c r="G43">
        <v>17400</v>
      </c>
      <c r="H43"/>
      <c r="I43"/>
      <c r="J43"/>
      <c r="K43"/>
      <c r="L43">
        <v>1580455.21</v>
      </c>
      <c r="M43">
        <v>105032.97</v>
      </c>
      <c r="N43"/>
      <c r="O43"/>
      <c r="P43">
        <v>286800</v>
      </c>
      <c r="Q43"/>
      <c r="R43">
        <v>355980</v>
      </c>
      <c r="S43">
        <v>80890.94</v>
      </c>
      <c r="T43">
        <v>14668.02</v>
      </c>
      <c r="U43"/>
    </row>
    <row r="44" spans="1:21" x14ac:dyDescent="0.2">
      <c r="A44" t="s">
        <v>2565</v>
      </c>
      <c r="B44">
        <v>879034.38</v>
      </c>
      <c r="C44">
        <v>12600</v>
      </c>
      <c r="D44">
        <v>87113.21</v>
      </c>
      <c r="E44">
        <v>392238.12</v>
      </c>
      <c r="F44">
        <v>613752.79</v>
      </c>
      <c r="G44">
        <v>33199.39</v>
      </c>
      <c r="H44"/>
      <c r="I44"/>
      <c r="J44"/>
      <c r="K44"/>
      <c r="L44">
        <v>2583577.5299999998</v>
      </c>
      <c r="M44">
        <v>609265.31000000006</v>
      </c>
      <c r="N44"/>
      <c r="O44"/>
      <c r="P44">
        <v>380670</v>
      </c>
      <c r="Q44"/>
      <c r="R44">
        <v>468862</v>
      </c>
      <c r="S44">
        <v>154109.57999999999</v>
      </c>
      <c r="T44">
        <v>50208</v>
      </c>
      <c r="U44"/>
    </row>
    <row r="45" spans="1:21" x14ac:dyDescent="0.2">
      <c r="A45" t="s">
        <v>2566</v>
      </c>
      <c r="B45">
        <v>385104.54</v>
      </c>
      <c r="C45"/>
      <c r="D45">
        <v>29521.759999999998</v>
      </c>
      <c r="E45">
        <v>175443.51</v>
      </c>
      <c r="F45">
        <v>668502.22</v>
      </c>
      <c r="G45"/>
      <c r="H45"/>
      <c r="I45"/>
      <c r="J45"/>
      <c r="K45"/>
      <c r="L45">
        <v>1850667.12</v>
      </c>
      <c r="M45">
        <v>43888.89</v>
      </c>
      <c r="N45"/>
      <c r="O45"/>
      <c r="P45"/>
      <c r="Q45"/>
      <c r="R45">
        <v>42260</v>
      </c>
      <c r="S45">
        <v>64476.77</v>
      </c>
      <c r="T45">
        <v>14493.84</v>
      </c>
      <c r="U45"/>
    </row>
    <row r="46" spans="1:21" x14ac:dyDescent="0.2">
      <c r="A46" t="s">
        <v>2567</v>
      </c>
      <c r="B46">
        <v>196289.58</v>
      </c>
      <c r="C46">
        <v>16800</v>
      </c>
      <c r="D46">
        <v>49358.22</v>
      </c>
      <c r="E46">
        <v>254452.53</v>
      </c>
      <c r="F46">
        <v>411320.61</v>
      </c>
      <c r="G46">
        <v>50500</v>
      </c>
      <c r="H46"/>
      <c r="I46"/>
      <c r="J46"/>
      <c r="K46"/>
      <c r="L46">
        <v>3139393.79</v>
      </c>
      <c r="M46">
        <v>314363.51</v>
      </c>
      <c r="N46"/>
      <c r="O46"/>
      <c r="P46">
        <v>375030</v>
      </c>
      <c r="Q46"/>
      <c r="R46">
        <v>506402</v>
      </c>
      <c r="S46">
        <v>191361.08</v>
      </c>
      <c r="T46">
        <v>32514.84</v>
      </c>
      <c r="U46"/>
    </row>
    <row r="47" spans="1:21" x14ac:dyDescent="0.2">
      <c r="A47" t="s">
        <v>2568</v>
      </c>
      <c r="B47">
        <v>217834.9</v>
      </c>
      <c r="C47">
        <v>0</v>
      </c>
      <c r="D47">
        <v>36194.120000000003</v>
      </c>
      <c r="E47">
        <v>162885.54</v>
      </c>
      <c r="F47">
        <v>862311.26</v>
      </c>
      <c r="G47"/>
      <c r="H47"/>
      <c r="I47"/>
      <c r="J47"/>
      <c r="K47"/>
      <c r="L47">
        <v>2592803.14</v>
      </c>
      <c r="M47">
        <v>170139.85</v>
      </c>
      <c r="N47"/>
      <c r="O47">
        <v>44.44</v>
      </c>
      <c r="P47">
        <v>252640</v>
      </c>
      <c r="Q47"/>
      <c r="R47">
        <v>311710</v>
      </c>
      <c r="S47">
        <v>109560</v>
      </c>
      <c r="T47">
        <v>51594.75</v>
      </c>
      <c r="U47"/>
    </row>
    <row r="48" spans="1:21" x14ac:dyDescent="0.2">
      <c r="A48" t="s">
        <v>2569</v>
      </c>
      <c r="B48">
        <v>487851.13</v>
      </c>
      <c r="C48"/>
      <c r="D48">
        <v>86648.87</v>
      </c>
      <c r="E48">
        <v>-291654.86</v>
      </c>
      <c r="F48">
        <v>306952.8</v>
      </c>
      <c r="G48">
        <v>51750</v>
      </c>
      <c r="H48"/>
      <c r="I48"/>
      <c r="J48"/>
      <c r="K48"/>
      <c r="L48">
        <v>2213150.63</v>
      </c>
      <c r="M48">
        <v>118008.65</v>
      </c>
      <c r="N48"/>
      <c r="O48"/>
      <c r="P48">
        <v>339480</v>
      </c>
      <c r="Q48">
        <v>4500</v>
      </c>
      <c r="R48">
        <v>365040</v>
      </c>
      <c r="S48">
        <v>106293.29</v>
      </c>
      <c r="T48">
        <v>15254.1</v>
      </c>
      <c r="U48"/>
    </row>
    <row r="49" spans="1:21" x14ac:dyDescent="0.2">
      <c r="A49" t="s">
        <v>2570</v>
      </c>
      <c r="B49">
        <v>231017.74</v>
      </c>
      <c r="C49"/>
      <c r="D49">
        <v>30586.639999999999</v>
      </c>
      <c r="E49">
        <v>1375744.06</v>
      </c>
      <c r="F49">
        <v>522552.94</v>
      </c>
      <c r="G49">
        <v>3400</v>
      </c>
      <c r="H49"/>
      <c r="I49"/>
      <c r="J49"/>
      <c r="K49"/>
      <c r="L49">
        <v>2118686.35</v>
      </c>
      <c r="M49">
        <v>23887.74</v>
      </c>
      <c r="N49"/>
      <c r="O49"/>
      <c r="P49"/>
      <c r="Q49"/>
      <c r="R49">
        <v>36734</v>
      </c>
      <c r="S49">
        <v>103805.09</v>
      </c>
      <c r="T49">
        <v>42514.080000000002</v>
      </c>
      <c r="U49"/>
    </row>
    <row r="50" spans="1:21" x14ac:dyDescent="0.2">
      <c r="A50" t="s">
        <v>2571</v>
      </c>
      <c r="B50">
        <v>866849.39</v>
      </c>
      <c r="C50">
        <v>0</v>
      </c>
      <c r="D50">
        <v>26826.65</v>
      </c>
      <c r="E50">
        <v>839449.91</v>
      </c>
      <c r="F50">
        <v>302270.71000000002</v>
      </c>
      <c r="G50">
        <v>25560</v>
      </c>
      <c r="H50"/>
      <c r="I50"/>
      <c r="J50"/>
      <c r="K50"/>
      <c r="L50">
        <v>3206691.97</v>
      </c>
      <c r="M50">
        <v>713471.06</v>
      </c>
      <c r="N50"/>
      <c r="O50"/>
      <c r="P50">
        <v>593451</v>
      </c>
      <c r="Q50"/>
      <c r="R50">
        <v>734221</v>
      </c>
      <c r="S50">
        <v>204772.99</v>
      </c>
      <c r="T50">
        <v>57538.23</v>
      </c>
      <c r="U50"/>
    </row>
    <row r="51" spans="1:21" x14ac:dyDescent="0.2">
      <c r="A51" t="s">
        <v>2572</v>
      </c>
      <c r="B51">
        <v>1107825.6499999999</v>
      </c>
      <c r="C51">
        <v>2000</v>
      </c>
      <c r="D51">
        <v>43217.42</v>
      </c>
      <c r="E51">
        <v>4</v>
      </c>
      <c r="F51">
        <v>1033830.53</v>
      </c>
      <c r="G51">
        <v>4800</v>
      </c>
      <c r="H51">
        <v>0</v>
      </c>
      <c r="I51"/>
      <c r="J51"/>
      <c r="K51"/>
      <c r="L51">
        <v>2598703.46</v>
      </c>
      <c r="M51">
        <v>808102.09</v>
      </c>
      <c r="N51"/>
      <c r="O51"/>
      <c r="P51">
        <v>525787.5</v>
      </c>
      <c r="Q51"/>
      <c r="R51">
        <v>801765.02</v>
      </c>
      <c r="S51">
        <v>146299.35</v>
      </c>
      <c r="T51">
        <v>97281.45</v>
      </c>
      <c r="U51"/>
    </row>
    <row r="52" spans="1:21" x14ac:dyDescent="0.2">
      <c r="A52" t="s">
        <v>2573</v>
      </c>
      <c r="B52">
        <v>811194.46</v>
      </c>
      <c r="C52">
        <v>5000</v>
      </c>
      <c r="D52">
        <v>44921.3</v>
      </c>
      <c r="E52">
        <v>157799.85</v>
      </c>
      <c r="F52">
        <v>162048.29</v>
      </c>
      <c r="G52">
        <v>-2400</v>
      </c>
      <c r="H52">
        <v>0</v>
      </c>
      <c r="I52"/>
      <c r="J52"/>
      <c r="K52"/>
      <c r="L52">
        <v>2341456.5299999998</v>
      </c>
      <c r="M52">
        <v>571873.31000000006</v>
      </c>
      <c r="N52"/>
      <c r="O52"/>
      <c r="P52">
        <v>196747.8</v>
      </c>
      <c r="Q52"/>
      <c r="R52">
        <v>336068.4</v>
      </c>
      <c r="S52">
        <v>84948.09</v>
      </c>
      <c r="T52">
        <v>51595.17</v>
      </c>
      <c r="U52"/>
    </row>
    <row r="53" spans="1:21" x14ac:dyDescent="0.2">
      <c r="A53" t="s">
        <v>2574</v>
      </c>
      <c r="B53">
        <v>983758.57</v>
      </c>
      <c r="C53"/>
      <c r="D53">
        <v>129449.35</v>
      </c>
      <c r="E53">
        <v>1852258.33</v>
      </c>
      <c r="F53">
        <v>675811.93</v>
      </c>
      <c r="G53"/>
      <c r="H53">
        <v>0</v>
      </c>
      <c r="I53"/>
      <c r="J53"/>
      <c r="K53"/>
      <c r="L53">
        <v>1574485.41</v>
      </c>
      <c r="M53">
        <v>1280202.8899999999</v>
      </c>
      <c r="N53"/>
      <c r="O53"/>
      <c r="P53">
        <v>384042.6</v>
      </c>
      <c r="Q53"/>
      <c r="R53">
        <v>712406.6</v>
      </c>
      <c r="S53">
        <v>273906.52</v>
      </c>
      <c r="T53">
        <v>117217.56</v>
      </c>
      <c r="U53"/>
    </row>
    <row r="54" spans="1:21" x14ac:dyDescent="0.2">
      <c r="A54" t="s">
        <v>2575</v>
      </c>
      <c r="B54">
        <v>488225.74</v>
      </c>
      <c r="C54">
        <v>9600</v>
      </c>
      <c r="D54">
        <v>39667.61</v>
      </c>
      <c r="E54">
        <v>2</v>
      </c>
      <c r="F54">
        <v>109511.08</v>
      </c>
      <c r="G54">
        <v>13525</v>
      </c>
      <c r="H54"/>
      <c r="I54"/>
      <c r="J54"/>
      <c r="K54"/>
      <c r="L54">
        <v>1566508.7</v>
      </c>
      <c r="M54">
        <v>289207.06</v>
      </c>
      <c r="N54"/>
      <c r="O54"/>
      <c r="P54">
        <v>430899</v>
      </c>
      <c r="Q54"/>
      <c r="R54">
        <v>521535</v>
      </c>
      <c r="S54">
        <v>83227.56</v>
      </c>
      <c r="T54">
        <v>6563.07</v>
      </c>
      <c r="U54"/>
    </row>
    <row r="55" spans="1:21" x14ac:dyDescent="0.2">
      <c r="A55" t="s">
        <v>2576</v>
      </c>
      <c r="B55">
        <v>505249.06</v>
      </c>
      <c r="C55">
        <v>0</v>
      </c>
      <c r="D55">
        <v>21839.65</v>
      </c>
      <c r="E55">
        <v>11477.84</v>
      </c>
      <c r="F55">
        <v>71017.919999999998</v>
      </c>
      <c r="G55">
        <v>16050</v>
      </c>
      <c r="H55"/>
      <c r="I55"/>
      <c r="J55"/>
      <c r="K55"/>
      <c r="L55">
        <v>2534998.48</v>
      </c>
      <c r="M55">
        <v>472085.02</v>
      </c>
      <c r="N55"/>
      <c r="O55"/>
      <c r="P55">
        <v>581335.5</v>
      </c>
      <c r="Q55"/>
      <c r="R55">
        <v>702159.5</v>
      </c>
      <c r="S55">
        <v>138194.73000000001</v>
      </c>
      <c r="T55">
        <v>9970.68</v>
      </c>
      <c r="U55"/>
    </row>
    <row r="56" spans="1:21" x14ac:dyDescent="0.2">
      <c r="A56" t="s">
        <v>2577</v>
      </c>
      <c r="B56">
        <v>898570.7</v>
      </c>
      <c r="C56">
        <v>0</v>
      </c>
      <c r="D56">
        <v>46400.5</v>
      </c>
      <c r="E56">
        <v>153224.26999999999</v>
      </c>
      <c r="F56">
        <v>212356.93</v>
      </c>
      <c r="G56">
        <v>0</v>
      </c>
      <c r="H56"/>
      <c r="I56"/>
      <c r="J56"/>
      <c r="K56"/>
      <c r="L56">
        <v>2415193.5099999998</v>
      </c>
      <c r="M56">
        <v>656933.52</v>
      </c>
      <c r="N56"/>
      <c r="O56"/>
      <c r="P56">
        <v>479314.5</v>
      </c>
      <c r="Q56"/>
      <c r="R56">
        <v>566314.5</v>
      </c>
      <c r="S56">
        <v>192499.14</v>
      </c>
      <c r="T56">
        <v>20745.54</v>
      </c>
      <c r="U56"/>
    </row>
    <row r="57" spans="1:21" x14ac:dyDescent="0.2">
      <c r="A57" t="s">
        <v>2578</v>
      </c>
      <c r="B57">
        <v>416852.39</v>
      </c>
      <c r="C57"/>
      <c r="D57">
        <v>6839.3</v>
      </c>
      <c r="E57">
        <v>207005.24</v>
      </c>
      <c r="F57">
        <v>146081.76</v>
      </c>
      <c r="G57"/>
      <c r="H57"/>
      <c r="I57"/>
      <c r="J57"/>
      <c r="K57"/>
      <c r="L57">
        <v>1430245.31</v>
      </c>
      <c r="M57">
        <v>366261.65</v>
      </c>
      <c r="N57"/>
      <c r="O57"/>
      <c r="P57">
        <v>430017</v>
      </c>
      <c r="Q57"/>
      <c r="R57">
        <v>501943</v>
      </c>
      <c r="S57">
        <v>96879.63</v>
      </c>
      <c r="T57">
        <v>71935.53</v>
      </c>
      <c r="U57"/>
    </row>
    <row r="58" spans="1:21" x14ac:dyDescent="0.2">
      <c r="A58" t="s">
        <v>2579</v>
      </c>
      <c r="B58">
        <v>404111.48</v>
      </c>
      <c r="C58">
        <v>68750</v>
      </c>
      <c r="D58">
        <v>82401.03</v>
      </c>
      <c r="E58">
        <v>3</v>
      </c>
      <c r="F58">
        <v>1350887.43</v>
      </c>
      <c r="G58">
        <v>100</v>
      </c>
      <c r="H58"/>
      <c r="I58"/>
      <c r="J58"/>
      <c r="K58"/>
      <c r="L58">
        <v>2897338.69</v>
      </c>
      <c r="M58">
        <v>841561.84</v>
      </c>
      <c r="N58"/>
      <c r="O58"/>
      <c r="P58">
        <v>511443.9</v>
      </c>
      <c r="Q58"/>
      <c r="R58">
        <v>655050.9</v>
      </c>
      <c r="S58">
        <v>295550.09999999998</v>
      </c>
      <c r="T58">
        <v>69827.28</v>
      </c>
      <c r="U58"/>
    </row>
    <row r="59" spans="1:21" x14ac:dyDescent="0.2">
      <c r="A59" t="s">
        <v>2580</v>
      </c>
      <c r="B59">
        <v>468302.47</v>
      </c>
      <c r="C59"/>
      <c r="D59">
        <v>106669.3</v>
      </c>
      <c r="E59">
        <v>2</v>
      </c>
      <c r="F59">
        <v>175699.92</v>
      </c>
      <c r="G59">
        <v>17100</v>
      </c>
      <c r="H59"/>
      <c r="I59"/>
      <c r="J59"/>
      <c r="K59"/>
      <c r="L59">
        <v>3457082.1</v>
      </c>
      <c r="M59">
        <v>482586.9</v>
      </c>
      <c r="N59"/>
      <c r="O59"/>
      <c r="P59">
        <v>109800</v>
      </c>
      <c r="Q59"/>
      <c r="R59">
        <v>249012.6</v>
      </c>
      <c r="S59">
        <v>104211.98</v>
      </c>
      <c r="T59">
        <v>28393.7</v>
      </c>
      <c r="U59"/>
    </row>
    <row r="60" spans="1:21" x14ac:dyDescent="0.2">
      <c r="A60" t="s">
        <v>2581</v>
      </c>
      <c r="B60">
        <v>323273.53999999998</v>
      </c>
      <c r="C60"/>
      <c r="D60">
        <v>7870</v>
      </c>
      <c r="E60">
        <v>887986.64</v>
      </c>
      <c r="F60">
        <v>175143.27</v>
      </c>
      <c r="G60"/>
      <c r="H60"/>
      <c r="I60"/>
      <c r="J60"/>
      <c r="K60"/>
      <c r="L60">
        <v>339109.18</v>
      </c>
      <c r="M60">
        <v>439640.1</v>
      </c>
      <c r="N60"/>
      <c r="O60"/>
      <c r="P60">
        <v>258562.5</v>
      </c>
      <c r="Q60"/>
      <c r="R60">
        <v>334312.5</v>
      </c>
      <c r="S60">
        <v>134275</v>
      </c>
      <c r="T60">
        <v>35436.39</v>
      </c>
      <c r="U60"/>
    </row>
    <row r="61" spans="1:21" x14ac:dyDescent="0.2">
      <c r="A61" t="s">
        <v>2582</v>
      </c>
      <c r="B61">
        <v>326624.96000000002</v>
      </c>
      <c r="C61"/>
      <c r="D61">
        <v>86433.58</v>
      </c>
      <c r="E61">
        <v>1079683.8</v>
      </c>
      <c r="F61">
        <v>65882.429999999993</v>
      </c>
      <c r="G61">
        <v>41485</v>
      </c>
      <c r="H61">
        <v>0</v>
      </c>
      <c r="I61"/>
      <c r="J61"/>
      <c r="K61"/>
      <c r="L61">
        <v>1695206.85</v>
      </c>
      <c r="M61">
        <v>273268.71999999997</v>
      </c>
      <c r="N61"/>
      <c r="O61"/>
      <c r="P61">
        <v>363426</v>
      </c>
      <c r="Q61"/>
      <c r="R61">
        <v>445461</v>
      </c>
      <c r="S61">
        <v>65101.8</v>
      </c>
      <c r="T61">
        <v>24544.23</v>
      </c>
      <c r="U61"/>
    </row>
    <row r="62" spans="1:21" x14ac:dyDescent="0.2">
      <c r="A62" t="s">
        <v>2583</v>
      </c>
      <c r="B62">
        <v>678020.65</v>
      </c>
      <c r="C62"/>
      <c r="D62">
        <v>37524.97</v>
      </c>
      <c r="E62">
        <v>77469.600000000006</v>
      </c>
      <c r="F62">
        <v>209399.33</v>
      </c>
      <c r="G62">
        <v>37615.03</v>
      </c>
      <c r="H62">
        <v>0</v>
      </c>
      <c r="I62"/>
      <c r="J62"/>
      <c r="K62"/>
      <c r="L62">
        <v>2729343.72</v>
      </c>
      <c r="M62">
        <v>448418.7</v>
      </c>
      <c r="N62"/>
      <c r="O62"/>
      <c r="P62">
        <v>287218.5</v>
      </c>
      <c r="Q62"/>
      <c r="R62">
        <v>382332.78</v>
      </c>
      <c r="S62">
        <v>186576.19</v>
      </c>
      <c r="T62">
        <v>40473.9</v>
      </c>
      <c r="U62"/>
    </row>
    <row r="63" spans="1:21" x14ac:dyDescent="0.2">
      <c r="A63" t="s">
        <v>2584</v>
      </c>
      <c r="B63">
        <v>962698.07</v>
      </c>
      <c r="C63"/>
      <c r="D63">
        <v>56096.55</v>
      </c>
      <c r="E63">
        <v>54182</v>
      </c>
      <c r="F63">
        <v>604729.02</v>
      </c>
      <c r="G63">
        <v>22840</v>
      </c>
      <c r="H63">
        <v>0</v>
      </c>
      <c r="I63"/>
      <c r="J63"/>
      <c r="K63"/>
      <c r="L63">
        <v>3207310.61</v>
      </c>
      <c r="M63">
        <v>735984.43</v>
      </c>
      <c r="N63"/>
      <c r="O63"/>
      <c r="P63">
        <v>560185.5</v>
      </c>
      <c r="Q63"/>
      <c r="R63">
        <v>697349.9</v>
      </c>
      <c r="S63">
        <v>210957.58</v>
      </c>
      <c r="T63">
        <v>105773.32</v>
      </c>
      <c r="U63"/>
    </row>
    <row r="64" spans="1:21" x14ac:dyDescent="0.2">
      <c r="A64" t="s">
        <v>2585</v>
      </c>
      <c r="B64">
        <v>911230.49</v>
      </c>
      <c r="C64"/>
      <c r="D64">
        <v>142902.99</v>
      </c>
      <c r="E64">
        <v>1155460.49</v>
      </c>
      <c r="F64">
        <v>257270.97</v>
      </c>
      <c r="G64"/>
      <c r="H64"/>
      <c r="I64"/>
      <c r="J64"/>
      <c r="K64"/>
      <c r="L64">
        <v>2601971.02</v>
      </c>
      <c r="M64">
        <v>656403.68000000005</v>
      </c>
      <c r="N64"/>
      <c r="O64"/>
      <c r="P64">
        <v>289527</v>
      </c>
      <c r="Q64"/>
      <c r="R64">
        <v>439477</v>
      </c>
      <c r="S64">
        <v>118741.19</v>
      </c>
      <c r="T64">
        <v>66988.53</v>
      </c>
      <c r="U64"/>
    </row>
    <row r="65" spans="1:21" x14ac:dyDescent="0.2">
      <c r="A65" t="s">
        <v>2586</v>
      </c>
      <c r="B65">
        <v>722896.05</v>
      </c>
      <c r="C65"/>
      <c r="D65">
        <v>59344.41</v>
      </c>
      <c r="E65">
        <v>820963.47</v>
      </c>
      <c r="F65">
        <v>72882.12</v>
      </c>
      <c r="G65">
        <v>15900</v>
      </c>
      <c r="H65"/>
      <c r="I65"/>
      <c r="J65"/>
      <c r="K65"/>
      <c r="L65">
        <v>3048211.32</v>
      </c>
      <c r="M65">
        <v>531361.51</v>
      </c>
      <c r="N65"/>
      <c r="O65"/>
      <c r="P65">
        <v>461376</v>
      </c>
      <c r="Q65">
        <v>5910</v>
      </c>
      <c r="R65">
        <v>600371.6</v>
      </c>
      <c r="S65">
        <v>99517.62</v>
      </c>
      <c r="T65">
        <v>15413.73</v>
      </c>
      <c r="U65"/>
    </row>
    <row r="66" spans="1:21" x14ac:dyDescent="0.2">
      <c r="A66" t="s">
        <v>2607</v>
      </c>
      <c r="B66">
        <v>743217.87</v>
      </c>
      <c r="C66">
        <v>0</v>
      </c>
      <c r="D66">
        <v>43303.38</v>
      </c>
      <c r="E66">
        <v>409834.46</v>
      </c>
      <c r="F66">
        <v>148076.87</v>
      </c>
      <c r="G66">
        <v>8310</v>
      </c>
      <c r="H66"/>
      <c r="I66"/>
      <c r="J66"/>
      <c r="K66"/>
      <c r="L66">
        <v>1312112.72</v>
      </c>
      <c r="M66">
        <v>508874.16</v>
      </c>
      <c r="N66"/>
      <c r="O66"/>
      <c r="P66">
        <v>283642.5</v>
      </c>
      <c r="Q66"/>
      <c r="R66">
        <v>395722.5</v>
      </c>
      <c r="S66">
        <v>69062.570000000007</v>
      </c>
      <c r="T66">
        <v>52609.41</v>
      </c>
      <c r="U66"/>
    </row>
    <row r="67" spans="1:21" x14ac:dyDescent="0.2">
      <c r="A67" t="s">
        <v>2587</v>
      </c>
      <c r="B67">
        <v>845112.76</v>
      </c>
      <c r="C67">
        <v>13000</v>
      </c>
      <c r="D67">
        <v>52198.79</v>
      </c>
      <c r="E67">
        <v>746028</v>
      </c>
      <c r="F67">
        <v>232596.17</v>
      </c>
      <c r="G67">
        <v>29850</v>
      </c>
      <c r="H67">
        <v>0</v>
      </c>
      <c r="I67"/>
      <c r="J67"/>
      <c r="K67"/>
      <c r="L67">
        <v>997975.02</v>
      </c>
      <c r="M67">
        <v>153193.88</v>
      </c>
      <c r="N67"/>
      <c r="O67"/>
      <c r="P67">
        <v>363410</v>
      </c>
      <c r="Q67">
        <v>26829</v>
      </c>
      <c r="R67">
        <v>446590</v>
      </c>
      <c r="S67">
        <v>130907.1</v>
      </c>
      <c r="T67">
        <v>33081.120000000003</v>
      </c>
      <c r="U67"/>
    </row>
    <row r="68" spans="1:21" x14ac:dyDescent="0.2">
      <c r="A68" t="s">
        <v>2588</v>
      </c>
      <c r="B68">
        <v>388701.13</v>
      </c>
      <c r="C68"/>
      <c r="D68">
        <v>59022.03</v>
      </c>
      <c r="E68">
        <v>593180.30000000005</v>
      </c>
      <c r="F68">
        <v>237141.96</v>
      </c>
      <c r="G68">
        <v>35120</v>
      </c>
      <c r="H68"/>
      <c r="I68"/>
      <c r="J68">
        <v>4031791.24</v>
      </c>
      <c r="K68"/>
      <c r="L68"/>
      <c r="M68">
        <v>293056.11</v>
      </c>
      <c r="N68"/>
      <c r="O68">
        <v>90.79</v>
      </c>
      <c r="P68">
        <v>312210</v>
      </c>
      <c r="Q68"/>
      <c r="R68">
        <v>422106</v>
      </c>
      <c r="S68">
        <v>143247.49</v>
      </c>
      <c r="T68">
        <v>23763.15</v>
      </c>
      <c r="U68"/>
    </row>
    <row r="69" spans="1:21" x14ac:dyDescent="0.2">
      <c r="A69" t="s">
        <v>2589</v>
      </c>
      <c r="B69">
        <v>838437.98</v>
      </c>
      <c r="C69"/>
      <c r="D69">
        <v>33526.769999999997</v>
      </c>
      <c r="E69">
        <v>231247.32</v>
      </c>
      <c r="F69">
        <v>455445.52</v>
      </c>
      <c r="G69">
        <v>98772.91</v>
      </c>
      <c r="H69"/>
      <c r="I69"/>
      <c r="J69"/>
      <c r="K69"/>
      <c r="L69">
        <v>73641.19</v>
      </c>
      <c r="M69">
        <v>473117.44</v>
      </c>
      <c r="N69">
        <v>105000</v>
      </c>
      <c r="O69"/>
      <c r="P69">
        <v>216020</v>
      </c>
      <c r="Q69">
        <v>54732</v>
      </c>
      <c r="R69">
        <v>391278</v>
      </c>
      <c r="S69">
        <v>276473.94</v>
      </c>
      <c r="T69">
        <v>29103.360000000001</v>
      </c>
      <c r="U69"/>
    </row>
    <row r="70" spans="1:21" x14ac:dyDescent="0.2">
      <c r="A70" t="s">
        <v>2590</v>
      </c>
      <c r="B70">
        <v>32599.07</v>
      </c>
      <c r="C70"/>
      <c r="D70">
        <v>86864.21</v>
      </c>
      <c r="E70">
        <v>3</v>
      </c>
      <c r="F70">
        <v>-124421.6</v>
      </c>
      <c r="G70"/>
      <c r="H70"/>
      <c r="I70"/>
      <c r="J70">
        <v>-490674.02</v>
      </c>
      <c r="K70"/>
      <c r="L70">
        <v>607615.71</v>
      </c>
      <c r="M70">
        <v>228578.5</v>
      </c>
      <c r="N70"/>
      <c r="O70"/>
      <c r="P70"/>
      <c r="Q70">
        <v>259060</v>
      </c>
      <c r="R70">
        <v>374787</v>
      </c>
      <c r="S70">
        <v>102141.21</v>
      </c>
      <c r="T70">
        <v>62214.3</v>
      </c>
      <c r="U70"/>
    </row>
    <row r="71" spans="1:21" x14ac:dyDescent="0.2">
      <c r="A71" t="s">
        <v>2591</v>
      </c>
      <c r="B71">
        <v>523078.71</v>
      </c>
      <c r="C71"/>
      <c r="D71">
        <v>75237.179999999993</v>
      </c>
      <c r="E71">
        <v>-572623.01</v>
      </c>
      <c r="F71">
        <v>887318.79</v>
      </c>
      <c r="G71">
        <v>-184542</v>
      </c>
      <c r="H71"/>
      <c r="I71"/>
      <c r="J71"/>
      <c r="K71"/>
      <c r="L71">
        <v>3812852.35</v>
      </c>
      <c r="M71">
        <v>217499.11</v>
      </c>
      <c r="N71"/>
      <c r="O71"/>
      <c r="P71">
        <v>353456</v>
      </c>
      <c r="Q71">
        <v>561</v>
      </c>
      <c r="R71">
        <v>353456</v>
      </c>
      <c r="S71">
        <v>72863.8</v>
      </c>
      <c r="T71">
        <v>117386.22</v>
      </c>
      <c r="U71"/>
    </row>
    <row r="72" spans="1:21" x14ac:dyDescent="0.2">
      <c r="A72" t="s">
        <v>2592</v>
      </c>
      <c r="B72">
        <v>241036.99</v>
      </c>
      <c r="C72"/>
      <c r="D72">
        <v>68079.53</v>
      </c>
      <c r="E72">
        <v>494477.35</v>
      </c>
      <c r="F72">
        <v>171659.39</v>
      </c>
      <c r="G72">
        <v>29550</v>
      </c>
      <c r="H72"/>
      <c r="I72"/>
      <c r="J72"/>
      <c r="K72"/>
      <c r="L72">
        <v>1909993.72</v>
      </c>
      <c r="M72">
        <v>230352.15</v>
      </c>
      <c r="N72"/>
      <c r="O72">
        <v>148.91</v>
      </c>
      <c r="P72">
        <v>375370</v>
      </c>
      <c r="Q72">
        <v>62621</v>
      </c>
      <c r="R72">
        <v>511018</v>
      </c>
      <c r="S72">
        <v>143366.99</v>
      </c>
      <c r="T72">
        <v>36519.24</v>
      </c>
      <c r="U72"/>
    </row>
    <row r="73" spans="1:21" x14ac:dyDescent="0.2">
      <c r="A73" t="s">
        <v>2593</v>
      </c>
      <c r="B73">
        <v>344801.07</v>
      </c>
      <c r="C73"/>
      <c r="D73">
        <v>80430.38</v>
      </c>
      <c r="E73">
        <v>233142.47</v>
      </c>
      <c r="F73">
        <v>10591.4</v>
      </c>
      <c r="G73">
        <v>5500</v>
      </c>
      <c r="H73"/>
      <c r="I73"/>
      <c r="J73"/>
      <c r="K73"/>
      <c r="L73">
        <v>1439320.15</v>
      </c>
      <c r="M73">
        <v>359241.27</v>
      </c>
      <c r="N73"/>
      <c r="O73"/>
      <c r="P73">
        <v>291870</v>
      </c>
      <c r="Q73"/>
      <c r="R73">
        <v>501548</v>
      </c>
      <c r="S73">
        <v>89936.72</v>
      </c>
      <c r="T73">
        <v>35241.57</v>
      </c>
      <c r="U73"/>
    </row>
    <row r="74" spans="1:21" x14ac:dyDescent="0.2">
      <c r="A74" t="s">
        <v>2594</v>
      </c>
      <c r="B74">
        <v>541612.68000000005</v>
      </c>
      <c r="C74"/>
      <c r="D74">
        <v>63144.44</v>
      </c>
      <c r="E74">
        <v>859867.38</v>
      </c>
      <c r="F74">
        <v>169623.85</v>
      </c>
      <c r="G74">
        <v>99360</v>
      </c>
      <c r="H74"/>
      <c r="I74"/>
      <c r="J74"/>
      <c r="K74"/>
      <c r="L74">
        <v>4868817.07</v>
      </c>
      <c r="M74">
        <v>316952.08</v>
      </c>
      <c r="N74"/>
      <c r="O74"/>
      <c r="P74">
        <v>381410</v>
      </c>
      <c r="Q74">
        <v>88690</v>
      </c>
      <c r="R74">
        <v>550310</v>
      </c>
      <c r="S74">
        <v>181487.09</v>
      </c>
      <c r="T74">
        <v>32803.050000000003</v>
      </c>
      <c r="U74"/>
    </row>
    <row r="75" spans="1:21" x14ac:dyDescent="0.2">
      <c r="A75" t="s">
        <v>2595</v>
      </c>
      <c r="B75">
        <v>198733.64</v>
      </c>
      <c r="C75"/>
      <c r="D75">
        <v>83705.06</v>
      </c>
      <c r="E75">
        <v>165502.04</v>
      </c>
      <c r="F75">
        <v>115852.29</v>
      </c>
      <c r="G75"/>
      <c r="H75"/>
      <c r="I75"/>
      <c r="J75"/>
      <c r="K75"/>
      <c r="L75">
        <v>310741.76000000001</v>
      </c>
      <c r="M75">
        <v>134531.17000000001</v>
      </c>
      <c r="N75"/>
      <c r="O75"/>
      <c r="P75">
        <v>348140</v>
      </c>
      <c r="Q75"/>
      <c r="R75">
        <v>396560</v>
      </c>
      <c r="S75">
        <v>94060.79</v>
      </c>
      <c r="T75">
        <v>20222.34</v>
      </c>
      <c r="U75"/>
    </row>
    <row r="76" spans="1:21" x14ac:dyDescent="0.2">
      <c r="A76" t="s">
        <v>2596</v>
      </c>
      <c r="B76">
        <v>22321.07</v>
      </c>
      <c r="C76"/>
      <c r="D76">
        <v>81379.25</v>
      </c>
      <c r="E76">
        <v>121324.12</v>
      </c>
      <c r="F76">
        <v>120890.21</v>
      </c>
      <c r="G76">
        <v>-24759.65</v>
      </c>
      <c r="H76"/>
      <c r="I76"/>
      <c r="J76"/>
      <c r="K76"/>
      <c r="L76">
        <v>3226080.14</v>
      </c>
      <c r="M76">
        <v>140677.9</v>
      </c>
      <c r="N76"/>
      <c r="O76"/>
      <c r="P76">
        <v>204800</v>
      </c>
      <c r="Q76">
        <v>544</v>
      </c>
      <c r="R76">
        <v>269674</v>
      </c>
      <c r="S76">
        <v>61571.06</v>
      </c>
      <c r="T76">
        <v>35143.379999999997</v>
      </c>
      <c r="U76"/>
    </row>
    <row r="77" spans="1:21" x14ac:dyDescent="0.2">
      <c r="A77" t="s">
        <v>2597</v>
      </c>
      <c r="B77">
        <v>569694.99</v>
      </c>
      <c r="C77"/>
      <c r="D77">
        <v>48845.97</v>
      </c>
      <c r="E77">
        <v>436000.23</v>
      </c>
      <c r="F77">
        <v>160460.66</v>
      </c>
      <c r="G77"/>
      <c r="H77"/>
      <c r="I77"/>
      <c r="J77"/>
      <c r="K77"/>
      <c r="L77">
        <v>2484321.89</v>
      </c>
      <c r="M77">
        <v>547190.55000000005</v>
      </c>
      <c r="N77"/>
      <c r="O77"/>
      <c r="P77">
        <v>332020</v>
      </c>
      <c r="Q77"/>
      <c r="R77">
        <v>482084</v>
      </c>
      <c r="S77">
        <v>246328.56</v>
      </c>
      <c r="T77">
        <v>15285.84</v>
      </c>
      <c r="U77"/>
    </row>
    <row r="78" spans="1:21" x14ac:dyDescent="0.2">
      <c r="A78" t="s">
        <v>2605</v>
      </c>
      <c r="B78">
        <v>68528.960000000006</v>
      </c>
      <c r="C78"/>
      <c r="D78">
        <v>20195.28</v>
      </c>
      <c r="E78">
        <v>185981.2</v>
      </c>
      <c r="F78">
        <v>12414.61</v>
      </c>
      <c r="G78"/>
      <c r="H78"/>
      <c r="I78"/>
      <c r="J78"/>
      <c r="K78"/>
      <c r="L78">
        <v>1219746.8700000001</v>
      </c>
      <c r="M78">
        <v>118183.31</v>
      </c>
      <c r="N78"/>
      <c r="O78"/>
      <c r="P78"/>
      <c r="Q78">
        <v>250770</v>
      </c>
      <c r="R78">
        <v>297075.99</v>
      </c>
      <c r="S78">
        <v>25667.51</v>
      </c>
      <c r="T78">
        <v>34729.230000000003</v>
      </c>
      <c r="U78"/>
    </row>
    <row r="79" spans="1:21" x14ac:dyDescent="0.2">
      <c r="A79" t="s">
        <v>2608</v>
      </c>
      <c r="B79">
        <v>354000.8</v>
      </c>
      <c r="C79"/>
      <c r="D79">
        <v>51050.15</v>
      </c>
      <c r="E79">
        <v>510099.66</v>
      </c>
      <c r="F79">
        <v>16442.16</v>
      </c>
      <c r="G79"/>
      <c r="H79"/>
      <c r="I79"/>
      <c r="J79"/>
      <c r="K79"/>
      <c r="L79">
        <v>2368149.29</v>
      </c>
      <c r="M79">
        <v>205291.59</v>
      </c>
      <c r="N79"/>
      <c r="O79"/>
      <c r="P79">
        <v>509380</v>
      </c>
      <c r="Q79">
        <v>23175</v>
      </c>
      <c r="R79">
        <v>565030</v>
      </c>
      <c r="S79">
        <v>144398.96</v>
      </c>
      <c r="T79">
        <v>32300.01</v>
      </c>
      <c r="U79"/>
    </row>
    <row r="80" spans="1:21" x14ac:dyDescent="0.2">
      <c r="A80" t="s">
        <v>2598</v>
      </c>
      <c r="B80">
        <v>721015.22</v>
      </c>
      <c r="C80"/>
      <c r="D80">
        <v>47302.73</v>
      </c>
      <c r="E80">
        <v>418892.89</v>
      </c>
      <c r="F80">
        <v>543929.18999999994</v>
      </c>
      <c r="G80">
        <v>20925</v>
      </c>
      <c r="H80"/>
      <c r="I80">
        <v>23000</v>
      </c>
      <c r="J80"/>
      <c r="K80">
        <v>-48770</v>
      </c>
      <c r="L80">
        <v>2500428.33</v>
      </c>
      <c r="M80">
        <v>342165.9</v>
      </c>
      <c r="N80">
        <v>750</v>
      </c>
      <c r="O80"/>
      <c r="P80">
        <v>491300</v>
      </c>
      <c r="Q80"/>
      <c r="R80">
        <v>607524</v>
      </c>
      <c r="S80">
        <v>157491.10999999999</v>
      </c>
      <c r="T80">
        <v>56929.95</v>
      </c>
      <c r="U80"/>
    </row>
    <row r="81" spans="1:21" x14ac:dyDescent="0.2">
      <c r="A81" t="s">
        <v>2599</v>
      </c>
      <c r="B81">
        <v>313113.13</v>
      </c>
      <c r="C81">
        <v>26800</v>
      </c>
      <c r="D81">
        <v>35398.03</v>
      </c>
      <c r="E81">
        <v>5</v>
      </c>
      <c r="F81">
        <v>234938.07</v>
      </c>
      <c r="G81">
        <v>23400</v>
      </c>
      <c r="H81"/>
      <c r="I81"/>
      <c r="J81"/>
      <c r="K81">
        <v>3600</v>
      </c>
      <c r="L81">
        <v>2140561.41</v>
      </c>
      <c r="M81">
        <v>179971.11</v>
      </c>
      <c r="N81">
        <v>46990</v>
      </c>
      <c r="O81"/>
      <c r="P81">
        <v>275115.5</v>
      </c>
      <c r="Q81"/>
      <c r="R81">
        <v>397167.5</v>
      </c>
      <c r="S81">
        <v>106368.21</v>
      </c>
      <c r="T81">
        <v>20920.5</v>
      </c>
      <c r="U81"/>
    </row>
    <row r="82" spans="1:21" x14ac:dyDescent="0.2">
      <c r="A82" t="s">
        <v>2600</v>
      </c>
      <c r="B82">
        <v>848470.91</v>
      </c>
      <c r="C82"/>
      <c r="D82">
        <v>37359.17</v>
      </c>
      <c r="E82">
        <v>744031.76</v>
      </c>
      <c r="F82">
        <v>544406.35</v>
      </c>
      <c r="G82">
        <v>46950</v>
      </c>
      <c r="H82"/>
      <c r="I82"/>
      <c r="J82"/>
      <c r="K82"/>
      <c r="L82">
        <v>2191938.59</v>
      </c>
      <c r="M82">
        <v>508072.75</v>
      </c>
      <c r="N82">
        <v>69090</v>
      </c>
      <c r="O82"/>
      <c r="P82">
        <v>107530.5</v>
      </c>
      <c r="Q82"/>
      <c r="R82">
        <v>241365.5</v>
      </c>
      <c r="S82">
        <v>156062.48000000001</v>
      </c>
      <c r="T82">
        <v>70281.259999999995</v>
      </c>
      <c r="U82"/>
    </row>
    <row r="83" spans="1:21" x14ac:dyDescent="0.2">
      <c r="A83" t="s">
        <v>2601</v>
      </c>
      <c r="B83">
        <v>933755.29</v>
      </c>
      <c r="C83"/>
      <c r="D83">
        <v>56818.5</v>
      </c>
      <c r="E83">
        <v>934503.45</v>
      </c>
      <c r="F83">
        <v>322738.15999999997</v>
      </c>
      <c r="G83">
        <v>41731.300000000003</v>
      </c>
      <c r="H83"/>
      <c r="I83"/>
      <c r="J83"/>
      <c r="K83"/>
      <c r="L83">
        <v>4194803.6500000004</v>
      </c>
      <c r="M83">
        <v>411288.02</v>
      </c>
      <c r="N83"/>
      <c r="O83"/>
      <c r="P83">
        <v>422776.5</v>
      </c>
      <c r="Q83"/>
      <c r="R83">
        <v>518756.5</v>
      </c>
      <c r="S83">
        <v>162566.66</v>
      </c>
      <c r="T83">
        <v>87965.91</v>
      </c>
      <c r="U83"/>
    </row>
    <row r="84" spans="1:21" x14ac:dyDescent="0.2">
      <c r="A84" t="s">
        <v>2602</v>
      </c>
      <c r="B84">
        <v>202704.55</v>
      </c>
      <c r="C84"/>
      <c r="D84">
        <v>34762.639999999999</v>
      </c>
      <c r="E84">
        <v>536964.96</v>
      </c>
      <c r="F84">
        <v>147539.56</v>
      </c>
      <c r="G84">
        <v>14700</v>
      </c>
      <c r="H84"/>
      <c r="I84"/>
      <c r="J84"/>
      <c r="K84"/>
      <c r="L84">
        <v>2119139.65</v>
      </c>
      <c r="M84">
        <v>150392.78</v>
      </c>
      <c r="N84"/>
      <c r="O84"/>
      <c r="P84">
        <v>274530</v>
      </c>
      <c r="Q84"/>
      <c r="R84">
        <v>378240</v>
      </c>
      <c r="S84">
        <v>87674.12</v>
      </c>
      <c r="T84">
        <v>49844.959999999999</v>
      </c>
      <c r="U84"/>
    </row>
    <row r="85" spans="1:21" x14ac:dyDescent="0.2">
      <c r="A85" t="s">
        <v>2603</v>
      </c>
      <c r="B85">
        <v>855031.58</v>
      </c>
      <c r="C85"/>
      <c r="D85">
        <v>76046.81</v>
      </c>
      <c r="E85">
        <v>214317.98</v>
      </c>
      <c r="F85">
        <v>258770.76</v>
      </c>
      <c r="G85">
        <v>18925.93</v>
      </c>
      <c r="H85"/>
      <c r="I85"/>
      <c r="J85"/>
      <c r="K85"/>
      <c r="L85">
        <v>1096893.17</v>
      </c>
      <c r="M85">
        <v>214459.96</v>
      </c>
      <c r="N85">
        <v>460000</v>
      </c>
      <c r="O85"/>
      <c r="P85">
        <v>401010</v>
      </c>
      <c r="Q85"/>
      <c r="R85">
        <v>500270</v>
      </c>
      <c r="S85">
        <v>195598.72</v>
      </c>
      <c r="T85">
        <v>62214.35</v>
      </c>
      <c r="U85"/>
    </row>
    <row r="86" spans="1:21" x14ac:dyDescent="0.2">
      <c r="A86" t="s">
        <v>2604</v>
      </c>
      <c r="B86">
        <v>994835.76</v>
      </c>
      <c r="C86">
        <v>0</v>
      </c>
      <c r="D86">
        <v>40006.76</v>
      </c>
      <c r="E86">
        <v>128612.14</v>
      </c>
      <c r="F86">
        <v>219383.95</v>
      </c>
      <c r="G86">
        <v>25148.85</v>
      </c>
      <c r="H86"/>
      <c r="I86"/>
      <c r="J86"/>
      <c r="K86"/>
      <c r="L86">
        <v>3207738.11</v>
      </c>
      <c r="M86">
        <v>458818.2</v>
      </c>
      <c r="N86"/>
      <c r="O86"/>
      <c r="P86">
        <v>330960</v>
      </c>
      <c r="Q86"/>
      <c r="R86">
        <v>368460</v>
      </c>
      <c r="S86">
        <v>141440.48000000001</v>
      </c>
      <c r="T86">
        <v>132320.5</v>
      </c>
      <c r="U8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E86"/>
  <sheetViews>
    <sheetView topLeftCell="A58" zoomScale="59" zoomScaleNormal="59" workbookViewId="0">
      <selection activeCell="AD4" sqref="AD4:AD86"/>
    </sheetView>
  </sheetViews>
  <sheetFormatPr defaultColWidth="2.75" defaultRowHeight="14.25" x14ac:dyDescent="0.2"/>
  <cols>
    <col min="1" max="1" width="5.5" style="252" bestFit="1" customWidth="1"/>
    <col min="2" max="2" width="14.75" style="252" customWidth="1"/>
    <col min="3" max="3" width="7.5" style="262" bestFit="1" customWidth="1"/>
    <col min="4" max="4" width="44.625" style="262" customWidth="1"/>
    <col min="5" max="5" width="29" style="234"/>
    <col min="6" max="8" width="29" style="64"/>
    <col min="9" max="10" width="29" style="234"/>
    <col min="11" max="12" width="29" style="17"/>
    <col min="13" max="14" width="29" style="218"/>
    <col min="15" max="16" width="29" style="234"/>
    <col min="17" max="21" width="29" style="324"/>
    <col min="22" max="25" width="29" style="326"/>
    <col min="26" max="26" width="16.375" style="246" customWidth="1"/>
    <col min="27" max="27" width="15.875" style="269" bestFit="1" customWidth="1"/>
    <col min="28" max="28" width="17.375" style="263" bestFit="1" customWidth="1"/>
    <col min="29" max="29" width="17.625" style="265" bestFit="1" customWidth="1"/>
    <col min="30" max="30" width="19.125" style="266" bestFit="1" customWidth="1"/>
    <col min="31" max="31" width="14.625" style="270" bestFit="1" customWidth="1"/>
    <col min="32" max="16384" width="2.75" style="252"/>
  </cols>
  <sheetData>
    <row r="1" spans="1:31" x14ac:dyDescent="0.2">
      <c r="E1" t="s">
        <v>2459</v>
      </c>
      <c r="F1" s="322" t="s">
        <v>2460</v>
      </c>
      <c r="G1" s="322" t="s">
        <v>2461</v>
      </c>
      <c r="H1" s="322" t="s">
        <v>2462</v>
      </c>
      <c r="I1" t="s">
        <v>2463</v>
      </c>
      <c r="J1" t="s">
        <v>2464</v>
      </c>
      <c r="K1" s="323" t="s">
        <v>2467</v>
      </c>
      <c r="L1" s="323" t="s">
        <v>2471</v>
      </c>
      <c r="M1" t="s">
        <v>2472</v>
      </c>
      <c r="N1" t="s">
        <v>2473</v>
      </c>
      <c r="O1" t="s">
        <v>2474</v>
      </c>
      <c r="P1" t="s">
        <v>2475</v>
      </c>
      <c r="Q1" s="318" t="s">
        <v>2477</v>
      </c>
      <c r="R1" s="318" t="s">
        <v>2478</v>
      </c>
      <c r="S1" s="318" t="s">
        <v>2479</v>
      </c>
      <c r="T1" s="318" t="s">
        <v>2480</v>
      </c>
      <c r="U1" s="318" t="s">
        <v>2482</v>
      </c>
      <c r="V1" s="325" t="s">
        <v>2483</v>
      </c>
      <c r="W1" s="325" t="s">
        <v>2486</v>
      </c>
      <c r="X1" s="325" t="s">
        <v>2487</v>
      </c>
      <c r="Y1" s="325" t="s">
        <v>2489</v>
      </c>
      <c r="Z1" s="246" t="s">
        <v>6</v>
      </c>
      <c r="AA1" s="247" t="s">
        <v>7</v>
      </c>
      <c r="AB1" s="263" t="s">
        <v>8</v>
      </c>
      <c r="AC1" s="264" t="s">
        <v>9</v>
      </c>
      <c r="AD1" s="249" t="s">
        <v>10</v>
      </c>
      <c r="AE1" s="251" t="s">
        <v>11</v>
      </c>
    </row>
    <row r="2" spans="1:31" x14ac:dyDescent="0.2">
      <c r="B2" s="252" t="s">
        <v>55</v>
      </c>
      <c r="C2" s="262" t="s">
        <v>166</v>
      </c>
      <c r="E2" t="s">
        <v>2490</v>
      </c>
      <c r="F2" s="322" t="s">
        <v>2491</v>
      </c>
      <c r="G2" s="322" t="s">
        <v>2492</v>
      </c>
      <c r="H2" s="322" t="s">
        <v>2493</v>
      </c>
      <c r="I2" t="s">
        <v>2494</v>
      </c>
      <c r="J2" t="s">
        <v>2495</v>
      </c>
      <c r="K2" s="323" t="s">
        <v>2498</v>
      </c>
      <c r="L2" s="323" t="s">
        <v>2502</v>
      </c>
      <c r="M2" t="s">
        <v>2503</v>
      </c>
      <c r="N2" t="s">
        <v>2504</v>
      </c>
      <c r="O2" t="s">
        <v>2505</v>
      </c>
      <c r="P2" t="s">
        <v>2506</v>
      </c>
      <c r="Q2" s="318" t="s">
        <v>2508</v>
      </c>
      <c r="R2" s="318" t="s">
        <v>2509</v>
      </c>
      <c r="S2" s="318" t="s">
        <v>2510</v>
      </c>
      <c r="T2" s="318" t="s">
        <v>2511</v>
      </c>
      <c r="U2" s="318" t="s">
        <v>2513</v>
      </c>
      <c r="V2" s="325" t="s">
        <v>2514</v>
      </c>
      <c r="W2" s="325" t="s">
        <v>2517</v>
      </c>
      <c r="X2" s="325" t="s">
        <v>2518</v>
      </c>
      <c r="Y2" s="325" t="s">
        <v>2520</v>
      </c>
      <c r="AA2" s="247"/>
      <c r="AE2" s="248"/>
    </row>
    <row r="3" spans="1:31" x14ac:dyDescent="0.2">
      <c r="E3" t="s">
        <v>2521</v>
      </c>
      <c r="F3" s="322">
        <v>53850195.119999997</v>
      </c>
      <c r="G3" s="322">
        <v>264380</v>
      </c>
      <c r="H3" s="322">
        <v>4941410.5199999996</v>
      </c>
      <c r="I3">
        <v>47767837.619999997</v>
      </c>
      <c r="J3">
        <v>32914223.920000002</v>
      </c>
      <c r="K3" s="323">
        <v>1668104.54</v>
      </c>
      <c r="L3" s="323">
        <v>883.59</v>
      </c>
      <c r="M3">
        <v>23000</v>
      </c>
      <c r="N3">
        <v>-4651491.17</v>
      </c>
      <c r="O3">
        <v>6186660.04</v>
      </c>
      <c r="P3">
        <v>181350186.34999999</v>
      </c>
      <c r="Q3" s="318">
        <v>31644450.59</v>
      </c>
      <c r="R3" s="318">
        <v>2175680</v>
      </c>
      <c r="S3" s="318">
        <v>134710.73000000001</v>
      </c>
      <c r="T3" s="318">
        <v>28268834.629999999</v>
      </c>
      <c r="U3" s="318">
        <v>906517.36</v>
      </c>
      <c r="V3" s="325">
        <v>38532445.630000003</v>
      </c>
      <c r="W3" s="325">
        <v>12838059.439999999</v>
      </c>
      <c r="X3" s="325">
        <v>4002071.04</v>
      </c>
      <c r="Y3" s="325">
        <v>38350</v>
      </c>
      <c r="Z3" s="246">
        <f t="shared" ref="Z3:AE3" si="0">SUM(Z4:Z86)</f>
        <v>59055985.640000008</v>
      </c>
      <c r="AA3" s="247">
        <f t="shared" si="0"/>
        <v>1668988.1300000001</v>
      </c>
      <c r="AB3" s="263">
        <f t="shared" si="0"/>
        <v>57386997.510000013</v>
      </c>
      <c r="AC3" s="265">
        <f t="shared" si="0"/>
        <v>63130193.31000001</v>
      </c>
      <c r="AD3" s="266">
        <f t="shared" si="0"/>
        <v>55410926.109999992</v>
      </c>
      <c r="AE3" s="248">
        <f t="shared" si="0"/>
        <v>7719267.200000002</v>
      </c>
    </row>
    <row r="4" spans="1:31" x14ac:dyDescent="0.2">
      <c r="A4" s="252" t="s">
        <v>279</v>
      </c>
      <c r="B4" s="252" t="s">
        <v>0</v>
      </c>
      <c r="C4" s="262">
        <v>5737</v>
      </c>
      <c r="D4" s="262" t="s">
        <v>600</v>
      </c>
      <c r="E4" t="s">
        <v>2527</v>
      </c>
      <c r="F4" s="322">
        <v>1080976.81</v>
      </c>
      <c r="G4" s="322"/>
      <c r="H4" s="322">
        <v>27619.25</v>
      </c>
      <c r="I4">
        <v>2703721.03</v>
      </c>
      <c r="J4">
        <v>146941.65</v>
      </c>
      <c r="K4" s="323">
        <v>39650</v>
      </c>
      <c r="L4" s="323"/>
      <c r="M4"/>
      <c r="N4">
        <v>3998879.78</v>
      </c>
      <c r="O4">
        <v>342458.58</v>
      </c>
      <c r="P4">
        <v>198336.84</v>
      </c>
      <c r="Q4" s="318">
        <v>314642.84000000003</v>
      </c>
      <c r="R4" s="318"/>
      <c r="S4" s="318"/>
      <c r="T4" s="318">
        <v>313920</v>
      </c>
      <c r="U4" s="318">
        <v>12301.2</v>
      </c>
      <c r="V4" s="325">
        <v>449760</v>
      </c>
      <c r="W4" s="325">
        <v>629954.01</v>
      </c>
      <c r="X4" s="325">
        <v>126776.49</v>
      </c>
      <c r="Y4" s="325"/>
      <c r="Z4" s="246">
        <f>SUM(F4:H4)</f>
        <v>1108596.06</v>
      </c>
      <c r="AA4" s="253">
        <f>SUM(K4:L4)</f>
        <v>39650</v>
      </c>
      <c r="AB4" s="267">
        <f>Z4-AA4</f>
        <v>1068946.06</v>
      </c>
      <c r="AC4" s="268">
        <f>SUM(Q4:U4)</f>
        <v>640864.04</v>
      </c>
      <c r="AD4" s="254">
        <f>SUM(V4:Y4)</f>
        <v>1206490.5</v>
      </c>
      <c r="AE4" s="248">
        <f>AC4-AD4</f>
        <v>-565626.46</v>
      </c>
    </row>
    <row r="5" spans="1:31" x14ac:dyDescent="0.2">
      <c r="A5" s="252" t="s">
        <v>279</v>
      </c>
      <c r="B5" s="252" t="s">
        <v>0</v>
      </c>
      <c r="C5" s="262">
        <v>4213</v>
      </c>
      <c r="D5" s="262" t="s">
        <v>601</v>
      </c>
      <c r="E5" t="s">
        <v>2528</v>
      </c>
      <c r="F5" s="322">
        <v>743810.2</v>
      </c>
      <c r="G5" s="322"/>
      <c r="H5" s="322">
        <v>80423.899999999994</v>
      </c>
      <c r="I5">
        <v>519240.42</v>
      </c>
      <c r="J5">
        <v>233758.43</v>
      </c>
      <c r="K5" s="323">
        <v>25350</v>
      </c>
      <c r="L5" s="323"/>
      <c r="M5"/>
      <c r="N5">
        <v>-972932.47</v>
      </c>
      <c r="O5">
        <v>488063.15</v>
      </c>
      <c r="P5">
        <v>2159407.13</v>
      </c>
      <c r="Q5" s="318">
        <v>364086.76</v>
      </c>
      <c r="R5" s="318"/>
      <c r="S5" s="318"/>
      <c r="T5" s="318">
        <v>259760</v>
      </c>
      <c r="U5" s="318"/>
      <c r="V5" s="325">
        <v>415010</v>
      </c>
      <c r="W5" s="325">
        <v>210634.64</v>
      </c>
      <c r="X5" s="325">
        <v>43846.98</v>
      </c>
      <c r="Y5" s="325"/>
      <c r="Z5" s="246">
        <f t="shared" ref="Z5:Z68" si="1">SUM(F5:H5)</f>
        <v>824234.1</v>
      </c>
      <c r="AA5" s="253">
        <f t="shared" ref="AA5:AA68" si="2">SUM(K5:L5)</f>
        <v>25350</v>
      </c>
      <c r="AB5" s="267">
        <f t="shared" ref="AB5:AB68" si="3">Z5-AA5</f>
        <v>798884.1</v>
      </c>
      <c r="AC5" s="268">
        <f t="shared" ref="AC5:AC68" si="4">SUM(Q5:U5)</f>
        <v>623846.76</v>
      </c>
      <c r="AD5" s="254">
        <f t="shared" ref="AD5:AD68" si="5">SUM(V5:Y5)</f>
        <v>669491.62</v>
      </c>
      <c r="AE5" s="248">
        <f t="shared" ref="AE5:AE68" si="6">AC5-AD5</f>
        <v>-45644.859999999986</v>
      </c>
    </row>
    <row r="6" spans="1:31" x14ac:dyDescent="0.2">
      <c r="A6" s="252" t="s">
        <v>279</v>
      </c>
      <c r="B6" s="252" t="s">
        <v>0</v>
      </c>
      <c r="C6" s="262">
        <v>4949</v>
      </c>
      <c r="D6" s="262" t="s">
        <v>602</v>
      </c>
      <c r="E6" t="s">
        <v>2529</v>
      </c>
      <c r="F6" s="322">
        <v>942917.31</v>
      </c>
      <c r="G6" s="322"/>
      <c r="H6" s="322">
        <v>67531.61</v>
      </c>
      <c r="I6">
        <v>798705.74</v>
      </c>
      <c r="J6">
        <v>813192.19</v>
      </c>
      <c r="K6" s="323">
        <v>0</v>
      </c>
      <c r="L6" s="323"/>
      <c r="M6"/>
      <c r="N6">
        <v>-909033.75</v>
      </c>
      <c r="O6">
        <v>368972</v>
      </c>
      <c r="P6">
        <v>3104237.14</v>
      </c>
      <c r="Q6" s="318">
        <v>342841.53</v>
      </c>
      <c r="R6" s="318"/>
      <c r="S6" s="318"/>
      <c r="T6" s="318">
        <v>559680</v>
      </c>
      <c r="U6" s="318">
        <v>31540.16</v>
      </c>
      <c r="V6" s="325">
        <v>677853</v>
      </c>
      <c r="W6" s="325">
        <v>112780.34</v>
      </c>
      <c r="X6" s="325">
        <v>34861.35</v>
      </c>
      <c r="Y6" s="325"/>
      <c r="Z6" s="246">
        <f t="shared" si="1"/>
        <v>1010448.92</v>
      </c>
      <c r="AA6" s="253">
        <f t="shared" si="2"/>
        <v>0</v>
      </c>
      <c r="AB6" s="267">
        <f t="shared" si="3"/>
        <v>1010448.92</v>
      </c>
      <c r="AC6" s="268">
        <f t="shared" si="4"/>
        <v>934061.69000000006</v>
      </c>
      <c r="AD6" s="254">
        <f t="shared" si="5"/>
        <v>825494.69</v>
      </c>
      <c r="AE6" s="248">
        <f t="shared" si="6"/>
        <v>108567.00000000012</v>
      </c>
    </row>
    <row r="7" spans="1:31" x14ac:dyDescent="0.2">
      <c r="A7" s="252" t="s">
        <v>279</v>
      </c>
      <c r="B7" s="252" t="s">
        <v>0</v>
      </c>
      <c r="C7" s="262">
        <v>7233</v>
      </c>
      <c r="D7" s="262" t="s">
        <v>603</v>
      </c>
      <c r="E7" t="s">
        <v>2530</v>
      </c>
      <c r="F7" s="322">
        <v>1222646.72</v>
      </c>
      <c r="G7" s="322">
        <v>14750</v>
      </c>
      <c r="H7" s="322">
        <v>66891.02</v>
      </c>
      <c r="I7">
        <v>27075.88</v>
      </c>
      <c r="J7">
        <v>145391.97</v>
      </c>
      <c r="K7" s="323"/>
      <c r="L7" s="323"/>
      <c r="M7"/>
      <c r="N7">
        <v>-510631.36</v>
      </c>
      <c r="O7">
        <v>494389.91</v>
      </c>
      <c r="P7">
        <v>1481598.18</v>
      </c>
      <c r="Q7" s="318">
        <v>598351.32999999996</v>
      </c>
      <c r="R7" s="318"/>
      <c r="S7" s="318">
        <v>133076.28</v>
      </c>
      <c r="T7" s="318">
        <v>584760</v>
      </c>
      <c r="U7" s="318"/>
      <c r="V7" s="325">
        <v>906380</v>
      </c>
      <c r="W7" s="325">
        <v>282382.7</v>
      </c>
      <c r="X7" s="325">
        <v>40245.300000000003</v>
      </c>
      <c r="Y7" s="325"/>
      <c r="Z7" s="246">
        <f t="shared" si="1"/>
        <v>1304287.74</v>
      </c>
      <c r="AA7" s="253">
        <f t="shared" si="2"/>
        <v>0</v>
      </c>
      <c r="AB7" s="267">
        <f t="shared" si="3"/>
        <v>1304287.74</v>
      </c>
      <c r="AC7" s="268">
        <f t="shared" si="4"/>
        <v>1316187.6099999999</v>
      </c>
      <c r="AD7" s="254">
        <f t="shared" si="5"/>
        <v>1229008</v>
      </c>
      <c r="AE7" s="248">
        <f t="shared" si="6"/>
        <v>87179.60999999987</v>
      </c>
    </row>
    <row r="8" spans="1:31" x14ac:dyDescent="0.2">
      <c r="A8" s="252" t="s">
        <v>279</v>
      </c>
      <c r="B8" s="252" t="s">
        <v>0</v>
      </c>
      <c r="C8" s="262">
        <v>5081</v>
      </c>
      <c r="D8" s="262" t="s">
        <v>604</v>
      </c>
      <c r="E8" t="s">
        <v>2531</v>
      </c>
      <c r="F8" s="322">
        <v>1264011.51</v>
      </c>
      <c r="G8" s="322"/>
      <c r="H8" s="322">
        <v>20493.57</v>
      </c>
      <c r="I8">
        <v>8753.06</v>
      </c>
      <c r="J8">
        <v>843161.66</v>
      </c>
      <c r="K8" s="323">
        <v>30450</v>
      </c>
      <c r="L8" s="323"/>
      <c r="M8"/>
      <c r="N8">
        <v>-1838293.15</v>
      </c>
      <c r="O8">
        <v>361103.34</v>
      </c>
      <c r="P8">
        <v>3577514.61</v>
      </c>
      <c r="Q8" s="318">
        <v>438524.09</v>
      </c>
      <c r="R8" s="318"/>
      <c r="S8" s="318"/>
      <c r="T8" s="318">
        <v>257230</v>
      </c>
      <c r="U8" s="318">
        <v>70650</v>
      </c>
      <c r="V8" s="325">
        <v>449194</v>
      </c>
      <c r="W8" s="325">
        <v>224713.59</v>
      </c>
      <c r="X8" s="325">
        <v>17411.490000000002</v>
      </c>
      <c r="Y8" s="325"/>
      <c r="Z8" s="246">
        <f t="shared" si="1"/>
        <v>1284505.08</v>
      </c>
      <c r="AA8" s="253">
        <f t="shared" si="2"/>
        <v>30450</v>
      </c>
      <c r="AB8" s="267">
        <f t="shared" si="3"/>
        <v>1254055.08</v>
      </c>
      <c r="AC8" s="268">
        <f t="shared" si="4"/>
        <v>766404.09000000008</v>
      </c>
      <c r="AD8" s="254">
        <f t="shared" si="5"/>
        <v>691319.08</v>
      </c>
      <c r="AE8" s="248">
        <f t="shared" si="6"/>
        <v>75085.010000000126</v>
      </c>
    </row>
    <row r="9" spans="1:31" x14ac:dyDescent="0.2">
      <c r="A9" s="252" t="s">
        <v>279</v>
      </c>
      <c r="B9" s="252" t="s">
        <v>0</v>
      </c>
      <c r="C9" s="262">
        <v>1868</v>
      </c>
      <c r="D9" s="262" t="s">
        <v>605</v>
      </c>
      <c r="E9" t="s">
        <v>2532</v>
      </c>
      <c r="F9" s="322">
        <v>423298.18</v>
      </c>
      <c r="G9" s="322"/>
      <c r="H9" s="322">
        <v>70818.600000000006</v>
      </c>
      <c r="I9">
        <v>302374.51</v>
      </c>
      <c r="J9">
        <v>218266.87</v>
      </c>
      <c r="K9" s="323">
        <v>19225.400000000001</v>
      </c>
      <c r="L9" s="323"/>
      <c r="M9"/>
      <c r="N9">
        <v>882758.94</v>
      </c>
      <c r="O9">
        <v>73896.679999999993</v>
      </c>
      <c r="P9">
        <v>80851.62</v>
      </c>
      <c r="Q9" s="318">
        <v>172993.5</v>
      </c>
      <c r="R9" s="318"/>
      <c r="S9" s="318"/>
      <c r="T9" s="318">
        <v>247330</v>
      </c>
      <c r="U9" s="318"/>
      <c r="V9" s="325">
        <v>292720</v>
      </c>
      <c r="W9" s="325">
        <v>131300.79</v>
      </c>
      <c r="X9" s="325">
        <v>32112.14</v>
      </c>
      <c r="Y9" s="325"/>
      <c r="Z9" s="246">
        <f t="shared" si="1"/>
        <v>494116.78</v>
      </c>
      <c r="AA9" s="253">
        <f t="shared" si="2"/>
        <v>19225.400000000001</v>
      </c>
      <c r="AB9" s="267">
        <f t="shared" si="3"/>
        <v>474891.38</v>
      </c>
      <c r="AC9" s="268">
        <f t="shared" si="4"/>
        <v>420323.5</v>
      </c>
      <c r="AD9" s="254">
        <f t="shared" si="5"/>
        <v>456132.93000000005</v>
      </c>
      <c r="AE9" s="248">
        <f t="shared" si="6"/>
        <v>-35809.430000000051</v>
      </c>
    </row>
    <row r="10" spans="1:31" x14ac:dyDescent="0.2">
      <c r="A10" s="252" t="s">
        <v>279</v>
      </c>
      <c r="B10" s="252" t="s">
        <v>0</v>
      </c>
      <c r="C10" s="262">
        <v>7126</v>
      </c>
      <c r="D10" s="262" t="s">
        <v>606</v>
      </c>
      <c r="E10" t="s">
        <v>2533</v>
      </c>
      <c r="F10" s="322">
        <v>823290.37</v>
      </c>
      <c r="G10" s="322"/>
      <c r="H10" s="322">
        <v>159476.95000000001</v>
      </c>
      <c r="I10">
        <v>962354.97</v>
      </c>
      <c r="J10">
        <v>1528239.59</v>
      </c>
      <c r="K10" s="323">
        <v>18150</v>
      </c>
      <c r="L10" s="323"/>
      <c r="M10"/>
      <c r="N10">
        <v>830004.63</v>
      </c>
      <c r="O10">
        <v>243947.27</v>
      </c>
      <c r="P10">
        <v>2359303.7200000002</v>
      </c>
      <c r="Q10" s="318">
        <v>459864.12</v>
      </c>
      <c r="R10" s="318"/>
      <c r="S10" s="318">
        <v>48.51</v>
      </c>
      <c r="T10" s="318">
        <v>470600</v>
      </c>
      <c r="U10" s="318"/>
      <c r="V10" s="325">
        <v>644720</v>
      </c>
      <c r="W10" s="325">
        <v>139722.26</v>
      </c>
      <c r="X10" s="325">
        <v>96613.11</v>
      </c>
      <c r="Y10" s="325"/>
      <c r="Z10" s="246">
        <f t="shared" si="1"/>
        <v>982767.32000000007</v>
      </c>
      <c r="AA10" s="253">
        <f t="shared" si="2"/>
        <v>18150</v>
      </c>
      <c r="AB10" s="267">
        <f t="shared" si="3"/>
        <v>964617.32000000007</v>
      </c>
      <c r="AC10" s="268">
        <f t="shared" si="4"/>
        <v>930512.63</v>
      </c>
      <c r="AD10" s="254">
        <f t="shared" si="5"/>
        <v>881055.37</v>
      </c>
      <c r="AE10" s="248">
        <f t="shared" si="6"/>
        <v>49457.260000000009</v>
      </c>
    </row>
    <row r="11" spans="1:31" x14ac:dyDescent="0.2">
      <c r="A11" s="252" t="s">
        <v>279</v>
      </c>
      <c r="B11" s="252" t="s">
        <v>0</v>
      </c>
      <c r="C11" s="262">
        <v>2671</v>
      </c>
      <c r="D11" s="262" t="s">
        <v>607</v>
      </c>
      <c r="E11" t="s">
        <v>2534</v>
      </c>
      <c r="F11" s="322">
        <v>699242.34</v>
      </c>
      <c r="G11" s="322">
        <v>0</v>
      </c>
      <c r="H11" s="322">
        <v>38792.019999999997</v>
      </c>
      <c r="I11">
        <v>738220.26</v>
      </c>
      <c r="J11">
        <v>140981.29999999999</v>
      </c>
      <c r="K11" s="323"/>
      <c r="L11" s="323"/>
      <c r="M11"/>
      <c r="N11">
        <v>-891788.64</v>
      </c>
      <c r="O11">
        <v>412650.74</v>
      </c>
      <c r="P11">
        <v>2243800.1</v>
      </c>
      <c r="Q11" s="318">
        <v>167738.85</v>
      </c>
      <c r="R11" s="318"/>
      <c r="S11" s="318"/>
      <c r="T11" s="318">
        <v>291378</v>
      </c>
      <c r="U11" s="318"/>
      <c r="V11" s="325">
        <v>414973</v>
      </c>
      <c r="W11" s="325">
        <v>85720.12</v>
      </c>
      <c r="X11" s="325">
        <v>18017.099999999999</v>
      </c>
      <c r="Y11" s="325"/>
      <c r="Z11" s="246">
        <f t="shared" si="1"/>
        <v>738034.36</v>
      </c>
      <c r="AA11" s="253">
        <f t="shared" si="2"/>
        <v>0</v>
      </c>
      <c r="AB11" s="267">
        <f t="shared" si="3"/>
        <v>738034.36</v>
      </c>
      <c r="AC11" s="268">
        <f t="shared" si="4"/>
        <v>459116.85</v>
      </c>
      <c r="AD11" s="254">
        <f t="shared" si="5"/>
        <v>518710.22</v>
      </c>
      <c r="AE11" s="248">
        <f t="shared" si="6"/>
        <v>-59593.369999999995</v>
      </c>
    </row>
    <row r="12" spans="1:31" ht="13.5" customHeight="1" x14ac:dyDescent="0.2">
      <c r="A12" s="252" t="s">
        <v>279</v>
      </c>
      <c r="B12" s="252" t="s">
        <v>0</v>
      </c>
      <c r="C12" s="262">
        <v>4454</v>
      </c>
      <c r="D12" s="262" t="s">
        <v>608</v>
      </c>
      <c r="E12" t="s">
        <v>2535</v>
      </c>
      <c r="F12" s="322">
        <v>1110870.8799999999</v>
      </c>
      <c r="G12" s="322"/>
      <c r="H12" s="322">
        <v>155376.26</v>
      </c>
      <c r="I12">
        <v>29931.31</v>
      </c>
      <c r="J12">
        <v>228221.98</v>
      </c>
      <c r="K12" s="323">
        <v>56400</v>
      </c>
      <c r="L12" s="323"/>
      <c r="M12"/>
      <c r="N12">
        <v>-1311381.32</v>
      </c>
      <c r="O12">
        <v>293100.59000000003</v>
      </c>
      <c r="P12">
        <v>2541297.98</v>
      </c>
      <c r="Q12" s="318">
        <v>386466.78</v>
      </c>
      <c r="R12" s="318"/>
      <c r="S12" s="318"/>
      <c r="T12" s="318">
        <v>335110</v>
      </c>
      <c r="U12" s="318"/>
      <c r="V12" s="325">
        <v>481295</v>
      </c>
      <c r="W12" s="325">
        <v>197875.63</v>
      </c>
      <c r="X12" s="325">
        <v>22851.66</v>
      </c>
      <c r="Y12" s="325"/>
      <c r="Z12" s="246">
        <f t="shared" si="1"/>
        <v>1266247.1399999999</v>
      </c>
      <c r="AA12" s="253">
        <f t="shared" si="2"/>
        <v>56400</v>
      </c>
      <c r="AB12" s="267">
        <f t="shared" si="3"/>
        <v>1209847.1399999999</v>
      </c>
      <c r="AC12" s="268">
        <f t="shared" si="4"/>
        <v>721576.78</v>
      </c>
      <c r="AD12" s="254">
        <f t="shared" si="5"/>
        <v>702022.29</v>
      </c>
      <c r="AE12" s="248">
        <f t="shared" si="6"/>
        <v>19554.489999999991</v>
      </c>
    </row>
    <row r="13" spans="1:31" x14ac:dyDescent="0.2">
      <c r="A13" s="252" t="s">
        <v>279</v>
      </c>
      <c r="B13" s="252" t="s">
        <v>0</v>
      </c>
      <c r="C13" s="262">
        <v>3077</v>
      </c>
      <c r="D13" s="262" t="s">
        <v>609</v>
      </c>
      <c r="E13" t="s">
        <v>2536</v>
      </c>
      <c r="F13" s="322">
        <v>397507.07</v>
      </c>
      <c r="G13" s="322"/>
      <c r="H13" s="322">
        <v>20577.59</v>
      </c>
      <c r="I13">
        <v>1855995.84</v>
      </c>
      <c r="J13">
        <v>228841.57</v>
      </c>
      <c r="K13" s="323">
        <v>107694.28</v>
      </c>
      <c r="L13" s="323"/>
      <c r="M13"/>
      <c r="N13">
        <v>-49978.7</v>
      </c>
      <c r="O13">
        <v>83385.3</v>
      </c>
      <c r="P13">
        <v>2357450.56</v>
      </c>
      <c r="Q13" s="318">
        <v>236304.66</v>
      </c>
      <c r="R13" s="318"/>
      <c r="S13" s="318"/>
      <c r="T13" s="318">
        <v>126210</v>
      </c>
      <c r="U13" s="318"/>
      <c r="V13" s="325">
        <v>176115</v>
      </c>
      <c r="W13" s="325">
        <v>118537.01</v>
      </c>
      <c r="X13" s="325">
        <v>32009.19</v>
      </c>
      <c r="Y13" s="325"/>
      <c r="Z13" s="246">
        <f t="shared" si="1"/>
        <v>418084.66000000003</v>
      </c>
      <c r="AA13" s="253">
        <f t="shared" si="2"/>
        <v>107694.28</v>
      </c>
      <c r="AB13" s="267">
        <f t="shared" si="3"/>
        <v>310390.38</v>
      </c>
      <c r="AC13" s="268">
        <f t="shared" si="4"/>
        <v>362514.66000000003</v>
      </c>
      <c r="AD13" s="254">
        <f t="shared" si="5"/>
        <v>326661.2</v>
      </c>
      <c r="AE13" s="248">
        <f t="shared" si="6"/>
        <v>35853.460000000021</v>
      </c>
    </row>
    <row r="14" spans="1:31" x14ac:dyDescent="0.2">
      <c r="A14" s="252" t="s">
        <v>279</v>
      </c>
      <c r="B14" s="252" t="s">
        <v>0</v>
      </c>
      <c r="C14" s="262">
        <v>2778</v>
      </c>
      <c r="D14" s="262" t="s">
        <v>610</v>
      </c>
      <c r="E14" t="s">
        <v>2537</v>
      </c>
      <c r="F14" s="322">
        <v>601011.06999999995</v>
      </c>
      <c r="G14" s="322"/>
      <c r="H14" s="322">
        <v>13339.06</v>
      </c>
      <c r="I14">
        <v>877430.9</v>
      </c>
      <c r="J14">
        <v>543577.43999999994</v>
      </c>
      <c r="K14" s="323">
        <v>37263.67</v>
      </c>
      <c r="L14" s="323"/>
      <c r="M14"/>
      <c r="N14">
        <v>-1445598.15</v>
      </c>
      <c r="O14">
        <v>152466.23000000001</v>
      </c>
      <c r="P14">
        <v>3416597.09</v>
      </c>
      <c r="Q14" s="318">
        <v>249626.54</v>
      </c>
      <c r="R14" s="318"/>
      <c r="S14" s="318"/>
      <c r="T14" s="318">
        <v>278550</v>
      </c>
      <c r="U14" s="318"/>
      <c r="V14" s="325">
        <v>401970</v>
      </c>
      <c r="W14" s="325">
        <v>108213.37</v>
      </c>
      <c r="X14" s="325">
        <v>81533.31</v>
      </c>
      <c r="Y14" s="325"/>
      <c r="Z14" s="246">
        <f t="shared" si="1"/>
        <v>614350.13</v>
      </c>
      <c r="AA14" s="253">
        <f t="shared" si="2"/>
        <v>37263.67</v>
      </c>
      <c r="AB14" s="267">
        <f t="shared" si="3"/>
        <v>577086.46</v>
      </c>
      <c r="AC14" s="268">
        <f t="shared" si="4"/>
        <v>528176.54</v>
      </c>
      <c r="AD14" s="254">
        <f t="shared" si="5"/>
        <v>591716.67999999993</v>
      </c>
      <c r="AE14" s="248">
        <f t="shared" si="6"/>
        <v>-63540.139999999898</v>
      </c>
    </row>
    <row r="15" spans="1:31" x14ac:dyDescent="0.2">
      <c r="A15" s="252" t="s">
        <v>279</v>
      </c>
      <c r="B15" s="252" t="s">
        <v>0</v>
      </c>
      <c r="C15" s="262">
        <v>4143</v>
      </c>
      <c r="D15" s="262" t="s">
        <v>611</v>
      </c>
      <c r="E15" t="s">
        <v>2538</v>
      </c>
      <c r="F15" s="322">
        <v>1059715</v>
      </c>
      <c r="G15" s="322"/>
      <c r="H15" s="322">
        <v>30229.02</v>
      </c>
      <c r="I15">
        <v>2205203.7599999998</v>
      </c>
      <c r="J15">
        <v>258005</v>
      </c>
      <c r="K15" s="323">
        <v>20829.32</v>
      </c>
      <c r="L15" s="323"/>
      <c r="M15"/>
      <c r="N15">
        <v>135096.57999999999</v>
      </c>
      <c r="O15">
        <v>4587</v>
      </c>
      <c r="P15">
        <v>3110817.16</v>
      </c>
      <c r="Q15" s="318">
        <v>555979.87</v>
      </c>
      <c r="R15" s="318">
        <v>200000</v>
      </c>
      <c r="S15" s="318"/>
      <c r="T15" s="318">
        <v>362280</v>
      </c>
      <c r="U15" s="318"/>
      <c r="V15" s="325">
        <v>463980</v>
      </c>
      <c r="W15" s="325">
        <v>171099.03</v>
      </c>
      <c r="X15" s="325">
        <v>68919.27</v>
      </c>
      <c r="Y15" s="325"/>
      <c r="Z15" s="246">
        <f t="shared" si="1"/>
        <v>1089944.02</v>
      </c>
      <c r="AA15" s="253">
        <f t="shared" si="2"/>
        <v>20829.32</v>
      </c>
      <c r="AB15" s="267">
        <f t="shared" si="3"/>
        <v>1069114.7</v>
      </c>
      <c r="AC15" s="268">
        <f t="shared" si="4"/>
        <v>1118259.8700000001</v>
      </c>
      <c r="AD15" s="254">
        <f t="shared" si="5"/>
        <v>703998.3</v>
      </c>
      <c r="AE15" s="248">
        <f t="shared" si="6"/>
        <v>414261.57000000007</v>
      </c>
    </row>
    <row r="16" spans="1:31" x14ac:dyDescent="0.2">
      <c r="A16" s="252" t="s">
        <v>279</v>
      </c>
      <c r="B16" s="252" t="s">
        <v>0</v>
      </c>
      <c r="C16" s="262">
        <v>5018</v>
      </c>
      <c r="D16" s="262" t="s">
        <v>612</v>
      </c>
      <c r="E16" t="s">
        <v>2539</v>
      </c>
      <c r="F16" s="322">
        <v>632440.94999999995</v>
      </c>
      <c r="G16" s="322"/>
      <c r="H16" s="322">
        <v>35885.24</v>
      </c>
      <c r="I16">
        <v>1428243.82</v>
      </c>
      <c r="J16">
        <v>656440.73</v>
      </c>
      <c r="K16" s="323">
        <v>17460</v>
      </c>
      <c r="L16" s="323"/>
      <c r="M16"/>
      <c r="N16">
        <v>-1896073.39</v>
      </c>
      <c r="O16">
        <v>287542.98</v>
      </c>
      <c r="P16">
        <v>4381554.71</v>
      </c>
      <c r="Q16" s="318">
        <v>458392.92</v>
      </c>
      <c r="R16" s="318"/>
      <c r="S16" s="318"/>
      <c r="T16" s="318">
        <v>477468</v>
      </c>
      <c r="U16" s="318"/>
      <c r="V16" s="325">
        <v>683112</v>
      </c>
      <c r="W16" s="325">
        <v>163294.60999999999</v>
      </c>
      <c r="X16" s="325">
        <v>58479.54</v>
      </c>
      <c r="Y16" s="325"/>
      <c r="Z16" s="246">
        <f t="shared" si="1"/>
        <v>668326.18999999994</v>
      </c>
      <c r="AA16" s="253">
        <f t="shared" si="2"/>
        <v>17460</v>
      </c>
      <c r="AB16" s="267">
        <f t="shared" si="3"/>
        <v>650866.18999999994</v>
      </c>
      <c r="AC16" s="268">
        <f t="shared" si="4"/>
        <v>935860.91999999993</v>
      </c>
      <c r="AD16" s="254">
        <f t="shared" si="5"/>
        <v>904886.15</v>
      </c>
      <c r="AE16" s="248">
        <f t="shared" si="6"/>
        <v>30974.769999999902</v>
      </c>
    </row>
    <row r="17" spans="1:31" x14ac:dyDescent="0.2">
      <c r="A17" s="252" t="s">
        <v>279</v>
      </c>
      <c r="B17" s="252" t="s">
        <v>0</v>
      </c>
      <c r="C17" s="262">
        <v>3532</v>
      </c>
      <c r="D17" s="262" t="s">
        <v>613</v>
      </c>
      <c r="E17" t="s">
        <v>2540</v>
      </c>
      <c r="F17" s="322">
        <v>1057559.06</v>
      </c>
      <c r="G17" s="322"/>
      <c r="H17" s="322">
        <v>40939.32</v>
      </c>
      <c r="I17">
        <v>134201.72</v>
      </c>
      <c r="J17">
        <v>149468.57</v>
      </c>
      <c r="K17" s="323">
        <v>69975</v>
      </c>
      <c r="L17" s="323"/>
      <c r="M17"/>
      <c r="N17">
        <v>-1702424.15</v>
      </c>
      <c r="O17">
        <v>216864.78</v>
      </c>
      <c r="P17">
        <v>2824820.87</v>
      </c>
      <c r="Q17" s="318">
        <v>322329.45</v>
      </c>
      <c r="R17" s="318"/>
      <c r="S17" s="318"/>
      <c r="T17" s="318">
        <v>385740</v>
      </c>
      <c r="U17" s="318">
        <v>3000</v>
      </c>
      <c r="V17" s="325">
        <v>559656</v>
      </c>
      <c r="W17" s="325">
        <v>126505.07</v>
      </c>
      <c r="X17" s="325">
        <v>38611.32</v>
      </c>
      <c r="Y17" s="325"/>
      <c r="Z17" s="246">
        <f t="shared" si="1"/>
        <v>1098498.3800000001</v>
      </c>
      <c r="AA17" s="253">
        <f t="shared" si="2"/>
        <v>69975</v>
      </c>
      <c r="AB17" s="267">
        <f t="shared" si="3"/>
        <v>1028523.3800000001</v>
      </c>
      <c r="AC17" s="268">
        <f t="shared" si="4"/>
        <v>711069.45</v>
      </c>
      <c r="AD17" s="254">
        <f t="shared" si="5"/>
        <v>724772.39</v>
      </c>
      <c r="AE17" s="248">
        <f t="shared" si="6"/>
        <v>-13702.940000000061</v>
      </c>
    </row>
    <row r="18" spans="1:31" x14ac:dyDescent="0.2">
      <c r="A18" s="252" t="s">
        <v>279</v>
      </c>
      <c r="B18" s="252" t="s">
        <v>0</v>
      </c>
      <c r="C18" s="262">
        <v>5707</v>
      </c>
      <c r="D18" s="262" t="s">
        <v>614</v>
      </c>
      <c r="E18" t="s">
        <v>2541</v>
      </c>
      <c r="F18" s="322">
        <v>1045232.78</v>
      </c>
      <c r="G18" s="322"/>
      <c r="H18" s="322">
        <v>47628.160000000003</v>
      </c>
      <c r="I18">
        <v>84363.07</v>
      </c>
      <c r="J18">
        <v>339580.3</v>
      </c>
      <c r="K18" s="323">
        <v>19800</v>
      </c>
      <c r="L18" s="323"/>
      <c r="M18"/>
      <c r="N18">
        <v>-1141080.3700000001</v>
      </c>
      <c r="O18">
        <v>478516.95</v>
      </c>
      <c r="P18">
        <v>2287611.84</v>
      </c>
      <c r="Q18" s="318">
        <v>462751.84</v>
      </c>
      <c r="R18" s="318"/>
      <c r="S18" s="318"/>
      <c r="T18" s="318">
        <v>285851.03000000003</v>
      </c>
      <c r="U18" s="318"/>
      <c r="V18" s="325">
        <v>495751.03</v>
      </c>
      <c r="W18" s="325">
        <v>242511.9</v>
      </c>
      <c r="X18" s="325">
        <v>31180.47</v>
      </c>
      <c r="Y18" s="325"/>
      <c r="Z18" s="246">
        <f t="shared" si="1"/>
        <v>1092860.94</v>
      </c>
      <c r="AA18" s="253">
        <f t="shared" si="2"/>
        <v>19800</v>
      </c>
      <c r="AB18" s="267">
        <f t="shared" si="3"/>
        <v>1073060.94</v>
      </c>
      <c r="AC18" s="268">
        <f t="shared" si="4"/>
        <v>748602.87000000011</v>
      </c>
      <c r="AD18" s="254">
        <f t="shared" si="5"/>
        <v>769443.4</v>
      </c>
      <c r="AE18" s="248">
        <f t="shared" si="6"/>
        <v>-20840.529999999912</v>
      </c>
    </row>
    <row r="19" spans="1:31" x14ac:dyDescent="0.2">
      <c r="A19" s="252" t="s">
        <v>279</v>
      </c>
      <c r="B19" s="252" t="s">
        <v>0</v>
      </c>
      <c r="C19" s="262">
        <v>3845</v>
      </c>
      <c r="D19" s="262" t="s">
        <v>615</v>
      </c>
      <c r="E19" t="s">
        <v>2542</v>
      </c>
      <c r="F19" s="322">
        <v>1008099.51</v>
      </c>
      <c r="G19" s="322"/>
      <c r="H19" s="322">
        <v>29484.58</v>
      </c>
      <c r="I19">
        <v>8753.06</v>
      </c>
      <c r="J19">
        <v>100454.05</v>
      </c>
      <c r="K19" s="323">
        <v>9600</v>
      </c>
      <c r="L19" s="323"/>
      <c r="M19"/>
      <c r="N19">
        <v>-2106293.4500000002</v>
      </c>
      <c r="O19">
        <v>370087.46</v>
      </c>
      <c r="P19">
        <v>2658489.6</v>
      </c>
      <c r="Q19" s="318">
        <v>322999.84000000003</v>
      </c>
      <c r="R19" s="318">
        <v>208000</v>
      </c>
      <c r="S19" s="318"/>
      <c r="T19" s="318">
        <v>552730</v>
      </c>
      <c r="U19" s="318">
        <v>3850</v>
      </c>
      <c r="V19" s="325">
        <v>704962</v>
      </c>
      <c r="W19" s="325">
        <v>128694.39</v>
      </c>
      <c r="X19" s="325">
        <v>7346.19</v>
      </c>
      <c r="Y19" s="325"/>
      <c r="Z19" s="246">
        <f t="shared" si="1"/>
        <v>1037584.09</v>
      </c>
      <c r="AA19" s="253">
        <f t="shared" si="2"/>
        <v>9600</v>
      </c>
      <c r="AB19" s="267">
        <f t="shared" si="3"/>
        <v>1027984.09</v>
      </c>
      <c r="AC19" s="268">
        <f t="shared" si="4"/>
        <v>1087579.8400000001</v>
      </c>
      <c r="AD19" s="254">
        <f t="shared" si="5"/>
        <v>841002.58</v>
      </c>
      <c r="AE19" s="248">
        <f t="shared" si="6"/>
        <v>246577.26000000013</v>
      </c>
    </row>
    <row r="20" spans="1:31" x14ac:dyDescent="0.2">
      <c r="A20" s="252" t="s">
        <v>279</v>
      </c>
      <c r="B20" s="252" t="s">
        <v>0</v>
      </c>
      <c r="C20" s="262">
        <v>2875</v>
      </c>
      <c r="D20" s="262" t="s">
        <v>616</v>
      </c>
      <c r="E20" t="s">
        <v>2543</v>
      </c>
      <c r="F20" s="322">
        <v>1060005.42</v>
      </c>
      <c r="G20" s="322"/>
      <c r="H20" s="322">
        <v>50639.7</v>
      </c>
      <c r="I20">
        <v>4174658.83</v>
      </c>
      <c r="J20">
        <v>155248.43</v>
      </c>
      <c r="K20" s="323">
        <v>33462.120000000003</v>
      </c>
      <c r="L20" s="323"/>
      <c r="M20"/>
      <c r="N20">
        <v>4644845.13</v>
      </c>
      <c r="O20">
        <v>82998.86</v>
      </c>
      <c r="P20">
        <v>712043.8</v>
      </c>
      <c r="Q20" s="318">
        <v>250833.64</v>
      </c>
      <c r="R20" s="318"/>
      <c r="S20" s="318"/>
      <c r="T20" s="318">
        <v>476130</v>
      </c>
      <c r="U20" s="318"/>
      <c r="V20" s="325">
        <v>526111.26</v>
      </c>
      <c r="W20" s="325">
        <v>74963.42</v>
      </c>
      <c r="X20" s="325">
        <v>48397.32</v>
      </c>
      <c r="Y20" s="325"/>
      <c r="Z20" s="246">
        <f t="shared" si="1"/>
        <v>1110645.1199999999</v>
      </c>
      <c r="AA20" s="253">
        <f t="shared" si="2"/>
        <v>33462.120000000003</v>
      </c>
      <c r="AB20" s="267">
        <f t="shared" si="3"/>
        <v>1077182.9999999998</v>
      </c>
      <c r="AC20" s="268">
        <f t="shared" si="4"/>
        <v>726963.64</v>
      </c>
      <c r="AD20" s="254">
        <f t="shared" si="5"/>
        <v>649472</v>
      </c>
      <c r="AE20" s="248">
        <f t="shared" si="6"/>
        <v>77491.640000000014</v>
      </c>
    </row>
    <row r="21" spans="1:31" x14ac:dyDescent="0.2">
      <c r="A21" s="252" t="s">
        <v>279</v>
      </c>
      <c r="B21" s="252" t="s">
        <v>0</v>
      </c>
      <c r="C21" s="262">
        <v>3123</v>
      </c>
      <c r="D21" s="262" t="s">
        <v>617</v>
      </c>
      <c r="E21" t="s">
        <v>2544</v>
      </c>
      <c r="F21" s="322">
        <v>692857.25</v>
      </c>
      <c r="G21" s="322">
        <v>0</v>
      </c>
      <c r="H21" s="322">
        <v>9827.75</v>
      </c>
      <c r="I21">
        <v>169432.9</v>
      </c>
      <c r="J21">
        <v>610429.85</v>
      </c>
      <c r="K21" s="323">
        <v>16712.599999999999</v>
      </c>
      <c r="L21" s="323"/>
      <c r="M21"/>
      <c r="N21">
        <v>-2815489.87</v>
      </c>
      <c r="O21">
        <v>133079</v>
      </c>
      <c r="P21">
        <v>4272663.5999999996</v>
      </c>
      <c r="Q21" s="318">
        <v>308834.88</v>
      </c>
      <c r="R21" s="318"/>
      <c r="S21" s="318"/>
      <c r="T21" s="318">
        <v>315240</v>
      </c>
      <c r="U21" s="318"/>
      <c r="V21" s="325">
        <v>430594</v>
      </c>
      <c r="W21" s="325">
        <v>134017.99</v>
      </c>
      <c r="X21" s="325">
        <v>49626.84</v>
      </c>
      <c r="Y21" s="325"/>
      <c r="Z21" s="246">
        <f t="shared" si="1"/>
        <v>702685</v>
      </c>
      <c r="AA21" s="253">
        <f t="shared" si="2"/>
        <v>16712.599999999999</v>
      </c>
      <c r="AB21" s="267">
        <f t="shared" si="3"/>
        <v>685972.4</v>
      </c>
      <c r="AC21" s="268">
        <f t="shared" si="4"/>
        <v>624074.88</v>
      </c>
      <c r="AD21" s="254">
        <f t="shared" si="5"/>
        <v>614238.82999999996</v>
      </c>
      <c r="AE21" s="248">
        <f t="shared" si="6"/>
        <v>9836.0500000000466</v>
      </c>
    </row>
    <row r="22" spans="1:31" x14ac:dyDescent="0.2">
      <c r="A22" s="252" t="s">
        <v>279</v>
      </c>
      <c r="B22" s="252" t="s">
        <v>0</v>
      </c>
      <c r="C22" s="262">
        <v>3601</v>
      </c>
      <c r="D22" s="262" t="s">
        <v>618</v>
      </c>
      <c r="E22" t="s">
        <v>2545</v>
      </c>
      <c r="F22" s="322">
        <v>671959.67</v>
      </c>
      <c r="G22" s="322"/>
      <c r="H22" s="322">
        <v>34811.25</v>
      </c>
      <c r="I22">
        <v>1181139.21</v>
      </c>
      <c r="J22">
        <v>130740.97</v>
      </c>
      <c r="K22" s="323">
        <v>25380</v>
      </c>
      <c r="L22" s="323"/>
      <c r="M22"/>
      <c r="N22">
        <v>-314674.13</v>
      </c>
      <c r="O22">
        <v>236650.09</v>
      </c>
      <c r="P22">
        <v>2054348.01</v>
      </c>
      <c r="Q22" s="318">
        <v>391704.52</v>
      </c>
      <c r="R22" s="318"/>
      <c r="S22" s="318"/>
      <c r="T22" s="318">
        <v>293700</v>
      </c>
      <c r="U22" s="318"/>
      <c r="V22" s="325">
        <v>411813.33</v>
      </c>
      <c r="W22" s="325">
        <v>174901.66</v>
      </c>
      <c r="X22" s="325">
        <v>40928.6</v>
      </c>
      <c r="Y22" s="325"/>
      <c r="Z22" s="246">
        <f t="shared" si="1"/>
        <v>706770.92</v>
      </c>
      <c r="AA22" s="253">
        <f t="shared" si="2"/>
        <v>25380</v>
      </c>
      <c r="AB22" s="267">
        <f t="shared" si="3"/>
        <v>681390.92</v>
      </c>
      <c r="AC22" s="268">
        <f t="shared" si="4"/>
        <v>685404.52</v>
      </c>
      <c r="AD22" s="254">
        <f t="shared" si="5"/>
        <v>627643.59</v>
      </c>
      <c r="AE22" s="248">
        <f t="shared" si="6"/>
        <v>57760.930000000051</v>
      </c>
    </row>
    <row r="23" spans="1:31" x14ac:dyDescent="0.2">
      <c r="A23" s="252" t="s">
        <v>279</v>
      </c>
      <c r="B23" s="252" t="s">
        <v>0</v>
      </c>
      <c r="C23" s="262">
        <v>3870</v>
      </c>
      <c r="D23" s="262" t="s">
        <v>619</v>
      </c>
      <c r="E23" t="s">
        <v>2606</v>
      </c>
      <c r="F23" s="322">
        <v>1683712.88</v>
      </c>
      <c r="G23" s="322">
        <v>0</v>
      </c>
      <c r="H23" s="322">
        <v>11987.85</v>
      </c>
      <c r="I23">
        <v>8755.06</v>
      </c>
      <c r="J23">
        <v>115774.44</v>
      </c>
      <c r="K23" s="323">
        <v>33000.65</v>
      </c>
      <c r="L23" s="323"/>
      <c r="M23"/>
      <c r="N23">
        <v>-778520.55</v>
      </c>
      <c r="O23">
        <v>264294.02</v>
      </c>
      <c r="P23">
        <v>2203520.5099999998</v>
      </c>
      <c r="Q23" s="318">
        <v>348843.92</v>
      </c>
      <c r="R23" s="318">
        <v>310000</v>
      </c>
      <c r="S23" s="318"/>
      <c r="T23" s="318">
        <v>208290</v>
      </c>
      <c r="U23" s="318">
        <v>130</v>
      </c>
      <c r="V23" s="325">
        <v>383802</v>
      </c>
      <c r="W23" s="325">
        <v>110669.38</v>
      </c>
      <c r="X23" s="325">
        <v>19187.82</v>
      </c>
      <c r="Y23" s="325"/>
      <c r="Z23" s="246">
        <f t="shared" si="1"/>
        <v>1695700.73</v>
      </c>
      <c r="AA23" s="253">
        <f t="shared" si="2"/>
        <v>33000.65</v>
      </c>
      <c r="AB23" s="267">
        <f t="shared" si="3"/>
        <v>1662700.08</v>
      </c>
      <c r="AC23" s="268">
        <f t="shared" si="4"/>
        <v>867263.91999999993</v>
      </c>
      <c r="AD23" s="254">
        <f t="shared" si="5"/>
        <v>513659.2</v>
      </c>
      <c r="AE23" s="248">
        <f t="shared" si="6"/>
        <v>353604.71999999991</v>
      </c>
    </row>
    <row r="24" spans="1:31" x14ac:dyDescent="0.2">
      <c r="A24" s="252" t="s">
        <v>283</v>
      </c>
      <c r="B24" s="252" t="s">
        <v>1</v>
      </c>
      <c r="C24" s="262">
        <v>7346</v>
      </c>
      <c r="D24" s="262" t="s">
        <v>620</v>
      </c>
      <c r="E24" t="s">
        <v>2546</v>
      </c>
      <c r="F24" s="322">
        <v>1368856.24</v>
      </c>
      <c r="G24" s="322"/>
      <c r="H24" s="322">
        <v>96059.56</v>
      </c>
      <c r="I24">
        <v>142047.23000000001</v>
      </c>
      <c r="J24">
        <v>1399787.44</v>
      </c>
      <c r="K24" s="323">
        <v>37031.300000000003</v>
      </c>
      <c r="L24" s="323"/>
      <c r="M24"/>
      <c r="N24"/>
      <c r="O24">
        <v>214240.13</v>
      </c>
      <c r="P24">
        <v>2350727.5299999998</v>
      </c>
      <c r="Q24" s="318">
        <v>580601.97</v>
      </c>
      <c r="R24" s="318"/>
      <c r="S24" s="318"/>
      <c r="T24" s="318">
        <v>380883</v>
      </c>
      <c r="U24" s="318"/>
      <c r="V24" s="325">
        <v>503277</v>
      </c>
      <c r="W24" s="325">
        <v>249667.62</v>
      </c>
      <c r="X24" s="325">
        <v>119578.93</v>
      </c>
      <c r="Y24" s="325"/>
      <c r="Z24" s="246">
        <f t="shared" si="1"/>
        <v>1464915.8</v>
      </c>
      <c r="AA24" s="253">
        <f t="shared" si="2"/>
        <v>37031.300000000003</v>
      </c>
      <c r="AB24" s="267">
        <f t="shared" si="3"/>
        <v>1427884.5</v>
      </c>
      <c r="AC24" s="268">
        <f t="shared" si="4"/>
        <v>961484.97</v>
      </c>
      <c r="AD24" s="254">
        <f t="shared" si="5"/>
        <v>872523.55</v>
      </c>
      <c r="AE24" s="248">
        <f t="shared" si="6"/>
        <v>88961.419999999925</v>
      </c>
    </row>
    <row r="25" spans="1:31" x14ac:dyDescent="0.2">
      <c r="A25" s="252" t="s">
        <v>283</v>
      </c>
      <c r="B25" s="252" t="s">
        <v>1</v>
      </c>
      <c r="C25" s="262">
        <v>4269</v>
      </c>
      <c r="D25" s="262" t="s">
        <v>621</v>
      </c>
      <c r="E25" t="s">
        <v>2547</v>
      </c>
      <c r="F25" s="322">
        <v>204257.57</v>
      </c>
      <c r="G25" s="322"/>
      <c r="H25" s="322">
        <v>138494.48000000001</v>
      </c>
      <c r="I25">
        <v>520645.53</v>
      </c>
      <c r="J25">
        <v>396024.15</v>
      </c>
      <c r="K25" s="323">
        <v>3562.48</v>
      </c>
      <c r="L25" s="323"/>
      <c r="M25"/>
      <c r="N25"/>
      <c r="O25">
        <v>83868.03</v>
      </c>
      <c r="P25">
        <v>3163898.35</v>
      </c>
      <c r="Q25" s="318">
        <v>436474.99</v>
      </c>
      <c r="R25" s="318"/>
      <c r="S25" s="318"/>
      <c r="T25" s="318">
        <v>312900</v>
      </c>
      <c r="U25" s="318"/>
      <c r="V25" s="325">
        <v>420567</v>
      </c>
      <c r="W25" s="325">
        <v>166571.82999999999</v>
      </c>
      <c r="X25" s="325">
        <v>35258.160000000003</v>
      </c>
      <c r="Y25" s="325"/>
      <c r="Z25" s="246">
        <f t="shared" si="1"/>
        <v>342752.05000000005</v>
      </c>
      <c r="AA25" s="253">
        <f t="shared" si="2"/>
        <v>3562.48</v>
      </c>
      <c r="AB25" s="267">
        <f t="shared" si="3"/>
        <v>339189.57000000007</v>
      </c>
      <c r="AC25" s="268">
        <f t="shared" si="4"/>
        <v>749374.99</v>
      </c>
      <c r="AD25" s="254">
        <f t="shared" si="5"/>
        <v>622396.99</v>
      </c>
      <c r="AE25" s="248">
        <f t="shared" si="6"/>
        <v>126978</v>
      </c>
    </row>
    <row r="26" spans="1:31" x14ac:dyDescent="0.2">
      <c r="A26" s="252" t="s">
        <v>283</v>
      </c>
      <c r="B26" s="252" t="s">
        <v>1</v>
      </c>
      <c r="C26" s="262">
        <v>7452</v>
      </c>
      <c r="D26" s="262" t="s">
        <v>622</v>
      </c>
      <c r="E26" t="s">
        <v>2548</v>
      </c>
      <c r="F26" s="322">
        <v>524522.22</v>
      </c>
      <c r="G26" s="322"/>
      <c r="H26" s="322">
        <v>86519.21</v>
      </c>
      <c r="I26">
        <v>1287813.28</v>
      </c>
      <c r="J26">
        <v>332136.96999999997</v>
      </c>
      <c r="K26" s="323">
        <v>53511.5</v>
      </c>
      <c r="L26" s="323">
        <v>883.59</v>
      </c>
      <c r="M26"/>
      <c r="N26"/>
      <c r="O26">
        <v>229516.97</v>
      </c>
      <c r="P26">
        <v>-2060186.09</v>
      </c>
      <c r="Q26" s="318">
        <v>645858.56000000006</v>
      </c>
      <c r="R26" s="318"/>
      <c r="S26" s="318">
        <v>77.349999999999994</v>
      </c>
      <c r="T26" s="318">
        <v>427575</v>
      </c>
      <c r="U26" s="318"/>
      <c r="V26" s="325">
        <v>541329</v>
      </c>
      <c r="W26" s="325">
        <v>328592.63</v>
      </c>
      <c r="X26" s="325">
        <v>88982.16</v>
      </c>
      <c r="Y26" s="325"/>
      <c r="Z26" s="246">
        <f t="shared" si="1"/>
        <v>611041.42999999993</v>
      </c>
      <c r="AA26" s="253">
        <f t="shared" si="2"/>
        <v>54395.09</v>
      </c>
      <c r="AB26" s="267">
        <f t="shared" si="3"/>
        <v>556646.34</v>
      </c>
      <c r="AC26" s="268">
        <f t="shared" si="4"/>
        <v>1073510.9100000001</v>
      </c>
      <c r="AD26" s="254">
        <f t="shared" si="5"/>
        <v>958903.79</v>
      </c>
      <c r="AE26" s="248">
        <f t="shared" si="6"/>
        <v>114607.12000000011</v>
      </c>
    </row>
    <row r="27" spans="1:31" x14ac:dyDescent="0.2">
      <c r="A27" s="252" t="s">
        <v>283</v>
      </c>
      <c r="B27" s="252" t="s">
        <v>1</v>
      </c>
      <c r="C27" s="262">
        <v>5116</v>
      </c>
      <c r="D27" s="262" t="s">
        <v>623</v>
      </c>
      <c r="E27" t="s">
        <v>2549</v>
      </c>
      <c r="F27" s="322">
        <v>720119.3</v>
      </c>
      <c r="G27" s="322"/>
      <c r="H27" s="322">
        <v>62070.98</v>
      </c>
      <c r="I27">
        <v>591468.27</v>
      </c>
      <c r="J27">
        <v>613957.11</v>
      </c>
      <c r="K27" s="323">
        <v>25120</v>
      </c>
      <c r="L27" s="323"/>
      <c r="M27"/>
      <c r="N27"/>
      <c r="O27">
        <v>73697.899999999994</v>
      </c>
      <c r="P27">
        <v>2920599.11</v>
      </c>
      <c r="Q27" s="318">
        <v>479122.66</v>
      </c>
      <c r="R27" s="318"/>
      <c r="S27" s="318"/>
      <c r="T27" s="318">
        <v>503460</v>
      </c>
      <c r="U27" s="318"/>
      <c r="V27" s="325">
        <v>616572</v>
      </c>
      <c r="W27" s="325">
        <v>189268.34</v>
      </c>
      <c r="X27" s="325">
        <v>52633.440000000002</v>
      </c>
      <c r="Y27" s="325"/>
      <c r="Z27" s="246">
        <f t="shared" si="1"/>
        <v>782190.28</v>
      </c>
      <c r="AA27" s="253">
        <f t="shared" si="2"/>
        <v>25120</v>
      </c>
      <c r="AB27" s="267">
        <f t="shared" si="3"/>
        <v>757070.28</v>
      </c>
      <c r="AC27" s="268">
        <f t="shared" si="4"/>
        <v>982582.65999999992</v>
      </c>
      <c r="AD27" s="254">
        <f t="shared" si="5"/>
        <v>858473.78</v>
      </c>
      <c r="AE27" s="248">
        <f t="shared" si="6"/>
        <v>124108.87999999989</v>
      </c>
    </row>
    <row r="28" spans="1:31" x14ac:dyDescent="0.2">
      <c r="A28" s="252" t="s">
        <v>283</v>
      </c>
      <c r="B28" s="252" t="s">
        <v>1</v>
      </c>
      <c r="C28" s="262">
        <v>3330</v>
      </c>
      <c r="D28" s="262" t="s">
        <v>624</v>
      </c>
      <c r="E28" t="s">
        <v>2550</v>
      </c>
      <c r="F28" s="322">
        <v>538951.51</v>
      </c>
      <c r="G28" s="322"/>
      <c r="H28" s="322">
        <v>20331.439999999999</v>
      </c>
      <c r="I28">
        <v>594352.85</v>
      </c>
      <c r="J28">
        <v>212846.92</v>
      </c>
      <c r="K28" s="323">
        <v>24331.3</v>
      </c>
      <c r="L28" s="323"/>
      <c r="M28"/>
      <c r="N28"/>
      <c r="O28">
        <v>42351.25</v>
      </c>
      <c r="P28">
        <v>1187021.07</v>
      </c>
      <c r="Q28" s="318">
        <v>529945.11</v>
      </c>
      <c r="R28" s="318"/>
      <c r="S28" s="318"/>
      <c r="T28" s="318">
        <v>439908</v>
      </c>
      <c r="U28" s="318"/>
      <c r="V28" s="325">
        <v>579656</v>
      </c>
      <c r="W28" s="325">
        <v>132310.29999999999</v>
      </c>
      <c r="X28" s="325">
        <v>56227.98</v>
      </c>
      <c r="Y28" s="325"/>
      <c r="Z28" s="246">
        <f t="shared" si="1"/>
        <v>559282.94999999995</v>
      </c>
      <c r="AA28" s="253">
        <f t="shared" si="2"/>
        <v>24331.3</v>
      </c>
      <c r="AB28" s="267">
        <f t="shared" si="3"/>
        <v>534951.64999999991</v>
      </c>
      <c r="AC28" s="268">
        <f t="shared" si="4"/>
        <v>969853.11</v>
      </c>
      <c r="AD28" s="254">
        <f t="shared" si="5"/>
        <v>768194.28</v>
      </c>
      <c r="AE28" s="248">
        <f t="shared" si="6"/>
        <v>201658.82999999996</v>
      </c>
    </row>
    <row r="29" spans="1:31" x14ac:dyDescent="0.2">
      <c r="A29" s="252" t="s">
        <v>283</v>
      </c>
      <c r="B29" s="252" t="s">
        <v>1</v>
      </c>
      <c r="C29" s="262">
        <v>3774</v>
      </c>
      <c r="D29" s="262" t="s">
        <v>625</v>
      </c>
      <c r="E29" t="s">
        <v>2551</v>
      </c>
      <c r="F29" s="322">
        <v>629669.57999999996</v>
      </c>
      <c r="G29" s="322"/>
      <c r="H29" s="322">
        <v>46532.81</v>
      </c>
      <c r="I29">
        <v>435619.15</v>
      </c>
      <c r="J29">
        <v>251033.53</v>
      </c>
      <c r="K29" s="323">
        <v>20479.900000000001</v>
      </c>
      <c r="L29" s="323"/>
      <c r="M29"/>
      <c r="N29"/>
      <c r="O29">
        <v>70709.83</v>
      </c>
      <c r="P29">
        <v>2650223.29</v>
      </c>
      <c r="Q29" s="318">
        <v>425709.74</v>
      </c>
      <c r="R29" s="318">
        <v>105000</v>
      </c>
      <c r="S29" s="318"/>
      <c r="T29" s="318">
        <v>423516.6</v>
      </c>
      <c r="U29" s="318"/>
      <c r="V29" s="325">
        <v>503766.6</v>
      </c>
      <c r="W29" s="325">
        <v>244294.99</v>
      </c>
      <c r="X29" s="325">
        <v>70791</v>
      </c>
      <c r="Y29" s="325"/>
      <c r="Z29" s="246">
        <f t="shared" si="1"/>
        <v>676202.3899999999</v>
      </c>
      <c r="AA29" s="253">
        <f t="shared" si="2"/>
        <v>20479.900000000001</v>
      </c>
      <c r="AB29" s="267">
        <f t="shared" si="3"/>
        <v>655722.48999999987</v>
      </c>
      <c r="AC29" s="268">
        <f t="shared" si="4"/>
        <v>954226.34</v>
      </c>
      <c r="AD29" s="254">
        <f t="shared" si="5"/>
        <v>818852.59</v>
      </c>
      <c r="AE29" s="248">
        <f t="shared" si="6"/>
        <v>135373.75</v>
      </c>
    </row>
    <row r="30" spans="1:31" x14ac:dyDescent="0.2">
      <c r="A30" s="252" t="s">
        <v>283</v>
      </c>
      <c r="B30" s="252" t="s">
        <v>1</v>
      </c>
      <c r="C30" s="262">
        <v>2996</v>
      </c>
      <c r="D30" s="262" t="s">
        <v>626</v>
      </c>
      <c r="E30" t="s">
        <v>2552</v>
      </c>
      <c r="F30" s="322">
        <v>423904.09</v>
      </c>
      <c r="G30" s="322"/>
      <c r="H30" s="322">
        <v>118391.86</v>
      </c>
      <c r="I30">
        <v>1763426.59</v>
      </c>
      <c r="J30">
        <v>191217.76</v>
      </c>
      <c r="K30" s="323">
        <v>32925</v>
      </c>
      <c r="L30" s="323"/>
      <c r="M30"/>
      <c r="N30"/>
      <c r="O30">
        <v>98147.47</v>
      </c>
      <c r="P30">
        <v>1714501.17</v>
      </c>
      <c r="Q30" s="318">
        <v>373450.48</v>
      </c>
      <c r="R30" s="318">
        <v>110000</v>
      </c>
      <c r="S30" s="318"/>
      <c r="T30" s="318">
        <v>213960</v>
      </c>
      <c r="U30" s="318"/>
      <c r="V30" s="325">
        <v>295770</v>
      </c>
      <c r="W30" s="325">
        <v>147691.22</v>
      </c>
      <c r="X30" s="325">
        <v>70351.53</v>
      </c>
      <c r="Y30" s="325"/>
      <c r="Z30" s="246">
        <f t="shared" si="1"/>
        <v>542295.95000000007</v>
      </c>
      <c r="AA30" s="253">
        <f t="shared" si="2"/>
        <v>32925</v>
      </c>
      <c r="AB30" s="267">
        <f t="shared" si="3"/>
        <v>509370.95000000007</v>
      </c>
      <c r="AC30" s="268">
        <f t="shared" si="4"/>
        <v>697410.48</v>
      </c>
      <c r="AD30" s="254">
        <f t="shared" si="5"/>
        <v>513812.75</v>
      </c>
      <c r="AE30" s="248">
        <f t="shared" si="6"/>
        <v>183597.72999999998</v>
      </c>
    </row>
    <row r="31" spans="1:31" x14ac:dyDescent="0.2">
      <c r="A31" s="252" t="s">
        <v>283</v>
      </c>
      <c r="B31" s="252" t="s">
        <v>1</v>
      </c>
      <c r="C31" s="262">
        <v>6600</v>
      </c>
      <c r="D31" s="262" t="s">
        <v>627</v>
      </c>
      <c r="E31" t="s">
        <v>2553</v>
      </c>
      <c r="F31" s="322">
        <v>871668.97</v>
      </c>
      <c r="G31" s="322"/>
      <c r="H31" s="322">
        <v>88474.27</v>
      </c>
      <c r="I31">
        <v>781253.3</v>
      </c>
      <c r="J31">
        <v>530787.98</v>
      </c>
      <c r="K31" s="323">
        <v>39352.550000000003</v>
      </c>
      <c r="L31" s="323"/>
      <c r="M31"/>
      <c r="N31"/>
      <c r="O31">
        <v>150042.28</v>
      </c>
      <c r="P31">
        <v>2482860.59</v>
      </c>
      <c r="Q31" s="318">
        <v>572049.56000000006</v>
      </c>
      <c r="R31" s="318"/>
      <c r="S31" s="318">
        <v>1158.3</v>
      </c>
      <c r="T31" s="318">
        <v>428239.5</v>
      </c>
      <c r="U31" s="318"/>
      <c r="V31" s="325">
        <v>558359.5</v>
      </c>
      <c r="W31" s="325">
        <v>180553.32</v>
      </c>
      <c r="X31" s="325">
        <v>78352.53</v>
      </c>
      <c r="Y31" s="325"/>
      <c r="Z31" s="246">
        <f t="shared" si="1"/>
        <v>960143.24</v>
      </c>
      <c r="AA31" s="253">
        <f t="shared" si="2"/>
        <v>39352.550000000003</v>
      </c>
      <c r="AB31" s="267">
        <f t="shared" si="3"/>
        <v>920790.69</v>
      </c>
      <c r="AC31" s="268">
        <f t="shared" si="4"/>
        <v>1001447.3600000001</v>
      </c>
      <c r="AD31" s="254">
        <f t="shared" si="5"/>
        <v>817265.35000000009</v>
      </c>
      <c r="AE31" s="248">
        <f t="shared" si="6"/>
        <v>184182.01</v>
      </c>
    </row>
    <row r="32" spans="1:31" x14ac:dyDescent="0.2">
      <c r="A32" s="252" t="s">
        <v>283</v>
      </c>
      <c r="B32" s="252" t="s">
        <v>1</v>
      </c>
      <c r="C32" s="262">
        <v>2814</v>
      </c>
      <c r="D32" s="262" t="s">
        <v>628</v>
      </c>
      <c r="E32" t="s">
        <v>2554</v>
      </c>
      <c r="F32" s="322">
        <v>206513.35</v>
      </c>
      <c r="G32" s="322"/>
      <c r="H32" s="322">
        <v>52986.84</v>
      </c>
      <c r="I32">
        <v>501516.09</v>
      </c>
      <c r="J32">
        <v>208180.83</v>
      </c>
      <c r="K32" s="323">
        <v>15600</v>
      </c>
      <c r="L32" s="323"/>
      <c r="M32"/>
      <c r="N32"/>
      <c r="O32">
        <v>36973.49</v>
      </c>
      <c r="P32">
        <v>2102364.12</v>
      </c>
      <c r="Q32" s="318">
        <v>371054.65</v>
      </c>
      <c r="R32" s="318"/>
      <c r="S32" s="318"/>
      <c r="T32" s="318">
        <v>306257.59999999998</v>
      </c>
      <c r="U32" s="318"/>
      <c r="V32" s="325">
        <v>372881.6</v>
      </c>
      <c r="W32" s="325">
        <v>134531.76</v>
      </c>
      <c r="X32" s="325">
        <v>39878.639999999999</v>
      </c>
      <c r="Y32" s="325"/>
      <c r="Z32" s="246">
        <f t="shared" si="1"/>
        <v>259500.19</v>
      </c>
      <c r="AA32" s="253">
        <f t="shared" si="2"/>
        <v>15600</v>
      </c>
      <c r="AB32" s="267">
        <f t="shared" si="3"/>
        <v>243900.19</v>
      </c>
      <c r="AC32" s="268">
        <f t="shared" si="4"/>
        <v>677312.25</v>
      </c>
      <c r="AD32" s="254">
        <f t="shared" si="5"/>
        <v>547292</v>
      </c>
      <c r="AE32" s="248">
        <f t="shared" si="6"/>
        <v>130020.25</v>
      </c>
    </row>
    <row r="33" spans="1:31" x14ac:dyDescent="0.2">
      <c r="A33" s="252" t="s">
        <v>283</v>
      </c>
      <c r="B33" s="252" t="s">
        <v>1</v>
      </c>
      <c r="C33" s="262">
        <v>5791</v>
      </c>
      <c r="D33" s="262" t="s">
        <v>629</v>
      </c>
      <c r="E33" t="s">
        <v>2555</v>
      </c>
      <c r="F33" s="322">
        <v>388480.78</v>
      </c>
      <c r="G33" s="322"/>
      <c r="H33" s="322">
        <v>38921.519999999997</v>
      </c>
      <c r="I33">
        <v>575427.18000000005</v>
      </c>
      <c r="J33">
        <v>748893.8</v>
      </c>
      <c r="K33" s="323">
        <v>31579.41</v>
      </c>
      <c r="L33" s="323"/>
      <c r="M33"/>
      <c r="N33"/>
      <c r="O33">
        <v>78075.88</v>
      </c>
      <c r="P33">
        <v>923152.19</v>
      </c>
      <c r="Q33" s="318">
        <v>581781.30000000005</v>
      </c>
      <c r="R33" s="318">
        <v>125000</v>
      </c>
      <c r="S33" s="318"/>
      <c r="T33" s="318">
        <v>467754</v>
      </c>
      <c r="U33" s="318"/>
      <c r="V33" s="325">
        <v>607723.92000000004</v>
      </c>
      <c r="W33" s="325">
        <v>285672.15000000002</v>
      </c>
      <c r="X33" s="325">
        <v>45615.21</v>
      </c>
      <c r="Y33" s="325"/>
      <c r="Z33" s="246">
        <f t="shared" si="1"/>
        <v>427402.30000000005</v>
      </c>
      <c r="AA33" s="253">
        <f t="shared" si="2"/>
        <v>31579.41</v>
      </c>
      <c r="AB33" s="267">
        <f t="shared" si="3"/>
        <v>395822.89000000007</v>
      </c>
      <c r="AC33" s="268">
        <f t="shared" si="4"/>
        <v>1174535.3</v>
      </c>
      <c r="AD33" s="254">
        <f t="shared" si="5"/>
        <v>939011.28</v>
      </c>
      <c r="AE33" s="248">
        <f t="shared" si="6"/>
        <v>235524.02000000002</v>
      </c>
    </row>
    <row r="34" spans="1:31" x14ac:dyDescent="0.2">
      <c r="A34" s="252" t="s">
        <v>283</v>
      </c>
      <c r="B34" s="252" t="s">
        <v>1</v>
      </c>
      <c r="C34" s="262">
        <v>5865</v>
      </c>
      <c r="D34" s="262" t="s">
        <v>630</v>
      </c>
      <c r="E34" t="s">
        <v>2556</v>
      </c>
      <c r="F34" s="322">
        <v>908172.85</v>
      </c>
      <c r="G34" s="322"/>
      <c r="H34" s="322">
        <v>61522.66</v>
      </c>
      <c r="I34">
        <v>1202047.17</v>
      </c>
      <c r="J34">
        <v>516258.87</v>
      </c>
      <c r="K34" s="323">
        <v>29881.3</v>
      </c>
      <c r="L34" s="323"/>
      <c r="M34"/>
      <c r="N34"/>
      <c r="O34">
        <v>127731.49</v>
      </c>
      <c r="P34">
        <v>2548141.21</v>
      </c>
      <c r="Q34" s="318">
        <v>541587.78</v>
      </c>
      <c r="R34" s="318">
        <v>285850</v>
      </c>
      <c r="S34" s="318"/>
      <c r="T34" s="318">
        <v>598254.6</v>
      </c>
      <c r="U34" s="318"/>
      <c r="V34" s="325">
        <v>722316.6</v>
      </c>
      <c r="W34" s="325">
        <v>234720.11</v>
      </c>
      <c r="X34" s="325">
        <v>79423.77</v>
      </c>
      <c r="Y34" s="325"/>
      <c r="Z34" s="246">
        <f t="shared" si="1"/>
        <v>969695.51</v>
      </c>
      <c r="AA34" s="253">
        <f t="shared" si="2"/>
        <v>29881.3</v>
      </c>
      <c r="AB34" s="267">
        <f t="shared" si="3"/>
        <v>939814.21</v>
      </c>
      <c r="AC34" s="268">
        <f t="shared" si="4"/>
        <v>1425692.38</v>
      </c>
      <c r="AD34" s="254">
        <f t="shared" si="5"/>
        <v>1036460.48</v>
      </c>
      <c r="AE34" s="248">
        <f t="shared" si="6"/>
        <v>389231.89999999991</v>
      </c>
    </row>
    <row r="35" spans="1:31" x14ac:dyDescent="0.2">
      <c r="A35" s="252" t="s">
        <v>283</v>
      </c>
      <c r="B35" s="252" t="s">
        <v>1</v>
      </c>
      <c r="C35" s="262">
        <v>4329</v>
      </c>
      <c r="D35" s="262" t="s">
        <v>631</v>
      </c>
      <c r="E35" t="s">
        <v>2609</v>
      </c>
      <c r="F35" s="322">
        <v>455548.79</v>
      </c>
      <c r="G35" s="322"/>
      <c r="H35" s="322">
        <v>130434.89</v>
      </c>
      <c r="I35">
        <v>372225.42</v>
      </c>
      <c r="J35">
        <v>524521.81999999995</v>
      </c>
      <c r="K35" s="323">
        <v>-2400</v>
      </c>
      <c r="L35" s="323"/>
      <c r="M35"/>
      <c r="N35"/>
      <c r="O35">
        <v>-362579.61</v>
      </c>
      <c r="P35">
        <v>1650244.41</v>
      </c>
      <c r="Q35" s="318">
        <v>464933.36</v>
      </c>
      <c r="R35" s="318"/>
      <c r="S35" s="318"/>
      <c r="T35" s="318">
        <v>297024</v>
      </c>
      <c r="U35" s="318"/>
      <c r="V35" s="325">
        <v>358638</v>
      </c>
      <c r="W35" s="325">
        <v>137781.91</v>
      </c>
      <c r="X35" s="325">
        <v>50039.43</v>
      </c>
      <c r="Y35" s="325"/>
      <c r="Z35" s="246">
        <f t="shared" si="1"/>
        <v>585983.67999999993</v>
      </c>
      <c r="AA35" s="253">
        <f t="shared" si="2"/>
        <v>-2400</v>
      </c>
      <c r="AB35" s="267">
        <f t="shared" si="3"/>
        <v>588383.67999999993</v>
      </c>
      <c r="AC35" s="268">
        <f t="shared" si="4"/>
        <v>761957.36</v>
      </c>
      <c r="AD35" s="254">
        <f t="shared" si="5"/>
        <v>546459.34000000008</v>
      </c>
      <c r="AE35" s="248">
        <f t="shared" si="6"/>
        <v>215498.0199999999</v>
      </c>
    </row>
    <row r="36" spans="1:31" x14ac:dyDescent="0.2">
      <c r="A36" s="252" t="s">
        <v>286</v>
      </c>
      <c r="B36" s="252" t="s">
        <v>2</v>
      </c>
      <c r="C36" s="262">
        <v>1955</v>
      </c>
      <c r="D36" s="262" t="s">
        <v>632</v>
      </c>
      <c r="E36" t="s">
        <v>2557</v>
      </c>
      <c r="F36" s="322">
        <v>322826.59000000003</v>
      </c>
      <c r="G36" s="322">
        <v>16000</v>
      </c>
      <c r="H36" s="322">
        <v>23391.32</v>
      </c>
      <c r="I36">
        <v>61037.54</v>
      </c>
      <c r="J36">
        <v>329453.15999999997</v>
      </c>
      <c r="K36" s="323">
        <v>18950</v>
      </c>
      <c r="L36" s="323"/>
      <c r="M36"/>
      <c r="N36"/>
      <c r="O36"/>
      <c r="P36">
        <v>1948644.79</v>
      </c>
      <c r="Q36" s="318">
        <v>113885.33</v>
      </c>
      <c r="R36" s="318">
        <v>45000</v>
      </c>
      <c r="S36" s="318"/>
      <c r="T36" s="318">
        <v>354150</v>
      </c>
      <c r="U36" s="318"/>
      <c r="V36" s="325">
        <v>400260</v>
      </c>
      <c r="W36" s="325">
        <v>80514.78</v>
      </c>
      <c r="X36" s="325">
        <v>16990.2</v>
      </c>
      <c r="Y36" s="325"/>
      <c r="Z36" s="246">
        <f t="shared" si="1"/>
        <v>362217.91000000003</v>
      </c>
      <c r="AA36" s="253">
        <f t="shared" si="2"/>
        <v>18950</v>
      </c>
      <c r="AB36" s="267">
        <f t="shared" si="3"/>
        <v>343267.91000000003</v>
      </c>
      <c r="AC36" s="268">
        <f t="shared" si="4"/>
        <v>513035.33</v>
      </c>
      <c r="AD36" s="254">
        <f t="shared" si="5"/>
        <v>497764.98000000004</v>
      </c>
      <c r="AE36" s="248">
        <f t="shared" si="6"/>
        <v>15270.349999999977</v>
      </c>
    </row>
    <row r="37" spans="1:31" x14ac:dyDescent="0.2">
      <c r="A37" s="252" t="s">
        <v>286</v>
      </c>
      <c r="B37" s="252" t="s">
        <v>2</v>
      </c>
      <c r="C37" s="262">
        <v>4228</v>
      </c>
      <c r="D37" s="262" t="s">
        <v>633</v>
      </c>
      <c r="E37" t="s">
        <v>2558</v>
      </c>
      <c r="F37" s="322">
        <v>644077.84</v>
      </c>
      <c r="G37" s="322">
        <v>15000</v>
      </c>
      <c r="H37" s="322">
        <v>94894.01</v>
      </c>
      <c r="I37">
        <v>138961.81</v>
      </c>
      <c r="J37">
        <v>900747.99</v>
      </c>
      <c r="K37" s="323">
        <v>34200</v>
      </c>
      <c r="L37" s="323"/>
      <c r="M37"/>
      <c r="N37"/>
      <c r="O37"/>
      <c r="P37">
        <v>2125603</v>
      </c>
      <c r="Q37" s="318">
        <v>327074.06</v>
      </c>
      <c r="R37" s="318">
        <v>20000</v>
      </c>
      <c r="S37" s="318"/>
      <c r="T37" s="318">
        <v>553500</v>
      </c>
      <c r="U37" s="318">
        <v>4654</v>
      </c>
      <c r="V37" s="325">
        <v>667200</v>
      </c>
      <c r="W37" s="325">
        <v>173510.02</v>
      </c>
      <c r="X37" s="325">
        <v>9732.2999999999993</v>
      </c>
      <c r="Y37" s="325"/>
      <c r="Z37" s="246">
        <f t="shared" si="1"/>
        <v>753971.85</v>
      </c>
      <c r="AA37" s="253">
        <f t="shared" si="2"/>
        <v>34200</v>
      </c>
      <c r="AB37" s="267">
        <f t="shared" si="3"/>
        <v>719771.85</v>
      </c>
      <c r="AC37" s="268">
        <f t="shared" si="4"/>
        <v>905228.06</v>
      </c>
      <c r="AD37" s="254">
        <f t="shared" si="5"/>
        <v>850442.32000000007</v>
      </c>
      <c r="AE37" s="248">
        <f t="shared" si="6"/>
        <v>54785.739999999991</v>
      </c>
    </row>
    <row r="38" spans="1:31" x14ac:dyDescent="0.2">
      <c r="A38" s="252" t="s">
        <v>286</v>
      </c>
      <c r="B38" s="252" t="s">
        <v>2</v>
      </c>
      <c r="C38" s="262">
        <v>1245</v>
      </c>
      <c r="D38" s="262" t="s">
        <v>634</v>
      </c>
      <c r="E38" t="s">
        <v>2559</v>
      </c>
      <c r="F38" s="322">
        <v>225465.8</v>
      </c>
      <c r="G38" s="322">
        <v>9000</v>
      </c>
      <c r="H38" s="322">
        <v>26717.78</v>
      </c>
      <c r="I38">
        <v>86312.1</v>
      </c>
      <c r="J38">
        <v>307713.75</v>
      </c>
      <c r="K38" s="323">
        <v>2000</v>
      </c>
      <c r="L38" s="323"/>
      <c r="M38"/>
      <c r="N38"/>
      <c r="O38"/>
      <c r="P38">
        <v>1917883.16</v>
      </c>
      <c r="Q38" s="318">
        <v>66211.740000000005</v>
      </c>
      <c r="R38" s="318"/>
      <c r="S38" s="318">
        <v>19.3</v>
      </c>
      <c r="T38" s="318">
        <v>345840</v>
      </c>
      <c r="U38" s="318"/>
      <c r="V38" s="325">
        <v>480510</v>
      </c>
      <c r="W38" s="325">
        <v>58136.34</v>
      </c>
      <c r="X38" s="325">
        <v>29020.74</v>
      </c>
      <c r="Y38" s="325"/>
      <c r="Z38" s="246">
        <f t="shared" si="1"/>
        <v>261183.58</v>
      </c>
      <c r="AA38" s="253">
        <f t="shared" si="2"/>
        <v>2000</v>
      </c>
      <c r="AB38" s="267">
        <f t="shared" si="3"/>
        <v>259183.58</v>
      </c>
      <c r="AC38" s="268">
        <f t="shared" si="4"/>
        <v>412071.04000000004</v>
      </c>
      <c r="AD38" s="254">
        <f t="shared" si="5"/>
        <v>567667.07999999996</v>
      </c>
      <c r="AE38" s="248">
        <f t="shared" si="6"/>
        <v>-155596.03999999992</v>
      </c>
    </row>
    <row r="39" spans="1:31" x14ac:dyDescent="0.2">
      <c r="A39" s="252" t="s">
        <v>286</v>
      </c>
      <c r="B39" s="252" t="s">
        <v>2</v>
      </c>
      <c r="C39" s="262">
        <v>5421</v>
      </c>
      <c r="D39" s="262" t="s">
        <v>635</v>
      </c>
      <c r="E39" t="s">
        <v>2560</v>
      </c>
      <c r="F39" s="322">
        <v>873337.25</v>
      </c>
      <c r="G39" s="322"/>
      <c r="H39" s="322">
        <v>102102.77</v>
      </c>
      <c r="I39">
        <v>210828.54</v>
      </c>
      <c r="J39">
        <v>1064777.04</v>
      </c>
      <c r="K39" s="323">
        <v>28160</v>
      </c>
      <c r="L39" s="323"/>
      <c r="M39"/>
      <c r="N39"/>
      <c r="O39"/>
      <c r="P39">
        <v>2205072.4900000002</v>
      </c>
      <c r="Q39" s="318">
        <v>66719.41</v>
      </c>
      <c r="R39" s="318"/>
      <c r="S39" s="318"/>
      <c r="T39" s="318"/>
      <c r="U39" s="318">
        <v>3000</v>
      </c>
      <c r="V39" s="325">
        <v>60446.5</v>
      </c>
      <c r="W39" s="325">
        <v>104995.27</v>
      </c>
      <c r="X39" s="325">
        <v>52500.54</v>
      </c>
      <c r="Y39" s="325"/>
      <c r="Z39" s="246">
        <f t="shared" si="1"/>
        <v>975440.02</v>
      </c>
      <c r="AA39" s="253">
        <f t="shared" si="2"/>
        <v>28160</v>
      </c>
      <c r="AB39" s="267">
        <f t="shared" si="3"/>
        <v>947280.02</v>
      </c>
      <c r="AC39" s="268">
        <f t="shared" si="4"/>
        <v>69719.41</v>
      </c>
      <c r="AD39" s="254">
        <f t="shared" si="5"/>
        <v>217942.31000000003</v>
      </c>
      <c r="AE39" s="248">
        <f t="shared" si="6"/>
        <v>-148222.90000000002</v>
      </c>
    </row>
    <row r="40" spans="1:31" x14ac:dyDescent="0.2">
      <c r="A40" s="252" t="s">
        <v>286</v>
      </c>
      <c r="B40" s="252" t="s">
        <v>2</v>
      </c>
      <c r="C40" s="262">
        <v>3481</v>
      </c>
      <c r="D40" s="262" t="s">
        <v>636</v>
      </c>
      <c r="E40" t="s">
        <v>2561</v>
      </c>
      <c r="F40" s="322">
        <v>855930.93</v>
      </c>
      <c r="G40" s="322">
        <v>33000</v>
      </c>
      <c r="H40" s="322">
        <v>109179.07</v>
      </c>
      <c r="I40">
        <v>2154995.4300000002</v>
      </c>
      <c r="J40">
        <v>660142.52</v>
      </c>
      <c r="K40" s="323">
        <v>25500</v>
      </c>
      <c r="L40" s="323"/>
      <c r="M40"/>
      <c r="N40"/>
      <c r="O40"/>
      <c r="P40">
        <v>1879861.02</v>
      </c>
      <c r="Q40" s="318">
        <v>334843.92</v>
      </c>
      <c r="R40" s="318"/>
      <c r="S40" s="318"/>
      <c r="T40" s="318">
        <v>314940</v>
      </c>
      <c r="U40" s="318"/>
      <c r="V40" s="325">
        <v>443484</v>
      </c>
      <c r="W40" s="325">
        <v>152846.85</v>
      </c>
      <c r="X40" s="325">
        <v>32772.51</v>
      </c>
      <c r="Y40" s="325">
        <v>38350</v>
      </c>
      <c r="Z40" s="246">
        <f t="shared" si="1"/>
        <v>998110</v>
      </c>
      <c r="AA40" s="253">
        <f t="shared" si="2"/>
        <v>25500</v>
      </c>
      <c r="AB40" s="267">
        <f t="shared" si="3"/>
        <v>972610</v>
      </c>
      <c r="AC40" s="268">
        <f t="shared" si="4"/>
        <v>649783.91999999993</v>
      </c>
      <c r="AD40" s="254">
        <f t="shared" si="5"/>
        <v>667453.36</v>
      </c>
      <c r="AE40" s="248">
        <f t="shared" si="6"/>
        <v>-17669.440000000061</v>
      </c>
    </row>
    <row r="41" spans="1:31" x14ac:dyDescent="0.2">
      <c r="A41" s="252" t="s">
        <v>286</v>
      </c>
      <c r="B41" s="252" t="s">
        <v>2</v>
      </c>
      <c r="C41" s="262">
        <v>3499</v>
      </c>
      <c r="D41" s="262" t="s">
        <v>637</v>
      </c>
      <c r="E41" t="s">
        <v>2562</v>
      </c>
      <c r="F41" s="322">
        <v>879092.05</v>
      </c>
      <c r="G41" s="322">
        <v>0</v>
      </c>
      <c r="H41" s="322">
        <v>107066.01</v>
      </c>
      <c r="I41">
        <v>611998.68000000005</v>
      </c>
      <c r="J41">
        <v>540234.97</v>
      </c>
      <c r="K41" s="323"/>
      <c r="L41" s="323"/>
      <c r="M41"/>
      <c r="N41"/>
      <c r="O41"/>
      <c r="P41">
        <v>3832429.73</v>
      </c>
      <c r="Q41" s="318">
        <v>258240.36</v>
      </c>
      <c r="R41" s="318">
        <v>85000</v>
      </c>
      <c r="S41" s="318">
        <v>46.85</v>
      </c>
      <c r="T41" s="318">
        <v>194130</v>
      </c>
      <c r="U41" s="318"/>
      <c r="V41" s="325">
        <v>329882</v>
      </c>
      <c r="W41" s="325">
        <v>107597.93</v>
      </c>
      <c r="X41" s="325">
        <v>33465.33</v>
      </c>
      <c r="Y41" s="325"/>
      <c r="Z41" s="246">
        <f t="shared" si="1"/>
        <v>986158.06</v>
      </c>
      <c r="AA41" s="253">
        <f t="shared" si="2"/>
        <v>0</v>
      </c>
      <c r="AB41" s="267">
        <f t="shared" si="3"/>
        <v>986158.06</v>
      </c>
      <c r="AC41" s="268">
        <f t="shared" si="4"/>
        <v>537417.21</v>
      </c>
      <c r="AD41" s="254">
        <f t="shared" si="5"/>
        <v>470945.26</v>
      </c>
      <c r="AE41" s="248">
        <f t="shared" si="6"/>
        <v>66471.949999999953</v>
      </c>
    </row>
    <row r="42" spans="1:31" x14ac:dyDescent="0.2">
      <c r="A42" s="252" t="s">
        <v>286</v>
      </c>
      <c r="B42" s="252" t="s">
        <v>2</v>
      </c>
      <c r="C42" s="262">
        <v>1888</v>
      </c>
      <c r="D42" s="262" t="s">
        <v>638</v>
      </c>
      <c r="E42" t="s">
        <v>2563</v>
      </c>
      <c r="F42" s="322">
        <v>366252.1</v>
      </c>
      <c r="G42" s="322">
        <v>10080</v>
      </c>
      <c r="H42" s="322">
        <v>43358.14</v>
      </c>
      <c r="I42">
        <v>136869.97</v>
      </c>
      <c r="J42">
        <v>1575115.62</v>
      </c>
      <c r="K42" s="323">
        <v>30150</v>
      </c>
      <c r="L42" s="323"/>
      <c r="M42"/>
      <c r="N42"/>
      <c r="O42"/>
      <c r="P42">
        <v>1975418.72</v>
      </c>
      <c r="Q42" s="318">
        <v>176936.39</v>
      </c>
      <c r="R42" s="318"/>
      <c r="S42" s="318"/>
      <c r="T42" s="318">
        <v>251880</v>
      </c>
      <c r="U42" s="318"/>
      <c r="V42" s="325">
        <v>364242</v>
      </c>
      <c r="W42" s="325">
        <v>125438.37</v>
      </c>
      <c r="X42" s="325">
        <v>49675.56</v>
      </c>
      <c r="Y42" s="325"/>
      <c r="Z42" s="246">
        <f t="shared" si="1"/>
        <v>419690.23999999999</v>
      </c>
      <c r="AA42" s="253">
        <f t="shared" si="2"/>
        <v>30150</v>
      </c>
      <c r="AB42" s="267">
        <f t="shared" si="3"/>
        <v>389540.24</v>
      </c>
      <c r="AC42" s="268">
        <f t="shared" si="4"/>
        <v>428816.39</v>
      </c>
      <c r="AD42" s="254">
        <f t="shared" si="5"/>
        <v>539355.92999999993</v>
      </c>
      <c r="AE42" s="248">
        <f t="shared" si="6"/>
        <v>-110539.53999999992</v>
      </c>
    </row>
    <row r="43" spans="1:31" x14ac:dyDescent="0.2">
      <c r="A43" s="252" t="s">
        <v>286</v>
      </c>
      <c r="B43" s="252" t="s">
        <v>2</v>
      </c>
      <c r="C43" s="262">
        <v>1651</v>
      </c>
      <c r="D43" s="262" t="s">
        <v>639</v>
      </c>
      <c r="E43" t="s">
        <v>2564</v>
      </c>
      <c r="F43" s="322">
        <v>367762.23</v>
      </c>
      <c r="G43" s="322">
        <v>12000</v>
      </c>
      <c r="H43" s="322">
        <v>48683.71</v>
      </c>
      <c r="I43">
        <v>622962.1</v>
      </c>
      <c r="J43">
        <v>127660.12</v>
      </c>
      <c r="K43" s="323">
        <v>17400</v>
      </c>
      <c r="L43" s="323"/>
      <c r="M43"/>
      <c r="N43"/>
      <c r="O43"/>
      <c r="P43">
        <v>1580455.21</v>
      </c>
      <c r="Q43" s="318">
        <v>105032.97</v>
      </c>
      <c r="R43" s="318"/>
      <c r="S43" s="318"/>
      <c r="T43" s="318">
        <v>286800</v>
      </c>
      <c r="U43" s="318"/>
      <c r="V43" s="325">
        <v>355980</v>
      </c>
      <c r="W43" s="325">
        <v>80890.94</v>
      </c>
      <c r="X43" s="325">
        <v>14668.02</v>
      </c>
      <c r="Y43" s="325"/>
      <c r="Z43" s="246">
        <f t="shared" si="1"/>
        <v>428445.94</v>
      </c>
      <c r="AA43" s="253">
        <f t="shared" si="2"/>
        <v>17400</v>
      </c>
      <c r="AB43" s="267">
        <f t="shared" si="3"/>
        <v>411045.94</v>
      </c>
      <c r="AC43" s="268">
        <f t="shared" si="4"/>
        <v>391832.97</v>
      </c>
      <c r="AD43" s="254">
        <f t="shared" si="5"/>
        <v>451538.96</v>
      </c>
      <c r="AE43" s="248">
        <f t="shared" si="6"/>
        <v>-59705.990000000049</v>
      </c>
    </row>
    <row r="44" spans="1:31" x14ac:dyDescent="0.2">
      <c r="A44" s="252" t="s">
        <v>286</v>
      </c>
      <c r="B44" s="252" t="s">
        <v>2</v>
      </c>
      <c r="C44" s="262">
        <v>3959</v>
      </c>
      <c r="D44" s="262" t="s">
        <v>640</v>
      </c>
      <c r="E44" t="s">
        <v>2565</v>
      </c>
      <c r="F44" s="322">
        <v>879034.38</v>
      </c>
      <c r="G44" s="322">
        <v>12600</v>
      </c>
      <c r="H44" s="322">
        <v>87113.21</v>
      </c>
      <c r="I44">
        <v>392238.12</v>
      </c>
      <c r="J44">
        <v>613752.79</v>
      </c>
      <c r="K44" s="323">
        <v>33199.39</v>
      </c>
      <c r="L44" s="323"/>
      <c r="M44"/>
      <c r="N44"/>
      <c r="O44"/>
      <c r="P44">
        <v>2583577.5299999998</v>
      </c>
      <c r="Q44" s="318">
        <v>609265.31000000006</v>
      </c>
      <c r="R44" s="318"/>
      <c r="S44" s="318"/>
      <c r="T44" s="318">
        <v>380670</v>
      </c>
      <c r="U44" s="318"/>
      <c r="V44" s="325">
        <v>468862</v>
      </c>
      <c r="W44" s="325">
        <v>154109.57999999999</v>
      </c>
      <c r="X44" s="325">
        <v>50208</v>
      </c>
      <c r="Y44" s="325"/>
      <c r="Z44" s="246">
        <f t="shared" si="1"/>
        <v>978747.59</v>
      </c>
      <c r="AA44" s="253">
        <f t="shared" si="2"/>
        <v>33199.39</v>
      </c>
      <c r="AB44" s="267">
        <f t="shared" si="3"/>
        <v>945548.2</v>
      </c>
      <c r="AC44" s="268">
        <f t="shared" si="4"/>
        <v>989935.31</v>
      </c>
      <c r="AD44" s="254">
        <f t="shared" si="5"/>
        <v>673179.58</v>
      </c>
      <c r="AE44" s="248">
        <f t="shared" si="6"/>
        <v>316755.7300000001</v>
      </c>
    </row>
    <row r="45" spans="1:31" x14ac:dyDescent="0.2">
      <c r="A45" s="252" t="s">
        <v>286</v>
      </c>
      <c r="B45" s="252" t="s">
        <v>2</v>
      </c>
      <c r="C45" s="262">
        <v>2503</v>
      </c>
      <c r="D45" s="262" t="s">
        <v>641</v>
      </c>
      <c r="E45" t="s">
        <v>2566</v>
      </c>
      <c r="F45" s="322">
        <v>385104.54</v>
      </c>
      <c r="G45" s="322"/>
      <c r="H45" s="322">
        <v>29521.759999999998</v>
      </c>
      <c r="I45">
        <v>175443.51</v>
      </c>
      <c r="J45">
        <v>668502.22</v>
      </c>
      <c r="K45" s="323"/>
      <c r="L45" s="323"/>
      <c r="M45"/>
      <c r="N45"/>
      <c r="O45"/>
      <c r="P45">
        <v>1850667.12</v>
      </c>
      <c r="Q45" s="318">
        <v>43888.89</v>
      </c>
      <c r="R45" s="318"/>
      <c r="S45" s="318"/>
      <c r="T45" s="318"/>
      <c r="U45" s="318"/>
      <c r="V45" s="325">
        <v>42260</v>
      </c>
      <c r="W45" s="325">
        <v>64476.77</v>
      </c>
      <c r="X45" s="325">
        <v>14493.84</v>
      </c>
      <c r="Y45" s="325"/>
      <c r="Z45" s="246">
        <f t="shared" si="1"/>
        <v>414626.3</v>
      </c>
      <c r="AA45" s="253">
        <f t="shared" si="2"/>
        <v>0</v>
      </c>
      <c r="AB45" s="267">
        <f t="shared" si="3"/>
        <v>414626.3</v>
      </c>
      <c r="AC45" s="268">
        <f t="shared" si="4"/>
        <v>43888.89</v>
      </c>
      <c r="AD45" s="254">
        <f t="shared" si="5"/>
        <v>121230.60999999999</v>
      </c>
      <c r="AE45" s="248">
        <f t="shared" si="6"/>
        <v>-77341.719999999987</v>
      </c>
    </row>
    <row r="46" spans="1:31" x14ac:dyDescent="0.2">
      <c r="A46" s="252" t="s">
        <v>286</v>
      </c>
      <c r="B46" s="252" t="s">
        <v>2</v>
      </c>
      <c r="C46" s="262">
        <v>3619</v>
      </c>
      <c r="D46" s="262" t="s">
        <v>642</v>
      </c>
      <c r="E46" t="s">
        <v>2567</v>
      </c>
      <c r="F46" s="322">
        <v>196289.58</v>
      </c>
      <c r="G46" s="322">
        <v>16800</v>
      </c>
      <c r="H46" s="322">
        <v>49358.22</v>
      </c>
      <c r="I46">
        <v>254452.53</v>
      </c>
      <c r="J46">
        <v>411320.61</v>
      </c>
      <c r="K46" s="323">
        <v>50500</v>
      </c>
      <c r="L46" s="323"/>
      <c r="M46"/>
      <c r="N46"/>
      <c r="O46"/>
      <c r="P46">
        <v>3139393.79</v>
      </c>
      <c r="Q46" s="318">
        <v>314363.51</v>
      </c>
      <c r="R46" s="318"/>
      <c r="S46" s="318"/>
      <c r="T46" s="318">
        <v>375030</v>
      </c>
      <c r="U46" s="318"/>
      <c r="V46" s="325">
        <v>506402</v>
      </c>
      <c r="W46" s="325">
        <v>191361.08</v>
      </c>
      <c r="X46" s="325">
        <v>32514.84</v>
      </c>
      <c r="Y46" s="325"/>
      <c r="Z46" s="246">
        <f t="shared" si="1"/>
        <v>262447.8</v>
      </c>
      <c r="AA46" s="253">
        <f t="shared" si="2"/>
        <v>50500</v>
      </c>
      <c r="AB46" s="267">
        <f t="shared" si="3"/>
        <v>211947.8</v>
      </c>
      <c r="AC46" s="268">
        <f t="shared" si="4"/>
        <v>689393.51</v>
      </c>
      <c r="AD46" s="254">
        <f t="shared" si="5"/>
        <v>730277.91999999993</v>
      </c>
      <c r="AE46" s="248">
        <f t="shared" si="6"/>
        <v>-40884.409999999916</v>
      </c>
    </row>
    <row r="47" spans="1:31" x14ac:dyDescent="0.2">
      <c r="A47" s="252" t="s">
        <v>286</v>
      </c>
      <c r="B47" s="252" t="s">
        <v>2</v>
      </c>
      <c r="C47" s="262">
        <v>2593</v>
      </c>
      <c r="D47" s="262" t="s">
        <v>643</v>
      </c>
      <c r="E47" t="s">
        <v>2568</v>
      </c>
      <c r="F47" s="322">
        <v>217834.9</v>
      </c>
      <c r="G47" s="322">
        <v>0</v>
      </c>
      <c r="H47" s="322">
        <v>36194.120000000003</v>
      </c>
      <c r="I47">
        <v>162885.54</v>
      </c>
      <c r="J47">
        <v>862311.26</v>
      </c>
      <c r="K47" s="323"/>
      <c r="L47" s="323"/>
      <c r="M47"/>
      <c r="N47"/>
      <c r="O47"/>
      <c r="P47">
        <v>2592803.14</v>
      </c>
      <c r="Q47" s="318">
        <v>170139.85</v>
      </c>
      <c r="R47" s="318"/>
      <c r="S47" s="318">
        <v>44.44</v>
      </c>
      <c r="T47" s="318">
        <v>252640</v>
      </c>
      <c r="U47" s="318"/>
      <c r="V47" s="325">
        <v>311710</v>
      </c>
      <c r="W47" s="325">
        <v>109560</v>
      </c>
      <c r="X47" s="325">
        <v>51594.75</v>
      </c>
      <c r="Y47" s="325"/>
      <c r="Z47" s="246">
        <f t="shared" si="1"/>
        <v>254029.02</v>
      </c>
      <c r="AA47" s="253">
        <f t="shared" si="2"/>
        <v>0</v>
      </c>
      <c r="AB47" s="267">
        <f t="shared" si="3"/>
        <v>254029.02</v>
      </c>
      <c r="AC47" s="268">
        <f t="shared" si="4"/>
        <v>422824.29000000004</v>
      </c>
      <c r="AD47" s="254">
        <f t="shared" si="5"/>
        <v>472864.75</v>
      </c>
      <c r="AE47" s="248">
        <f t="shared" si="6"/>
        <v>-50040.459999999963</v>
      </c>
    </row>
    <row r="48" spans="1:31" x14ac:dyDescent="0.2">
      <c r="A48" s="252" t="s">
        <v>286</v>
      </c>
      <c r="B48" s="252" t="s">
        <v>2</v>
      </c>
      <c r="C48" s="262">
        <v>1622</v>
      </c>
      <c r="D48" s="262" t="s">
        <v>644</v>
      </c>
      <c r="E48" t="s">
        <v>2569</v>
      </c>
      <c r="F48" s="322">
        <v>487851.13</v>
      </c>
      <c r="G48" s="322"/>
      <c r="H48" s="322">
        <v>86648.87</v>
      </c>
      <c r="I48">
        <v>-291654.86</v>
      </c>
      <c r="J48">
        <v>306952.8</v>
      </c>
      <c r="K48" s="323">
        <v>51750</v>
      </c>
      <c r="L48" s="323"/>
      <c r="M48"/>
      <c r="N48"/>
      <c r="O48"/>
      <c r="P48">
        <v>2213150.63</v>
      </c>
      <c r="Q48" s="318">
        <v>118008.65</v>
      </c>
      <c r="R48" s="318"/>
      <c r="S48" s="318"/>
      <c r="T48" s="318">
        <v>339480</v>
      </c>
      <c r="U48" s="318">
        <v>4500</v>
      </c>
      <c r="V48" s="325">
        <v>365040</v>
      </c>
      <c r="W48" s="325">
        <v>106293.29</v>
      </c>
      <c r="X48" s="325">
        <v>15254.1</v>
      </c>
      <c r="Y48" s="325"/>
      <c r="Z48" s="246">
        <f t="shared" si="1"/>
        <v>574500</v>
      </c>
      <c r="AA48" s="253">
        <f t="shared" si="2"/>
        <v>51750</v>
      </c>
      <c r="AB48" s="267">
        <f t="shared" si="3"/>
        <v>522750</v>
      </c>
      <c r="AC48" s="268">
        <f t="shared" si="4"/>
        <v>461988.65</v>
      </c>
      <c r="AD48" s="254">
        <f t="shared" si="5"/>
        <v>486587.38999999996</v>
      </c>
      <c r="AE48" s="248">
        <f t="shared" si="6"/>
        <v>-24598.739999999932</v>
      </c>
    </row>
    <row r="49" spans="1:31" x14ac:dyDescent="0.2">
      <c r="A49" s="252" t="s">
        <v>286</v>
      </c>
      <c r="B49" s="252" t="s">
        <v>2</v>
      </c>
      <c r="C49" s="262">
        <v>2164</v>
      </c>
      <c r="D49" s="262" t="s">
        <v>645</v>
      </c>
      <c r="E49" t="s">
        <v>2570</v>
      </c>
      <c r="F49" s="322">
        <v>231017.74</v>
      </c>
      <c r="G49" s="322"/>
      <c r="H49" s="322">
        <v>30586.639999999999</v>
      </c>
      <c r="I49">
        <v>1375744.06</v>
      </c>
      <c r="J49">
        <v>522552.94</v>
      </c>
      <c r="K49" s="323">
        <v>3400</v>
      </c>
      <c r="L49" s="323"/>
      <c r="M49"/>
      <c r="N49"/>
      <c r="O49"/>
      <c r="P49">
        <v>2118686.35</v>
      </c>
      <c r="Q49" s="318">
        <v>23887.74</v>
      </c>
      <c r="R49" s="318"/>
      <c r="S49" s="318"/>
      <c r="T49" s="318"/>
      <c r="U49" s="318"/>
      <c r="V49" s="325">
        <v>36734</v>
      </c>
      <c r="W49" s="325">
        <v>103805.09</v>
      </c>
      <c r="X49" s="325">
        <v>42514.080000000002</v>
      </c>
      <c r="Y49" s="325"/>
      <c r="Z49" s="246">
        <f t="shared" si="1"/>
        <v>261604.38</v>
      </c>
      <c r="AA49" s="253">
        <f t="shared" si="2"/>
        <v>3400</v>
      </c>
      <c r="AB49" s="267">
        <f t="shared" si="3"/>
        <v>258204.38</v>
      </c>
      <c r="AC49" s="268">
        <f t="shared" si="4"/>
        <v>23887.74</v>
      </c>
      <c r="AD49" s="254">
        <f t="shared" si="5"/>
        <v>183053.16999999998</v>
      </c>
      <c r="AE49" s="248">
        <f t="shared" si="6"/>
        <v>-159165.43</v>
      </c>
    </row>
    <row r="50" spans="1:31" x14ac:dyDescent="0.2">
      <c r="A50" s="252" t="s">
        <v>289</v>
      </c>
      <c r="B50" s="252" t="s">
        <v>3</v>
      </c>
      <c r="C50" s="262">
        <v>5944</v>
      </c>
      <c r="D50" s="262" t="s">
        <v>646</v>
      </c>
      <c r="E50" t="s">
        <v>2571</v>
      </c>
      <c r="F50" s="322">
        <v>866849.39</v>
      </c>
      <c r="G50" s="322">
        <v>0</v>
      </c>
      <c r="H50" s="322">
        <v>26826.65</v>
      </c>
      <c r="I50">
        <v>839449.91</v>
      </c>
      <c r="J50">
        <v>302270.71000000002</v>
      </c>
      <c r="K50" s="323">
        <v>25560</v>
      </c>
      <c r="L50" s="323"/>
      <c r="M50"/>
      <c r="N50"/>
      <c r="O50"/>
      <c r="P50">
        <v>3206691.97</v>
      </c>
      <c r="Q50" s="318">
        <v>713471.06</v>
      </c>
      <c r="R50" s="318"/>
      <c r="S50" s="318"/>
      <c r="T50" s="318">
        <v>593451</v>
      </c>
      <c r="U50" s="318"/>
      <c r="V50" s="325">
        <v>734221</v>
      </c>
      <c r="W50" s="325">
        <v>204772.99</v>
      </c>
      <c r="X50" s="325">
        <v>57538.23</v>
      </c>
      <c r="Y50" s="325"/>
      <c r="Z50" s="246">
        <f t="shared" si="1"/>
        <v>893676.04</v>
      </c>
      <c r="AA50" s="253">
        <f t="shared" si="2"/>
        <v>25560</v>
      </c>
      <c r="AB50" s="267">
        <f t="shared" si="3"/>
        <v>868116.04</v>
      </c>
      <c r="AC50" s="268">
        <f t="shared" si="4"/>
        <v>1306922.06</v>
      </c>
      <c r="AD50" s="254">
        <f t="shared" si="5"/>
        <v>996532.22</v>
      </c>
      <c r="AE50" s="248">
        <f t="shared" si="6"/>
        <v>310389.84000000008</v>
      </c>
    </row>
    <row r="51" spans="1:31" x14ac:dyDescent="0.2">
      <c r="A51" s="252" t="s">
        <v>289</v>
      </c>
      <c r="B51" s="252" t="s">
        <v>3</v>
      </c>
      <c r="C51" s="262">
        <v>5439</v>
      </c>
      <c r="D51" s="262" t="s">
        <v>647</v>
      </c>
      <c r="E51" t="s">
        <v>2572</v>
      </c>
      <c r="F51" s="322">
        <v>1107825.6499999999</v>
      </c>
      <c r="G51" s="322">
        <v>2000</v>
      </c>
      <c r="H51" s="322">
        <v>43217.42</v>
      </c>
      <c r="I51">
        <v>4</v>
      </c>
      <c r="J51">
        <v>1033830.53</v>
      </c>
      <c r="K51" s="323">
        <v>4800</v>
      </c>
      <c r="L51" s="323">
        <v>0</v>
      </c>
      <c r="M51"/>
      <c r="N51"/>
      <c r="O51"/>
      <c r="P51">
        <v>2598703.46</v>
      </c>
      <c r="Q51" s="318">
        <v>808102.09</v>
      </c>
      <c r="R51" s="318"/>
      <c r="S51" s="318"/>
      <c r="T51" s="318">
        <v>525787.5</v>
      </c>
      <c r="U51" s="318"/>
      <c r="V51" s="325">
        <v>801765.02</v>
      </c>
      <c r="W51" s="325">
        <v>146299.35</v>
      </c>
      <c r="X51" s="325">
        <v>97281.45</v>
      </c>
      <c r="Y51" s="325"/>
      <c r="Z51" s="246">
        <f t="shared" si="1"/>
        <v>1153043.0699999998</v>
      </c>
      <c r="AA51" s="253">
        <f t="shared" si="2"/>
        <v>4800</v>
      </c>
      <c r="AB51" s="267">
        <f t="shared" si="3"/>
        <v>1148243.0699999998</v>
      </c>
      <c r="AC51" s="268">
        <f t="shared" si="4"/>
        <v>1333889.5899999999</v>
      </c>
      <c r="AD51" s="254">
        <f t="shared" si="5"/>
        <v>1045345.82</v>
      </c>
      <c r="AE51" s="248">
        <f t="shared" si="6"/>
        <v>288543.7699999999</v>
      </c>
    </row>
    <row r="52" spans="1:31" x14ac:dyDescent="0.2">
      <c r="A52" s="252" t="s">
        <v>289</v>
      </c>
      <c r="B52" s="252" t="s">
        <v>3</v>
      </c>
      <c r="C52" s="262">
        <v>3683</v>
      </c>
      <c r="D52" s="262" t="s">
        <v>648</v>
      </c>
      <c r="E52" t="s">
        <v>2573</v>
      </c>
      <c r="F52" s="322">
        <v>811194.46</v>
      </c>
      <c r="G52" s="322">
        <v>5000</v>
      </c>
      <c r="H52" s="322">
        <v>44921.3</v>
      </c>
      <c r="I52">
        <v>157799.85</v>
      </c>
      <c r="J52">
        <v>162048.29</v>
      </c>
      <c r="K52" s="323">
        <v>-2400</v>
      </c>
      <c r="L52" s="323">
        <v>0</v>
      </c>
      <c r="M52"/>
      <c r="N52"/>
      <c r="O52"/>
      <c r="P52">
        <v>2341456.5299999998</v>
      </c>
      <c r="Q52" s="318">
        <v>571873.31000000006</v>
      </c>
      <c r="R52" s="318"/>
      <c r="S52" s="318"/>
      <c r="T52" s="318">
        <v>196747.8</v>
      </c>
      <c r="U52" s="318"/>
      <c r="V52" s="325">
        <v>336068.4</v>
      </c>
      <c r="W52" s="325">
        <v>84948.09</v>
      </c>
      <c r="X52" s="325">
        <v>51595.17</v>
      </c>
      <c r="Y52" s="325"/>
      <c r="Z52" s="246">
        <f t="shared" si="1"/>
        <v>861115.76</v>
      </c>
      <c r="AA52" s="253">
        <f t="shared" si="2"/>
        <v>-2400</v>
      </c>
      <c r="AB52" s="267">
        <f t="shared" si="3"/>
        <v>863515.76</v>
      </c>
      <c r="AC52" s="268">
        <f t="shared" si="4"/>
        <v>768621.1100000001</v>
      </c>
      <c r="AD52" s="254">
        <f t="shared" si="5"/>
        <v>472611.66</v>
      </c>
      <c r="AE52" s="248">
        <f t="shared" si="6"/>
        <v>296009.45000000013</v>
      </c>
    </row>
    <row r="53" spans="1:31" x14ac:dyDescent="0.2">
      <c r="A53" s="252" t="s">
        <v>289</v>
      </c>
      <c r="B53" s="252" t="s">
        <v>3</v>
      </c>
      <c r="C53" s="262">
        <v>10514</v>
      </c>
      <c r="D53" s="262" t="s">
        <v>649</v>
      </c>
      <c r="E53" t="s">
        <v>2574</v>
      </c>
      <c r="F53" s="322">
        <v>983758.57</v>
      </c>
      <c r="G53" s="322"/>
      <c r="H53" s="322">
        <v>129449.35</v>
      </c>
      <c r="I53">
        <v>1852258.33</v>
      </c>
      <c r="J53">
        <v>675811.93</v>
      </c>
      <c r="K53" s="323"/>
      <c r="L53" s="323">
        <v>0</v>
      </c>
      <c r="M53"/>
      <c r="N53"/>
      <c r="O53"/>
      <c r="P53">
        <v>1574485.41</v>
      </c>
      <c r="Q53" s="318">
        <v>1280202.8899999999</v>
      </c>
      <c r="R53" s="318"/>
      <c r="S53" s="318"/>
      <c r="T53" s="318">
        <v>384042.6</v>
      </c>
      <c r="U53" s="318"/>
      <c r="V53" s="325">
        <v>712406.6</v>
      </c>
      <c r="W53" s="325">
        <v>273906.52</v>
      </c>
      <c r="X53" s="325">
        <v>117217.56</v>
      </c>
      <c r="Y53" s="325"/>
      <c r="Z53" s="246">
        <f t="shared" si="1"/>
        <v>1113207.92</v>
      </c>
      <c r="AA53" s="253">
        <f t="shared" si="2"/>
        <v>0</v>
      </c>
      <c r="AB53" s="267">
        <f t="shared" si="3"/>
        <v>1113207.92</v>
      </c>
      <c r="AC53" s="268">
        <f t="shared" si="4"/>
        <v>1664245.4899999998</v>
      </c>
      <c r="AD53" s="254">
        <f t="shared" si="5"/>
        <v>1103530.68</v>
      </c>
      <c r="AE53" s="248">
        <f t="shared" si="6"/>
        <v>560714.80999999982</v>
      </c>
    </row>
    <row r="54" spans="1:31" x14ac:dyDescent="0.2">
      <c r="A54" s="252" t="s">
        <v>289</v>
      </c>
      <c r="B54" s="252" t="s">
        <v>3</v>
      </c>
      <c r="C54" s="262">
        <v>1578</v>
      </c>
      <c r="D54" s="262" t="s">
        <v>650</v>
      </c>
      <c r="E54" t="s">
        <v>2575</v>
      </c>
      <c r="F54" s="322">
        <v>488225.74</v>
      </c>
      <c r="G54" s="322">
        <v>9600</v>
      </c>
      <c r="H54" s="322">
        <v>39667.61</v>
      </c>
      <c r="I54">
        <v>2</v>
      </c>
      <c r="J54">
        <v>109511.08</v>
      </c>
      <c r="K54" s="323">
        <v>13525</v>
      </c>
      <c r="L54" s="323"/>
      <c r="M54"/>
      <c r="N54"/>
      <c r="O54"/>
      <c r="P54">
        <v>1566508.7</v>
      </c>
      <c r="Q54" s="318">
        <v>289207.06</v>
      </c>
      <c r="R54" s="318"/>
      <c r="S54" s="318"/>
      <c r="T54" s="318">
        <v>430899</v>
      </c>
      <c r="U54" s="318"/>
      <c r="V54" s="325">
        <v>521535</v>
      </c>
      <c r="W54" s="325">
        <v>83227.56</v>
      </c>
      <c r="X54" s="325">
        <v>6563.07</v>
      </c>
      <c r="Y54" s="325"/>
      <c r="Z54" s="246">
        <f t="shared" si="1"/>
        <v>537493.35</v>
      </c>
      <c r="AA54" s="253">
        <f t="shared" si="2"/>
        <v>13525</v>
      </c>
      <c r="AB54" s="267">
        <f t="shared" si="3"/>
        <v>523968.35</v>
      </c>
      <c r="AC54" s="268">
        <f t="shared" si="4"/>
        <v>720106.06</v>
      </c>
      <c r="AD54" s="254">
        <f t="shared" si="5"/>
        <v>611325.63</v>
      </c>
      <c r="AE54" s="248">
        <f t="shared" si="6"/>
        <v>108780.43000000005</v>
      </c>
    </row>
    <row r="55" spans="1:31" x14ac:dyDescent="0.2">
      <c r="A55" s="252" t="s">
        <v>289</v>
      </c>
      <c r="B55" s="252" t="s">
        <v>3</v>
      </c>
      <c r="C55" s="262">
        <v>3503</v>
      </c>
      <c r="D55" s="262" t="s">
        <v>651</v>
      </c>
      <c r="E55" t="s">
        <v>2576</v>
      </c>
      <c r="F55" s="322">
        <v>505249.06</v>
      </c>
      <c r="G55" s="322">
        <v>0</v>
      </c>
      <c r="H55" s="322">
        <v>21839.65</v>
      </c>
      <c r="I55">
        <v>11477.84</v>
      </c>
      <c r="J55">
        <v>71017.919999999998</v>
      </c>
      <c r="K55" s="323">
        <v>16050</v>
      </c>
      <c r="L55" s="323"/>
      <c r="M55"/>
      <c r="N55"/>
      <c r="O55"/>
      <c r="P55">
        <v>2534998.48</v>
      </c>
      <c r="Q55" s="318">
        <v>472085.02</v>
      </c>
      <c r="R55" s="318"/>
      <c r="S55" s="318"/>
      <c r="T55" s="318">
        <v>581335.5</v>
      </c>
      <c r="U55" s="318"/>
      <c r="V55" s="325">
        <v>702159.5</v>
      </c>
      <c r="W55" s="325">
        <v>138194.73000000001</v>
      </c>
      <c r="X55" s="325">
        <v>9970.68</v>
      </c>
      <c r="Y55" s="325"/>
      <c r="Z55" s="246">
        <f t="shared" si="1"/>
        <v>527088.71</v>
      </c>
      <c r="AA55" s="253">
        <f t="shared" si="2"/>
        <v>16050</v>
      </c>
      <c r="AB55" s="267">
        <f t="shared" si="3"/>
        <v>511038.70999999996</v>
      </c>
      <c r="AC55" s="268">
        <f t="shared" si="4"/>
        <v>1053420.52</v>
      </c>
      <c r="AD55" s="254">
        <f t="shared" si="5"/>
        <v>850324.91</v>
      </c>
      <c r="AE55" s="248">
        <f t="shared" si="6"/>
        <v>203095.61</v>
      </c>
    </row>
    <row r="56" spans="1:31" x14ac:dyDescent="0.2">
      <c r="A56" s="252" t="s">
        <v>289</v>
      </c>
      <c r="B56" s="252" t="s">
        <v>3</v>
      </c>
      <c r="C56" s="262">
        <v>5709</v>
      </c>
      <c r="D56" s="262" t="s">
        <v>652</v>
      </c>
      <c r="E56" t="s">
        <v>2577</v>
      </c>
      <c r="F56" s="322">
        <v>898570.7</v>
      </c>
      <c r="G56" s="322">
        <v>0</v>
      </c>
      <c r="H56" s="322">
        <v>46400.5</v>
      </c>
      <c r="I56">
        <v>153224.26999999999</v>
      </c>
      <c r="J56">
        <v>212356.93</v>
      </c>
      <c r="K56" s="323">
        <v>0</v>
      </c>
      <c r="L56" s="323"/>
      <c r="M56"/>
      <c r="N56"/>
      <c r="O56"/>
      <c r="P56">
        <v>2415193.5099999998</v>
      </c>
      <c r="Q56" s="318">
        <v>656933.52</v>
      </c>
      <c r="R56" s="318"/>
      <c r="S56" s="318"/>
      <c r="T56" s="318">
        <v>479314.5</v>
      </c>
      <c r="U56" s="318"/>
      <c r="V56" s="325">
        <v>566314.5</v>
      </c>
      <c r="W56" s="325">
        <v>192499.14</v>
      </c>
      <c r="X56" s="325">
        <v>20745.54</v>
      </c>
      <c r="Y56" s="325"/>
      <c r="Z56" s="246">
        <f t="shared" si="1"/>
        <v>944971.2</v>
      </c>
      <c r="AA56" s="253">
        <f t="shared" si="2"/>
        <v>0</v>
      </c>
      <c r="AB56" s="267">
        <f t="shared" si="3"/>
        <v>944971.2</v>
      </c>
      <c r="AC56" s="268">
        <f t="shared" si="4"/>
        <v>1136248.02</v>
      </c>
      <c r="AD56" s="254">
        <f t="shared" si="5"/>
        <v>779559.18</v>
      </c>
      <c r="AE56" s="248">
        <f t="shared" si="6"/>
        <v>356688.83999999997</v>
      </c>
    </row>
    <row r="57" spans="1:31" x14ac:dyDescent="0.2">
      <c r="A57" s="252" t="s">
        <v>289</v>
      </c>
      <c r="B57" s="252" t="s">
        <v>3</v>
      </c>
      <c r="C57" s="262">
        <v>2754</v>
      </c>
      <c r="D57" s="262" t="s">
        <v>653</v>
      </c>
      <c r="E57" t="s">
        <v>2578</v>
      </c>
      <c r="F57" s="322">
        <v>416852.39</v>
      </c>
      <c r="G57" s="322"/>
      <c r="H57" s="322">
        <v>6839.3</v>
      </c>
      <c r="I57">
        <v>207005.24</v>
      </c>
      <c r="J57">
        <v>146081.76</v>
      </c>
      <c r="K57" s="323"/>
      <c r="L57" s="323"/>
      <c r="M57"/>
      <c r="N57"/>
      <c r="O57"/>
      <c r="P57">
        <v>1430245.31</v>
      </c>
      <c r="Q57" s="318">
        <v>366261.65</v>
      </c>
      <c r="R57" s="318"/>
      <c r="S57" s="318"/>
      <c r="T57" s="318">
        <v>430017</v>
      </c>
      <c r="U57" s="318"/>
      <c r="V57" s="325">
        <v>501943</v>
      </c>
      <c r="W57" s="325">
        <v>96879.63</v>
      </c>
      <c r="X57" s="325">
        <v>71935.53</v>
      </c>
      <c r="Y57" s="325"/>
      <c r="Z57" s="246">
        <f t="shared" si="1"/>
        <v>423691.69</v>
      </c>
      <c r="AA57" s="253">
        <f t="shared" si="2"/>
        <v>0</v>
      </c>
      <c r="AB57" s="267">
        <f t="shared" si="3"/>
        <v>423691.69</v>
      </c>
      <c r="AC57" s="268">
        <f t="shared" si="4"/>
        <v>796278.65</v>
      </c>
      <c r="AD57" s="254">
        <f t="shared" si="5"/>
        <v>670758.16</v>
      </c>
      <c r="AE57" s="248">
        <f t="shared" si="6"/>
        <v>125520.48999999999</v>
      </c>
    </row>
    <row r="58" spans="1:31" x14ac:dyDescent="0.2">
      <c r="A58" s="252" t="s">
        <v>289</v>
      </c>
      <c r="B58" s="252" t="s">
        <v>3</v>
      </c>
      <c r="C58" s="262">
        <v>5299</v>
      </c>
      <c r="D58" s="262" t="s">
        <v>654</v>
      </c>
      <c r="E58" t="s">
        <v>2579</v>
      </c>
      <c r="F58" s="322">
        <v>404111.48</v>
      </c>
      <c r="G58" s="322">
        <v>68750</v>
      </c>
      <c r="H58" s="322">
        <v>82401.03</v>
      </c>
      <c r="I58">
        <v>3</v>
      </c>
      <c r="J58">
        <v>1350887.43</v>
      </c>
      <c r="K58" s="323">
        <v>100</v>
      </c>
      <c r="L58" s="323"/>
      <c r="M58"/>
      <c r="N58"/>
      <c r="O58"/>
      <c r="P58">
        <v>2897338.69</v>
      </c>
      <c r="Q58" s="318">
        <v>841561.84</v>
      </c>
      <c r="R58" s="318"/>
      <c r="S58" s="318"/>
      <c r="T58" s="318">
        <v>511443.9</v>
      </c>
      <c r="U58" s="318"/>
      <c r="V58" s="325">
        <v>655050.9</v>
      </c>
      <c r="W58" s="325">
        <v>295550.09999999998</v>
      </c>
      <c r="X58" s="325">
        <v>69827.28</v>
      </c>
      <c r="Y58" s="325"/>
      <c r="Z58" s="246">
        <f t="shared" si="1"/>
        <v>555262.51</v>
      </c>
      <c r="AA58" s="253">
        <f t="shared" si="2"/>
        <v>100</v>
      </c>
      <c r="AB58" s="267">
        <f t="shared" si="3"/>
        <v>555162.51</v>
      </c>
      <c r="AC58" s="268">
        <f t="shared" si="4"/>
        <v>1353005.74</v>
      </c>
      <c r="AD58" s="254">
        <f t="shared" si="5"/>
        <v>1020428.28</v>
      </c>
      <c r="AE58" s="248">
        <f t="shared" si="6"/>
        <v>332577.45999999996</v>
      </c>
    </row>
    <row r="59" spans="1:31" x14ac:dyDescent="0.2">
      <c r="A59" s="252" t="s">
        <v>289</v>
      </c>
      <c r="B59" s="252" t="s">
        <v>3</v>
      </c>
      <c r="C59" s="262">
        <v>3522</v>
      </c>
      <c r="D59" s="262" t="s">
        <v>655</v>
      </c>
      <c r="E59" t="s">
        <v>2580</v>
      </c>
      <c r="F59" s="322">
        <v>468302.47</v>
      </c>
      <c r="G59" s="322"/>
      <c r="H59" s="322">
        <v>106669.3</v>
      </c>
      <c r="I59">
        <v>2</v>
      </c>
      <c r="J59">
        <v>175699.92</v>
      </c>
      <c r="K59" s="323">
        <v>17100</v>
      </c>
      <c r="L59" s="323"/>
      <c r="M59"/>
      <c r="N59"/>
      <c r="O59"/>
      <c r="P59">
        <v>3457082.1</v>
      </c>
      <c r="Q59" s="318">
        <v>482586.9</v>
      </c>
      <c r="R59" s="318"/>
      <c r="S59" s="318"/>
      <c r="T59" s="318">
        <v>109800</v>
      </c>
      <c r="U59" s="318"/>
      <c r="V59" s="325">
        <v>249012.6</v>
      </c>
      <c r="W59" s="325">
        <v>104211.98</v>
      </c>
      <c r="X59" s="325">
        <v>28393.7</v>
      </c>
      <c r="Y59" s="325"/>
      <c r="Z59" s="246">
        <f t="shared" si="1"/>
        <v>574971.77</v>
      </c>
      <c r="AA59" s="253">
        <f t="shared" si="2"/>
        <v>17100</v>
      </c>
      <c r="AB59" s="267">
        <f t="shared" si="3"/>
        <v>557871.77</v>
      </c>
      <c r="AC59" s="268">
        <f t="shared" si="4"/>
        <v>592386.9</v>
      </c>
      <c r="AD59" s="254">
        <f t="shared" si="5"/>
        <v>381618.28</v>
      </c>
      <c r="AE59" s="248">
        <f t="shared" si="6"/>
        <v>210768.62</v>
      </c>
    </row>
    <row r="60" spans="1:31" x14ac:dyDescent="0.2">
      <c r="A60" s="252" t="s">
        <v>289</v>
      </c>
      <c r="B60" s="252" t="s">
        <v>3</v>
      </c>
      <c r="C60" s="262">
        <v>3001</v>
      </c>
      <c r="D60" s="262" t="s">
        <v>656</v>
      </c>
      <c r="E60" t="s">
        <v>2581</v>
      </c>
      <c r="F60" s="322">
        <v>323273.53999999998</v>
      </c>
      <c r="G60" s="322"/>
      <c r="H60" s="322">
        <v>7870</v>
      </c>
      <c r="I60">
        <v>887986.64</v>
      </c>
      <c r="J60">
        <v>175143.27</v>
      </c>
      <c r="K60" s="323"/>
      <c r="L60" s="323"/>
      <c r="M60"/>
      <c r="N60"/>
      <c r="O60"/>
      <c r="P60">
        <v>339109.18</v>
      </c>
      <c r="Q60" s="318">
        <v>439640.1</v>
      </c>
      <c r="R60" s="318"/>
      <c r="S60" s="318"/>
      <c r="T60" s="318">
        <v>258562.5</v>
      </c>
      <c r="U60" s="318"/>
      <c r="V60" s="325">
        <v>334312.5</v>
      </c>
      <c r="W60" s="325">
        <v>134275</v>
      </c>
      <c r="X60" s="325">
        <v>35436.39</v>
      </c>
      <c r="Y60" s="325"/>
      <c r="Z60" s="246">
        <f t="shared" si="1"/>
        <v>331143.53999999998</v>
      </c>
      <c r="AA60" s="253">
        <f t="shared" si="2"/>
        <v>0</v>
      </c>
      <c r="AB60" s="267">
        <f t="shared" si="3"/>
        <v>331143.53999999998</v>
      </c>
      <c r="AC60" s="268">
        <f t="shared" si="4"/>
        <v>698202.6</v>
      </c>
      <c r="AD60" s="254">
        <f t="shared" si="5"/>
        <v>504023.89</v>
      </c>
      <c r="AE60" s="248">
        <f t="shared" si="6"/>
        <v>194178.70999999996</v>
      </c>
    </row>
    <row r="61" spans="1:31" x14ac:dyDescent="0.2">
      <c r="A61" s="252" t="s">
        <v>289</v>
      </c>
      <c r="B61" s="252" t="s">
        <v>3</v>
      </c>
      <c r="C61" s="262">
        <v>1241</v>
      </c>
      <c r="D61" s="262" t="s">
        <v>657</v>
      </c>
      <c r="E61" t="s">
        <v>2582</v>
      </c>
      <c r="F61" s="322">
        <v>326624.96000000002</v>
      </c>
      <c r="G61" s="322"/>
      <c r="H61" s="322">
        <v>86433.58</v>
      </c>
      <c r="I61">
        <v>1079683.8</v>
      </c>
      <c r="J61">
        <v>65882.429999999993</v>
      </c>
      <c r="K61" s="323">
        <v>41485</v>
      </c>
      <c r="L61" s="323">
        <v>0</v>
      </c>
      <c r="M61"/>
      <c r="N61"/>
      <c r="O61"/>
      <c r="P61">
        <v>1695206.85</v>
      </c>
      <c r="Q61" s="318">
        <v>273268.71999999997</v>
      </c>
      <c r="R61" s="318"/>
      <c r="S61" s="318"/>
      <c r="T61" s="318">
        <v>363426</v>
      </c>
      <c r="U61" s="318"/>
      <c r="V61" s="325">
        <v>445461</v>
      </c>
      <c r="W61" s="325">
        <v>65101.8</v>
      </c>
      <c r="X61" s="325">
        <v>24544.23</v>
      </c>
      <c r="Y61" s="325"/>
      <c r="Z61" s="246">
        <f t="shared" si="1"/>
        <v>413058.54000000004</v>
      </c>
      <c r="AA61" s="253">
        <f t="shared" si="2"/>
        <v>41485</v>
      </c>
      <c r="AB61" s="267">
        <f t="shared" si="3"/>
        <v>371573.54000000004</v>
      </c>
      <c r="AC61" s="268">
        <f t="shared" si="4"/>
        <v>636694.72</v>
      </c>
      <c r="AD61" s="254">
        <f t="shared" si="5"/>
        <v>535107.03</v>
      </c>
      <c r="AE61" s="248">
        <f t="shared" si="6"/>
        <v>101587.68999999994</v>
      </c>
    </row>
    <row r="62" spans="1:31" x14ac:dyDescent="0.2">
      <c r="A62" s="252" t="s">
        <v>289</v>
      </c>
      <c r="B62" s="252" t="s">
        <v>3</v>
      </c>
      <c r="C62" s="262">
        <v>3625</v>
      </c>
      <c r="D62" s="262" t="s">
        <v>658</v>
      </c>
      <c r="E62" t="s">
        <v>2583</v>
      </c>
      <c r="F62" s="322">
        <v>678020.65</v>
      </c>
      <c r="G62" s="322"/>
      <c r="H62" s="322">
        <v>37524.97</v>
      </c>
      <c r="I62">
        <v>77469.600000000006</v>
      </c>
      <c r="J62">
        <v>209399.33</v>
      </c>
      <c r="K62" s="323">
        <v>37615.03</v>
      </c>
      <c r="L62" s="323">
        <v>0</v>
      </c>
      <c r="M62"/>
      <c r="N62"/>
      <c r="O62"/>
      <c r="P62">
        <v>2729343.72</v>
      </c>
      <c r="Q62" s="318">
        <v>448418.7</v>
      </c>
      <c r="R62" s="318"/>
      <c r="S62" s="318"/>
      <c r="T62" s="318">
        <v>287218.5</v>
      </c>
      <c r="U62" s="318"/>
      <c r="V62" s="325">
        <v>382332.78</v>
      </c>
      <c r="W62" s="325">
        <v>186576.19</v>
      </c>
      <c r="X62" s="325">
        <v>40473.9</v>
      </c>
      <c r="Y62" s="325"/>
      <c r="Z62" s="246">
        <f t="shared" si="1"/>
        <v>715545.62</v>
      </c>
      <c r="AA62" s="253">
        <f t="shared" si="2"/>
        <v>37615.03</v>
      </c>
      <c r="AB62" s="267">
        <f t="shared" si="3"/>
        <v>677930.59</v>
      </c>
      <c r="AC62" s="268">
        <f t="shared" si="4"/>
        <v>735637.2</v>
      </c>
      <c r="AD62" s="254">
        <f t="shared" si="5"/>
        <v>609382.87</v>
      </c>
      <c r="AE62" s="248">
        <f t="shared" si="6"/>
        <v>126254.32999999996</v>
      </c>
    </row>
    <row r="63" spans="1:31" x14ac:dyDescent="0.2">
      <c r="A63" s="252" t="s">
        <v>289</v>
      </c>
      <c r="B63" s="252" t="s">
        <v>3</v>
      </c>
      <c r="C63" s="262">
        <v>6304</v>
      </c>
      <c r="D63" s="262" t="s">
        <v>659</v>
      </c>
      <c r="E63" t="s">
        <v>2584</v>
      </c>
      <c r="F63" s="322">
        <v>962698.07</v>
      </c>
      <c r="G63" s="322"/>
      <c r="H63" s="322">
        <v>56096.55</v>
      </c>
      <c r="I63">
        <v>54182</v>
      </c>
      <c r="J63">
        <v>604729.02</v>
      </c>
      <c r="K63" s="323">
        <v>22840</v>
      </c>
      <c r="L63" s="323">
        <v>0</v>
      </c>
      <c r="M63"/>
      <c r="N63"/>
      <c r="O63"/>
      <c r="P63">
        <v>3207310.61</v>
      </c>
      <c r="Q63" s="318">
        <v>735984.43</v>
      </c>
      <c r="R63" s="318"/>
      <c r="S63" s="318"/>
      <c r="T63" s="318">
        <v>560185.5</v>
      </c>
      <c r="U63" s="318"/>
      <c r="V63" s="325">
        <v>697349.9</v>
      </c>
      <c r="W63" s="325">
        <v>210957.58</v>
      </c>
      <c r="X63" s="325">
        <v>105773.32</v>
      </c>
      <c r="Y63" s="325"/>
      <c r="Z63" s="246">
        <f t="shared" si="1"/>
        <v>1018794.62</v>
      </c>
      <c r="AA63" s="253">
        <f t="shared" si="2"/>
        <v>22840</v>
      </c>
      <c r="AB63" s="267">
        <f t="shared" si="3"/>
        <v>995954.62</v>
      </c>
      <c r="AC63" s="268">
        <f t="shared" si="4"/>
        <v>1296169.9300000002</v>
      </c>
      <c r="AD63" s="254">
        <f t="shared" si="5"/>
        <v>1014080.8</v>
      </c>
      <c r="AE63" s="248">
        <f t="shared" si="6"/>
        <v>282089.13000000012</v>
      </c>
    </row>
    <row r="64" spans="1:31" x14ac:dyDescent="0.2">
      <c r="A64" s="252" t="s">
        <v>289</v>
      </c>
      <c r="B64" s="252" t="s">
        <v>3</v>
      </c>
      <c r="C64" s="262">
        <v>4738</v>
      </c>
      <c r="D64" s="262" t="s">
        <v>660</v>
      </c>
      <c r="E64" t="s">
        <v>2585</v>
      </c>
      <c r="F64" s="322">
        <v>911230.49</v>
      </c>
      <c r="G64" s="322"/>
      <c r="H64" s="322">
        <v>142902.99</v>
      </c>
      <c r="I64">
        <v>1155460.49</v>
      </c>
      <c r="J64">
        <v>257270.97</v>
      </c>
      <c r="K64" s="323"/>
      <c r="L64" s="323"/>
      <c r="M64"/>
      <c r="N64"/>
      <c r="O64"/>
      <c r="P64">
        <v>2601971.02</v>
      </c>
      <c r="Q64" s="318">
        <v>656403.68000000005</v>
      </c>
      <c r="R64" s="318"/>
      <c r="S64" s="318"/>
      <c r="T64" s="318">
        <v>289527</v>
      </c>
      <c r="U64" s="318"/>
      <c r="V64" s="325">
        <v>439477</v>
      </c>
      <c r="W64" s="325">
        <v>118741.19</v>
      </c>
      <c r="X64" s="325">
        <v>66988.53</v>
      </c>
      <c r="Y64" s="325"/>
      <c r="Z64" s="246">
        <f t="shared" si="1"/>
        <v>1054133.48</v>
      </c>
      <c r="AA64" s="253">
        <f t="shared" si="2"/>
        <v>0</v>
      </c>
      <c r="AB64" s="267">
        <f t="shared" si="3"/>
        <v>1054133.48</v>
      </c>
      <c r="AC64" s="268">
        <f t="shared" si="4"/>
        <v>945930.68</v>
      </c>
      <c r="AD64" s="254">
        <f t="shared" si="5"/>
        <v>625206.72</v>
      </c>
      <c r="AE64" s="248">
        <f t="shared" si="6"/>
        <v>320723.96000000008</v>
      </c>
    </row>
    <row r="65" spans="1:31" x14ac:dyDescent="0.2">
      <c r="A65" s="252" t="s">
        <v>289</v>
      </c>
      <c r="B65" s="252" t="s">
        <v>3</v>
      </c>
      <c r="C65" s="262">
        <v>3535</v>
      </c>
      <c r="D65" s="262" t="s">
        <v>661</v>
      </c>
      <c r="E65" t="s">
        <v>2586</v>
      </c>
      <c r="F65" s="322">
        <v>722896.05</v>
      </c>
      <c r="G65" s="322"/>
      <c r="H65" s="322">
        <v>59344.41</v>
      </c>
      <c r="I65">
        <v>820963.47</v>
      </c>
      <c r="J65">
        <v>72882.12</v>
      </c>
      <c r="K65" s="323">
        <v>15900</v>
      </c>
      <c r="L65" s="323"/>
      <c r="M65"/>
      <c r="N65"/>
      <c r="O65"/>
      <c r="P65">
        <v>3048211.32</v>
      </c>
      <c r="Q65" s="318">
        <v>531361.51</v>
      </c>
      <c r="R65" s="318"/>
      <c r="S65" s="318"/>
      <c r="T65" s="318">
        <v>461376</v>
      </c>
      <c r="U65" s="318">
        <v>5910</v>
      </c>
      <c r="V65" s="325">
        <v>600371.6</v>
      </c>
      <c r="W65" s="325">
        <v>99517.62</v>
      </c>
      <c r="X65" s="325">
        <v>15413.73</v>
      </c>
      <c r="Y65" s="325"/>
      <c r="Z65" s="246">
        <f t="shared" si="1"/>
        <v>782240.46000000008</v>
      </c>
      <c r="AA65" s="253">
        <f t="shared" si="2"/>
        <v>15900</v>
      </c>
      <c r="AB65" s="267">
        <f t="shared" si="3"/>
        <v>766340.46000000008</v>
      </c>
      <c r="AC65" s="268">
        <f t="shared" si="4"/>
        <v>998647.51</v>
      </c>
      <c r="AD65" s="254">
        <f t="shared" si="5"/>
        <v>715302.95</v>
      </c>
      <c r="AE65" s="248">
        <f t="shared" si="6"/>
        <v>283344.56000000006</v>
      </c>
    </row>
    <row r="66" spans="1:31" x14ac:dyDescent="0.2">
      <c r="A66" s="252" t="s">
        <v>289</v>
      </c>
      <c r="B66" s="252" t="s">
        <v>3</v>
      </c>
      <c r="C66" s="262">
        <v>3889</v>
      </c>
      <c r="D66" s="262" t="s">
        <v>662</v>
      </c>
      <c r="E66" t="s">
        <v>2607</v>
      </c>
      <c r="F66" s="322">
        <v>743217.87</v>
      </c>
      <c r="G66" s="322">
        <v>0</v>
      </c>
      <c r="H66" s="322">
        <v>43303.38</v>
      </c>
      <c r="I66">
        <v>409834.46</v>
      </c>
      <c r="J66">
        <v>148076.87</v>
      </c>
      <c r="K66" s="323">
        <v>8310</v>
      </c>
      <c r="L66" s="323"/>
      <c r="M66"/>
      <c r="N66"/>
      <c r="O66"/>
      <c r="P66">
        <v>1312112.72</v>
      </c>
      <c r="Q66" s="318">
        <v>508874.16</v>
      </c>
      <c r="R66" s="318"/>
      <c r="S66" s="318"/>
      <c r="T66" s="318">
        <v>283642.5</v>
      </c>
      <c r="U66" s="318"/>
      <c r="V66" s="325">
        <v>395722.5</v>
      </c>
      <c r="W66" s="325">
        <v>69062.570000000007</v>
      </c>
      <c r="X66" s="325">
        <v>52609.41</v>
      </c>
      <c r="Y66" s="325"/>
      <c r="Z66" s="246">
        <f t="shared" si="1"/>
        <v>786521.25</v>
      </c>
      <c r="AA66" s="253">
        <f t="shared" si="2"/>
        <v>8310</v>
      </c>
      <c r="AB66" s="267">
        <f t="shared" si="3"/>
        <v>778211.25</v>
      </c>
      <c r="AC66" s="268">
        <f t="shared" si="4"/>
        <v>792516.65999999992</v>
      </c>
      <c r="AD66" s="254">
        <f t="shared" si="5"/>
        <v>517394.48</v>
      </c>
      <c r="AE66" s="248">
        <f t="shared" si="6"/>
        <v>275122.17999999993</v>
      </c>
    </row>
    <row r="67" spans="1:31" x14ac:dyDescent="0.2">
      <c r="A67" s="252" t="s">
        <v>292</v>
      </c>
      <c r="B67" s="252" t="s">
        <v>4</v>
      </c>
      <c r="C67" s="262">
        <v>3322</v>
      </c>
      <c r="D67" s="262" t="s">
        <v>663</v>
      </c>
      <c r="E67" t="s">
        <v>2587</v>
      </c>
      <c r="F67" s="322">
        <v>845112.76</v>
      </c>
      <c r="G67" s="322">
        <v>13000</v>
      </c>
      <c r="H67" s="322">
        <v>52198.79</v>
      </c>
      <c r="I67">
        <v>746028</v>
      </c>
      <c r="J67">
        <v>232596.17</v>
      </c>
      <c r="K67" s="323">
        <v>29850</v>
      </c>
      <c r="L67" s="323">
        <v>0</v>
      </c>
      <c r="M67"/>
      <c r="N67"/>
      <c r="O67"/>
      <c r="P67">
        <v>997975.02</v>
      </c>
      <c r="Q67" s="318">
        <v>153193.88</v>
      </c>
      <c r="R67" s="318"/>
      <c r="S67" s="318"/>
      <c r="T67" s="318">
        <v>363410</v>
      </c>
      <c r="U67" s="318">
        <v>26829</v>
      </c>
      <c r="V67" s="325">
        <v>446590</v>
      </c>
      <c r="W67" s="325">
        <v>130907.1</v>
      </c>
      <c r="X67" s="325">
        <v>33081.120000000003</v>
      </c>
      <c r="Y67" s="325"/>
      <c r="Z67" s="246">
        <f t="shared" si="1"/>
        <v>910311.55</v>
      </c>
      <c r="AA67" s="253">
        <f t="shared" si="2"/>
        <v>29850</v>
      </c>
      <c r="AB67" s="267">
        <f t="shared" si="3"/>
        <v>880461.55</v>
      </c>
      <c r="AC67" s="268">
        <f t="shared" si="4"/>
        <v>543432.88</v>
      </c>
      <c r="AD67" s="254">
        <f t="shared" si="5"/>
        <v>610578.22</v>
      </c>
      <c r="AE67" s="248">
        <f t="shared" si="6"/>
        <v>-67145.339999999967</v>
      </c>
    </row>
    <row r="68" spans="1:31" x14ac:dyDescent="0.2">
      <c r="A68" s="252" t="s">
        <v>292</v>
      </c>
      <c r="B68" s="252" t="s">
        <v>4</v>
      </c>
      <c r="C68" s="262">
        <v>3383</v>
      </c>
      <c r="D68" s="262" t="s">
        <v>664</v>
      </c>
      <c r="E68" t="s">
        <v>2588</v>
      </c>
      <c r="F68" s="322">
        <v>388701.13</v>
      </c>
      <c r="G68" s="322"/>
      <c r="H68" s="322">
        <v>59022.03</v>
      </c>
      <c r="I68">
        <v>593180.30000000005</v>
      </c>
      <c r="J68">
        <v>237141.96</v>
      </c>
      <c r="K68" s="323">
        <v>35120</v>
      </c>
      <c r="L68" s="323"/>
      <c r="M68"/>
      <c r="N68">
        <v>4031791.24</v>
      </c>
      <c r="O68"/>
      <c r="P68"/>
      <c r="Q68" s="318">
        <v>293056.11</v>
      </c>
      <c r="R68" s="318"/>
      <c r="S68" s="318">
        <v>90.79</v>
      </c>
      <c r="T68" s="318">
        <v>312210</v>
      </c>
      <c r="U68" s="318"/>
      <c r="V68" s="325">
        <v>422106</v>
      </c>
      <c r="W68" s="325">
        <v>143247.49</v>
      </c>
      <c r="X68" s="325">
        <v>23763.15</v>
      </c>
      <c r="Y68" s="325"/>
      <c r="Z68" s="246">
        <f t="shared" si="1"/>
        <v>447723.16000000003</v>
      </c>
      <c r="AA68" s="253">
        <f t="shared" si="2"/>
        <v>35120</v>
      </c>
      <c r="AB68" s="267">
        <f t="shared" si="3"/>
        <v>412603.16000000003</v>
      </c>
      <c r="AC68" s="268">
        <f t="shared" si="4"/>
        <v>605356.89999999991</v>
      </c>
      <c r="AD68" s="254">
        <f t="shared" si="5"/>
        <v>589116.64</v>
      </c>
      <c r="AE68" s="248">
        <f t="shared" si="6"/>
        <v>16240.259999999893</v>
      </c>
    </row>
    <row r="69" spans="1:31" x14ac:dyDescent="0.2">
      <c r="A69" s="252" t="s">
        <v>292</v>
      </c>
      <c r="B69" s="252" t="s">
        <v>4</v>
      </c>
      <c r="C69" s="262">
        <v>9605</v>
      </c>
      <c r="D69" s="262" t="s">
        <v>665</v>
      </c>
      <c r="E69" t="s">
        <v>2589</v>
      </c>
      <c r="F69" s="322">
        <v>838437.98</v>
      </c>
      <c r="G69" s="322"/>
      <c r="H69" s="322">
        <v>33526.769999999997</v>
      </c>
      <c r="I69">
        <v>231247.32</v>
      </c>
      <c r="J69">
        <v>455445.52</v>
      </c>
      <c r="K69" s="323">
        <v>98772.91</v>
      </c>
      <c r="L69" s="323"/>
      <c r="M69"/>
      <c r="N69"/>
      <c r="O69"/>
      <c r="P69">
        <v>73641.19</v>
      </c>
      <c r="Q69" s="318">
        <v>473117.44</v>
      </c>
      <c r="R69" s="318">
        <v>105000</v>
      </c>
      <c r="S69" s="318"/>
      <c r="T69" s="318">
        <v>216020</v>
      </c>
      <c r="U69" s="318">
        <v>54732</v>
      </c>
      <c r="V69" s="325">
        <v>391278</v>
      </c>
      <c r="W69" s="325">
        <v>276473.94</v>
      </c>
      <c r="X69" s="325">
        <v>29103.360000000001</v>
      </c>
      <c r="Y69" s="325"/>
      <c r="Z69" s="246">
        <f t="shared" ref="Z69:Z86" si="7">SUM(F69:H69)</f>
        <v>871964.75</v>
      </c>
      <c r="AA69" s="253">
        <f t="shared" ref="AA69:AA86" si="8">SUM(K69:L69)</f>
        <v>98772.91</v>
      </c>
      <c r="AB69" s="267">
        <f t="shared" ref="AB69:AB86" si="9">Z69-AA69</f>
        <v>773191.84</v>
      </c>
      <c r="AC69" s="268">
        <f t="shared" ref="AC69:AC86" si="10">SUM(Q69:U69)</f>
        <v>848869.44</v>
      </c>
      <c r="AD69" s="254">
        <f t="shared" ref="AD69:AD86" si="11">SUM(V69:Y69)</f>
        <v>696855.29999999993</v>
      </c>
      <c r="AE69" s="248">
        <f t="shared" ref="AE69:AE86" si="12">AC69-AD69</f>
        <v>152014.14000000001</v>
      </c>
    </row>
    <row r="70" spans="1:31" x14ac:dyDescent="0.2">
      <c r="A70" s="252" t="s">
        <v>292</v>
      </c>
      <c r="B70" s="252" t="s">
        <v>4</v>
      </c>
      <c r="C70" s="262">
        <v>2921</v>
      </c>
      <c r="D70" s="262" t="s">
        <v>666</v>
      </c>
      <c r="E70" t="s">
        <v>2590</v>
      </c>
      <c r="F70" s="322">
        <v>32599.07</v>
      </c>
      <c r="G70" s="322"/>
      <c r="H70" s="322">
        <v>86864.21</v>
      </c>
      <c r="I70">
        <v>3</v>
      </c>
      <c r="J70">
        <v>-124421.6</v>
      </c>
      <c r="K70" s="323"/>
      <c r="L70" s="323"/>
      <c r="M70"/>
      <c r="N70">
        <v>-490674.02</v>
      </c>
      <c r="O70"/>
      <c r="P70">
        <v>607615.71</v>
      </c>
      <c r="Q70" s="318">
        <v>228578.5</v>
      </c>
      <c r="R70" s="318"/>
      <c r="S70" s="318"/>
      <c r="T70" s="318"/>
      <c r="U70" s="318">
        <v>259060</v>
      </c>
      <c r="V70" s="325">
        <v>374787</v>
      </c>
      <c r="W70" s="325">
        <v>102141.21</v>
      </c>
      <c r="X70" s="325">
        <v>62214.3</v>
      </c>
      <c r="Y70" s="325"/>
      <c r="Z70" s="246">
        <f t="shared" si="7"/>
        <v>119463.28</v>
      </c>
      <c r="AA70" s="253">
        <f t="shared" si="8"/>
        <v>0</v>
      </c>
      <c r="AB70" s="267">
        <f t="shared" si="9"/>
        <v>119463.28</v>
      </c>
      <c r="AC70" s="268">
        <f t="shared" si="10"/>
        <v>487638.5</v>
      </c>
      <c r="AD70" s="254">
        <f t="shared" si="11"/>
        <v>539142.51</v>
      </c>
      <c r="AE70" s="248">
        <f t="shared" si="12"/>
        <v>-51504.010000000009</v>
      </c>
    </row>
    <row r="71" spans="1:31" x14ac:dyDescent="0.2">
      <c r="A71" s="252" t="s">
        <v>292</v>
      </c>
      <c r="B71" s="252" t="s">
        <v>4</v>
      </c>
      <c r="C71" s="262">
        <v>3783</v>
      </c>
      <c r="D71" s="262" t="s">
        <v>667</v>
      </c>
      <c r="E71" t="s">
        <v>2591</v>
      </c>
      <c r="F71" s="322">
        <v>523078.71</v>
      </c>
      <c r="G71" s="322"/>
      <c r="H71" s="322">
        <v>75237.179999999993</v>
      </c>
      <c r="I71">
        <v>-572623.01</v>
      </c>
      <c r="J71">
        <v>887318.79</v>
      </c>
      <c r="K71" s="323">
        <v>-184542</v>
      </c>
      <c r="L71" s="323"/>
      <c r="M71"/>
      <c r="N71"/>
      <c r="O71"/>
      <c r="P71">
        <v>3812852.35</v>
      </c>
      <c r="Q71" s="318">
        <v>217499.11</v>
      </c>
      <c r="R71" s="318"/>
      <c r="S71" s="318"/>
      <c r="T71" s="318">
        <v>353456</v>
      </c>
      <c r="U71" s="318">
        <v>561</v>
      </c>
      <c r="V71" s="325">
        <v>353456</v>
      </c>
      <c r="W71" s="325">
        <v>72863.8</v>
      </c>
      <c r="X71" s="325">
        <v>117386.22</v>
      </c>
      <c r="Y71" s="325"/>
      <c r="Z71" s="246">
        <f t="shared" si="7"/>
        <v>598315.89</v>
      </c>
      <c r="AA71" s="253">
        <f t="shared" si="8"/>
        <v>-184542</v>
      </c>
      <c r="AB71" s="267">
        <f t="shared" si="9"/>
        <v>782857.89</v>
      </c>
      <c r="AC71" s="268">
        <f t="shared" si="10"/>
        <v>571516.11</v>
      </c>
      <c r="AD71" s="254">
        <f t="shared" si="11"/>
        <v>543706.02</v>
      </c>
      <c r="AE71" s="248">
        <f t="shared" si="12"/>
        <v>27810.089999999967</v>
      </c>
    </row>
    <row r="72" spans="1:31" x14ac:dyDescent="0.2">
      <c r="A72" s="252" t="s">
        <v>292</v>
      </c>
      <c r="B72" s="252" t="s">
        <v>4</v>
      </c>
      <c r="C72" s="262">
        <v>3268</v>
      </c>
      <c r="D72" s="262" t="s">
        <v>668</v>
      </c>
      <c r="E72" t="s">
        <v>2592</v>
      </c>
      <c r="F72" s="322">
        <v>241036.99</v>
      </c>
      <c r="G72" s="322"/>
      <c r="H72" s="322">
        <v>68079.53</v>
      </c>
      <c r="I72">
        <v>494477.35</v>
      </c>
      <c r="J72">
        <v>171659.39</v>
      </c>
      <c r="K72" s="323">
        <v>29550</v>
      </c>
      <c r="L72" s="323"/>
      <c r="M72"/>
      <c r="N72"/>
      <c r="O72"/>
      <c r="P72">
        <v>1909993.72</v>
      </c>
      <c r="Q72" s="318">
        <v>230352.15</v>
      </c>
      <c r="R72" s="318"/>
      <c r="S72" s="318">
        <v>148.91</v>
      </c>
      <c r="T72" s="318">
        <v>375370</v>
      </c>
      <c r="U72" s="318">
        <v>62621</v>
      </c>
      <c r="V72" s="325">
        <v>511018</v>
      </c>
      <c r="W72" s="325">
        <v>143366.99</v>
      </c>
      <c r="X72" s="325">
        <v>36519.24</v>
      </c>
      <c r="Y72" s="325"/>
      <c r="Z72" s="246">
        <f t="shared" si="7"/>
        <v>309116.52</v>
      </c>
      <c r="AA72" s="253">
        <f t="shared" si="8"/>
        <v>29550</v>
      </c>
      <c r="AB72" s="267">
        <f t="shared" si="9"/>
        <v>279566.52</v>
      </c>
      <c r="AC72" s="268">
        <f t="shared" si="10"/>
        <v>668492.06000000006</v>
      </c>
      <c r="AD72" s="254">
        <f t="shared" si="11"/>
        <v>690904.23</v>
      </c>
      <c r="AE72" s="248">
        <f t="shared" si="12"/>
        <v>-22412.169999999925</v>
      </c>
    </row>
    <row r="73" spans="1:31" x14ac:dyDescent="0.2">
      <c r="A73" s="252" t="s">
        <v>292</v>
      </c>
      <c r="B73" s="252" t="s">
        <v>4</v>
      </c>
      <c r="C73" s="262">
        <v>3398</v>
      </c>
      <c r="D73" s="262" t="s">
        <v>669</v>
      </c>
      <c r="E73" t="s">
        <v>2593</v>
      </c>
      <c r="F73" s="322">
        <v>344801.07</v>
      </c>
      <c r="G73" s="322"/>
      <c r="H73" s="322">
        <v>80430.38</v>
      </c>
      <c r="I73">
        <v>233142.47</v>
      </c>
      <c r="J73">
        <v>10591.4</v>
      </c>
      <c r="K73" s="323">
        <v>5500</v>
      </c>
      <c r="L73" s="323"/>
      <c r="M73"/>
      <c r="N73"/>
      <c r="O73"/>
      <c r="P73">
        <v>1439320.15</v>
      </c>
      <c r="Q73" s="318">
        <v>359241.27</v>
      </c>
      <c r="R73" s="318"/>
      <c r="S73" s="318"/>
      <c r="T73" s="318">
        <v>291870</v>
      </c>
      <c r="U73" s="318"/>
      <c r="V73" s="325">
        <v>501548</v>
      </c>
      <c r="W73" s="325">
        <v>89936.72</v>
      </c>
      <c r="X73" s="325">
        <v>35241.57</v>
      </c>
      <c r="Y73" s="325"/>
      <c r="Z73" s="246">
        <f t="shared" si="7"/>
        <v>425231.45</v>
      </c>
      <c r="AA73" s="253">
        <f t="shared" si="8"/>
        <v>5500</v>
      </c>
      <c r="AB73" s="267">
        <f t="shared" si="9"/>
        <v>419731.45</v>
      </c>
      <c r="AC73" s="268">
        <f t="shared" si="10"/>
        <v>651111.27</v>
      </c>
      <c r="AD73" s="254">
        <f t="shared" si="11"/>
        <v>626726.28999999992</v>
      </c>
      <c r="AE73" s="248">
        <f t="shared" si="12"/>
        <v>24384.980000000098</v>
      </c>
    </row>
    <row r="74" spans="1:31" x14ac:dyDescent="0.2">
      <c r="A74" s="252" t="s">
        <v>292</v>
      </c>
      <c r="B74" s="252" t="s">
        <v>4</v>
      </c>
      <c r="C74" s="262">
        <v>4777</v>
      </c>
      <c r="D74" s="262" t="s">
        <v>670</v>
      </c>
      <c r="E74" t="s">
        <v>2594</v>
      </c>
      <c r="F74" s="322">
        <v>541612.68000000005</v>
      </c>
      <c r="G74" s="322"/>
      <c r="H74" s="322">
        <v>63144.44</v>
      </c>
      <c r="I74">
        <v>859867.38</v>
      </c>
      <c r="J74">
        <v>169623.85</v>
      </c>
      <c r="K74" s="323">
        <v>99360</v>
      </c>
      <c r="L74" s="323"/>
      <c r="M74"/>
      <c r="N74"/>
      <c r="O74"/>
      <c r="P74">
        <v>4868817.07</v>
      </c>
      <c r="Q74" s="318">
        <v>316952.08</v>
      </c>
      <c r="R74" s="318"/>
      <c r="S74" s="318"/>
      <c r="T74" s="318">
        <v>381410</v>
      </c>
      <c r="U74" s="318">
        <v>88690</v>
      </c>
      <c r="V74" s="325">
        <v>550310</v>
      </c>
      <c r="W74" s="325">
        <v>181487.09</v>
      </c>
      <c r="X74" s="325">
        <v>32803.050000000003</v>
      </c>
      <c r="Y74" s="325"/>
      <c r="Z74" s="246">
        <f t="shared" si="7"/>
        <v>604757.12000000011</v>
      </c>
      <c r="AA74" s="253">
        <f t="shared" si="8"/>
        <v>99360</v>
      </c>
      <c r="AB74" s="267">
        <f t="shared" si="9"/>
        <v>505397.12000000011</v>
      </c>
      <c r="AC74" s="268">
        <f t="shared" si="10"/>
        <v>787052.08000000007</v>
      </c>
      <c r="AD74" s="254">
        <f t="shared" si="11"/>
        <v>764600.14</v>
      </c>
      <c r="AE74" s="248">
        <f t="shared" si="12"/>
        <v>22451.940000000061</v>
      </c>
    </row>
    <row r="75" spans="1:31" x14ac:dyDescent="0.2">
      <c r="A75" s="252" t="s">
        <v>292</v>
      </c>
      <c r="B75" s="252" t="s">
        <v>4</v>
      </c>
      <c r="C75" s="262">
        <v>2834</v>
      </c>
      <c r="D75" s="262" t="s">
        <v>671</v>
      </c>
      <c r="E75" t="s">
        <v>2595</v>
      </c>
      <c r="F75" s="322">
        <v>198733.64</v>
      </c>
      <c r="G75" s="322"/>
      <c r="H75" s="322">
        <v>83705.06</v>
      </c>
      <c r="I75">
        <v>165502.04</v>
      </c>
      <c r="J75">
        <v>115852.29</v>
      </c>
      <c r="K75" s="323"/>
      <c r="L75" s="323"/>
      <c r="M75"/>
      <c r="N75"/>
      <c r="O75"/>
      <c r="P75">
        <v>310741.76000000001</v>
      </c>
      <c r="Q75" s="318">
        <v>134531.17000000001</v>
      </c>
      <c r="R75" s="318"/>
      <c r="S75" s="318"/>
      <c r="T75" s="318">
        <v>348140</v>
      </c>
      <c r="U75" s="318"/>
      <c r="V75" s="325">
        <v>396560</v>
      </c>
      <c r="W75" s="325">
        <v>94060.79</v>
      </c>
      <c r="X75" s="325">
        <v>20222.34</v>
      </c>
      <c r="Y75" s="325"/>
      <c r="Z75" s="246">
        <f t="shared" si="7"/>
        <v>282438.7</v>
      </c>
      <c r="AA75" s="253">
        <f t="shared" si="8"/>
        <v>0</v>
      </c>
      <c r="AB75" s="267">
        <f t="shared" si="9"/>
        <v>282438.7</v>
      </c>
      <c r="AC75" s="268">
        <f t="shared" si="10"/>
        <v>482671.17000000004</v>
      </c>
      <c r="AD75" s="254">
        <f t="shared" si="11"/>
        <v>510843.13</v>
      </c>
      <c r="AE75" s="248">
        <f t="shared" si="12"/>
        <v>-28171.959999999963</v>
      </c>
    </row>
    <row r="76" spans="1:31" x14ac:dyDescent="0.2">
      <c r="A76" s="252" t="s">
        <v>292</v>
      </c>
      <c r="B76" s="252" t="s">
        <v>4</v>
      </c>
      <c r="C76" s="262">
        <v>2338</v>
      </c>
      <c r="D76" s="262" t="s">
        <v>672</v>
      </c>
      <c r="E76" t="s">
        <v>2596</v>
      </c>
      <c r="F76" s="322">
        <v>22321.07</v>
      </c>
      <c r="G76" s="322"/>
      <c r="H76" s="322">
        <v>81379.25</v>
      </c>
      <c r="I76">
        <v>121324.12</v>
      </c>
      <c r="J76">
        <v>120890.21</v>
      </c>
      <c r="K76" s="323">
        <v>-24759.65</v>
      </c>
      <c r="L76" s="323"/>
      <c r="M76"/>
      <c r="N76"/>
      <c r="O76"/>
      <c r="P76">
        <v>3226080.14</v>
      </c>
      <c r="Q76" s="318">
        <v>140677.9</v>
      </c>
      <c r="R76" s="318"/>
      <c r="S76" s="318"/>
      <c r="T76" s="318">
        <v>204800</v>
      </c>
      <c r="U76" s="318">
        <v>544</v>
      </c>
      <c r="V76" s="325">
        <v>269674</v>
      </c>
      <c r="W76" s="325">
        <v>61571.06</v>
      </c>
      <c r="X76" s="325">
        <v>35143.379999999997</v>
      </c>
      <c r="Y76" s="325"/>
      <c r="Z76" s="246">
        <f t="shared" si="7"/>
        <v>103700.32</v>
      </c>
      <c r="AA76" s="253">
        <f t="shared" si="8"/>
        <v>-24759.65</v>
      </c>
      <c r="AB76" s="267">
        <f t="shared" si="9"/>
        <v>128459.97</v>
      </c>
      <c r="AC76" s="268">
        <f t="shared" si="10"/>
        <v>346021.9</v>
      </c>
      <c r="AD76" s="254">
        <f t="shared" si="11"/>
        <v>366388.44</v>
      </c>
      <c r="AE76" s="248">
        <f t="shared" si="12"/>
        <v>-20366.539999999979</v>
      </c>
    </row>
    <row r="77" spans="1:31" x14ac:dyDescent="0.2">
      <c r="A77" s="252" t="s">
        <v>292</v>
      </c>
      <c r="B77" s="252" t="s">
        <v>4</v>
      </c>
      <c r="C77" s="262">
        <v>4468</v>
      </c>
      <c r="D77" s="262" t="s">
        <v>673</v>
      </c>
      <c r="E77" t="s">
        <v>2597</v>
      </c>
      <c r="F77" s="322">
        <v>569694.99</v>
      </c>
      <c r="G77" s="322"/>
      <c r="H77" s="322">
        <v>48845.97</v>
      </c>
      <c r="I77">
        <v>436000.23</v>
      </c>
      <c r="J77">
        <v>160460.66</v>
      </c>
      <c r="K77" s="323"/>
      <c r="L77" s="323"/>
      <c r="M77"/>
      <c r="N77"/>
      <c r="O77"/>
      <c r="P77">
        <v>2484321.89</v>
      </c>
      <c r="Q77" s="318">
        <v>547190.55000000005</v>
      </c>
      <c r="R77" s="318"/>
      <c r="S77" s="318"/>
      <c r="T77" s="318">
        <v>332020</v>
      </c>
      <c r="U77" s="318"/>
      <c r="V77" s="325">
        <v>482084</v>
      </c>
      <c r="W77" s="325">
        <v>246328.56</v>
      </c>
      <c r="X77" s="325">
        <v>15285.84</v>
      </c>
      <c r="Y77" s="325"/>
      <c r="Z77" s="246">
        <f t="shared" si="7"/>
        <v>618540.96</v>
      </c>
      <c r="AA77" s="253">
        <f t="shared" si="8"/>
        <v>0</v>
      </c>
      <c r="AB77" s="267">
        <f t="shared" si="9"/>
        <v>618540.96</v>
      </c>
      <c r="AC77" s="268">
        <f t="shared" si="10"/>
        <v>879210.55</v>
      </c>
      <c r="AD77" s="254">
        <f t="shared" si="11"/>
        <v>743698.4</v>
      </c>
      <c r="AE77" s="248">
        <f t="shared" si="12"/>
        <v>135512.15000000002</v>
      </c>
    </row>
    <row r="78" spans="1:31" x14ac:dyDescent="0.2">
      <c r="A78" s="252" t="s">
        <v>292</v>
      </c>
      <c r="B78" s="252" t="s">
        <v>4</v>
      </c>
      <c r="C78" s="262">
        <v>1481</v>
      </c>
      <c r="D78" s="262" t="s">
        <v>674</v>
      </c>
      <c r="E78" t="s">
        <v>2605</v>
      </c>
      <c r="F78" s="322">
        <v>68528.960000000006</v>
      </c>
      <c r="G78" s="322"/>
      <c r="H78" s="322">
        <v>20195.28</v>
      </c>
      <c r="I78">
        <v>185981.2</v>
      </c>
      <c r="J78">
        <v>12414.61</v>
      </c>
      <c r="K78" s="323"/>
      <c r="L78" s="323"/>
      <c r="M78"/>
      <c r="N78"/>
      <c r="O78"/>
      <c r="P78">
        <v>1219746.8700000001</v>
      </c>
      <c r="Q78" s="318">
        <v>118183.31</v>
      </c>
      <c r="R78" s="318"/>
      <c r="S78" s="318"/>
      <c r="T78" s="318"/>
      <c r="U78" s="318">
        <v>250770</v>
      </c>
      <c r="V78" s="325">
        <v>297075.99</v>
      </c>
      <c r="W78" s="325">
        <v>25667.51</v>
      </c>
      <c r="X78" s="325">
        <v>34729.230000000003</v>
      </c>
      <c r="Y78" s="325"/>
      <c r="Z78" s="246">
        <f t="shared" si="7"/>
        <v>88724.24</v>
      </c>
      <c r="AA78" s="253">
        <f t="shared" si="8"/>
        <v>0</v>
      </c>
      <c r="AB78" s="267">
        <f t="shared" si="9"/>
        <v>88724.24</v>
      </c>
      <c r="AC78" s="268">
        <f t="shared" si="10"/>
        <v>368953.31</v>
      </c>
      <c r="AD78" s="254">
        <f t="shared" si="11"/>
        <v>357472.73</v>
      </c>
      <c r="AE78" s="248">
        <f t="shared" si="12"/>
        <v>11480.580000000016</v>
      </c>
    </row>
    <row r="79" spans="1:31" x14ac:dyDescent="0.2">
      <c r="A79" s="252" t="s">
        <v>292</v>
      </c>
      <c r="B79" s="252" t="s">
        <v>4</v>
      </c>
      <c r="C79" s="262">
        <v>2622</v>
      </c>
      <c r="D79" s="262" t="s">
        <v>675</v>
      </c>
      <c r="E79" t="s">
        <v>2608</v>
      </c>
      <c r="F79" s="322">
        <v>354000.8</v>
      </c>
      <c r="G79" s="322"/>
      <c r="H79" s="322">
        <v>51050.15</v>
      </c>
      <c r="I79">
        <v>510099.66</v>
      </c>
      <c r="J79">
        <v>16442.16</v>
      </c>
      <c r="K79" s="323"/>
      <c r="L79" s="323"/>
      <c r="M79"/>
      <c r="N79"/>
      <c r="O79"/>
      <c r="P79">
        <v>2368149.29</v>
      </c>
      <c r="Q79" s="318">
        <v>205291.59</v>
      </c>
      <c r="R79" s="318"/>
      <c r="S79" s="318"/>
      <c r="T79" s="318">
        <v>509380</v>
      </c>
      <c r="U79" s="318">
        <v>23175</v>
      </c>
      <c r="V79" s="325">
        <v>565030</v>
      </c>
      <c r="W79" s="325">
        <v>144398.96</v>
      </c>
      <c r="X79" s="325">
        <v>32300.01</v>
      </c>
      <c r="Y79" s="325"/>
      <c r="Z79" s="246">
        <f t="shared" si="7"/>
        <v>405050.95</v>
      </c>
      <c r="AA79" s="253">
        <f t="shared" si="8"/>
        <v>0</v>
      </c>
      <c r="AB79" s="267">
        <f t="shared" si="9"/>
        <v>405050.95</v>
      </c>
      <c r="AC79" s="268">
        <f t="shared" si="10"/>
        <v>737846.59</v>
      </c>
      <c r="AD79" s="254">
        <f t="shared" si="11"/>
        <v>741728.97</v>
      </c>
      <c r="AE79" s="248">
        <f t="shared" si="12"/>
        <v>-3882.3800000000047</v>
      </c>
    </row>
    <row r="80" spans="1:31" x14ac:dyDescent="0.2">
      <c r="A80" s="252" t="s">
        <v>295</v>
      </c>
      <c r="B80" s="252" t="s">
        <v>5</v>
      </c>
      <c r="C80" s="262">
        <v>4703</v>
      </c>
      <c r="D80" s="262" t="s">
        <v>676</v>
      </c>
      <c r="E80" t="s">
        <v>2598</v>
      </c>
      <c r="F80" s="322">
        <v>721015.22</v>
      </c>
      <c r="G80" s="322"/>
      <c r="H80" s="322">
        <v>47302.73</v>
      </c>
      <c r="I80">
        <v>418892.89</v>
      </c>
      <c r="J80">
        <v>543929.18999999994</v>
      </c>
      <c r="K80" s="323">
        <v>20925</v>
      </c>
      <c r="L80" s="323"/>
      <c r="M80">
        <v>23000</v>
      </c>
      <c r="N80"/>
      <c r="O80">
        <v>-48770</v>
      </c>
      <c r="P80">
        <v>2500428.33</v>
      </c>
      <c r="Q80" s="318">
        <v>342165.9</v>
      </c>
      <c r="R80" s="318">
        <v>750</v>
      </c>
      <c r="S80" s="318"/>
      <c r="T80" s="318">
        <v>491300</v>
      </c>
      <c r="U80" s="318"/>
      <c r="V80" s="325">
        <v>607524</v>
      </c>
      <c r="W80" s="325">
        <v>157491.10999999999</v>
      </c>
      <c r="X80" s="325">
        <v>56929.95</v>
      </c>
      <c r="Y80" s="325"/>
      <c r="Z80" s="246">
        <f t="shared" si="7"/>
        <v>768317.95</v>
      </c>
      <c r="AA80" s="253">
        <f t="shared" si="8"/>
        <v>20925</v>
      </c>
      <c r="AB80" s="267">
        <f t="shared" si="9"/>
        <v>747392.95</v>
      </c>
      <c r="AC80" s="268">
        <f t="shared" si="10"/>
        <v>834215.9</v>
      </c>
      <c r="AD80" s="254">
        <f t="shared" si="11"/>
        <v>821945.05999999994</v>
      </c>
      <c r="AE80" s="248">
        <f t="shared" si="12"/>
        <v>12270.840000000084</v>
      </c>
    </row>
    <row r="81" spans="1:31" x14ac:dyDescent="0.2">
      <c r="A81" s="252" t="s">
        <v>295</v>
      </c>
      <c r="B81" s="252" t="s">
        <v>5</v>
      </c>
      <c r="C81" s="262">
        <v>1824</v>
      </c>
      <c r="D81" s="262" t="s">
        <v>677</v>
      </c>
      <c r="E81" t="s">
        <v>2599</v>
      </c>
      <c r="F81" s="322">
        <v>313113.13</v>
      </c>
      <c r="G81" s="322">
        <v>26800</v>
      </c>
      <c r="H81" s="322">
        <v>35398.03</v>
      </c>
      <c r="I81">
        <v>5</v>
      </c>
      <c r="J81">
        <v>234938.07</v>
      </c>
      <c r="K81" s="323">
        <v>23400</v>
      </c>
      <c r="L81" s="323"/>
      <c r="M81"/>
      <c r="N81"/>
      <c r="O81">
        <v>3600</v>
      </c>
      <c r="P81">
        <v>2140561.41</v>
      </c>
      <c r="Q81" s="318">
        <v>179971.11</v>
      </c>
      <c r="R81" s="318">
        <v>46990</v>
      </c>
      <c r="S81" s="318"/>
      <c r="T81" s="318">
        <v>275115.5</v>
      </c>
      <c r="U81" s="318"/>
      <c r="V81" s="325">
        <v>397167.5</v>
      </c>
      <c r="W81" s="325">
        <v>106368.21</v>
      </c>
      <c r="X81" s="325">
        <v>20920.5</v>
      </c>
      <c r="Y81" s="325"/>
      <c r="Z81" s="246">
        <f t="shared" si="7"/>
        <v>375311.16000000003</v>
      </c>
      <c r="AA81" s="253">
        <f t="shared" si="8"/>
        <v>23400</v>
      </c>
      <c r="AB81" s="267">
        <f t="shared" si="9"/>
        <v>351911.16000000003</v>
      </c>
      <c r="AC81" s="268">
        <f t="shared" si="10"/>
        <v>502076.61</v>
      </c>
      <c r="AD81" s="254">
        <f t="shared" si="11"/>
        <v>524456.21</v>
      </c>
      <c r="AE81" s="248">
        <f t="shared" si="12"/>
        <v>-22379.599999999977</v>
      </c>
    </row>
    <row r="82" spans="1:31" x14ac:dyDescent="0.2">
      <c r="A82" s="252" t="s">
        <v>295</v>
      </c>
      <c r="B82" s="252" t="s">
        <v>5</v>
      </c>
      <c r="C82" s="262">
        <v>4449</v>
      </c>
      <c r="D82" s="262" t="s">
        <v>678</v>
      </c>
      <c r="E82" t="s">
        <v>2600</v>
      </c>
      <c r="F82" s="322">
        <v>848470.91</v>
      </c>
      <c r="G82" s="322"/>
      <c r="H82" s="322">
        <v>37359.17</v>
      </c>
      <c r="I82">
        <v>744031.76</v>
      </c>
      <c r="J82">
        <v>544406.35</v>
      </c>
      <c r="K82" s="323">
        <v>46950</v>
      </c>
      <c r="L82" s="323"/>
      <c r="M82"/>
      <c r="N82"/>
      <c r="O82"/>
      <c r="P82">
        <v>2191938.59</v>
      </c>
      <c r="Q82" s="318">
        <v>508072.75</v>
      </c>
      <c r="R82" s="318">
        <v>69090</v>
      </c>
      <c r="S82" s="318"/>
      <c r="T82" s="318">
        <v>107530.5</v>
      </c>
      <c r="U82" s="318"/>
      <c r="V82" s="325">
        <v>241365.5</v>
      </c>
      <c r="W82" s="325">
        <v>156062.48000000001</v>
      </c>
      <c r="X82" s="325">
        <v>70281.259999999995</v>
      </c>
      <c r="Y82" s="325"/>
      <c r="Z82" s="246">
        <f t="shared" si="7"/>
        <v>885830.08000000007</v>
      </c>
      <c r="AA82" s="253">
        <f t="shared" si="8"/>
        <v>46950</v>
      </c>
      <c r="AB82" s="267">
        <f t="shared" si="9"/>
        <v>838880.08000000007</v>
      </c>
      <c r="AC82" s="268">
        <f t="shared" si="10"/>
        <v>684693.25</v>
      </c>
      <c r="AD82" s="254">
        <f t="shared" si="11"/>
        <v>467709.24</v>
      </c>
      <c r="AE82" s="248">
        <f t="shared" si="12"/>
        <v>216984.01</v>
      </c>
    </row>
    <row r="83" spans="1:31" x14ac:dyDescent="0.2">
      <c r="A83" s="252" t="s">
        <v>295</v>
      </c>
      <c r="B83" s="252" t="s">
        <v>5</v>
      </c>
      <c r="C83" s="262">
        <v>4777</v>
      </c>
      <c r="D83" s="262" t="s">
        <v>679</v>
      </c>
      <c r="E83" t="s">
        <v>2601</v>
      </c>
      <c r="F83" s="322">
        <v>933755.29</v>
      </c>
      <c r="G83" s="322"/>
      <c r="H83" s="322">
        <v>56818.5</v>
      </c>
      <c r="I83">
        <v>934503.45</v>
      </c>
      <c r="J83">
        <v>322738.15999999997</v>
      </c>
      <c r="K83" s="323">
        <v>41731.300000000003</v>
      </c>
      <c r="L83" s="323"/>
      <c r="M83"/>
      <c r="N83"/>
      <c r="O83"/>
      <c r="P83">
        <v>4194803.6500000004</v>
      </c>
      <c r="Q83" s="318">
        <v>411288.02</v>
      </c>
      <c r="R83" s="318"/>
      <c r="S83" s="318"/>
      <c r="T83" s="318">
        <v>422776.5</v>
      </c>
      <c r="U83" s="318"/>
      <c r="V83" s="325">
        <v>518756.5</v>
      </c>
      <c r="W83" s="325">
        <v>162566.66</v>
      </c>
      <c r="X83" s="325">
        <v>87965.91</v>
      </c>
      <c r="Y83" s="325"/>
      <c r="Z83" s="246">
        <f t="shared" si="7"/>
        <v>990573.79</v>
      </c>
      <c r="AA83" s="253">
        <f t="shared" si="8"/>
        <v>41731.300000000003</v>
      </c>
      <c r="AB83" s="267">
        <f t="shared" si="9"/>
        <v>948842.49</v>
      </c>
      <c r="AC83" s="268">
        <f t="shared" si="10"/>
        <v>834064.52</v>
      </c>
      <c r="AD83" s="254">
        <f t="shared" si="11"/>
        <v>769289.07000000007</v>
      </c>
      <c r="AE83" s="248">
        <f t="shared" si="12"/>
        <v>64775.449999999953</v>
      </c>
    </row>
    <row r="84" spans="1:31" x14ac:dyDescent="0.2">
      <c r="A84" s="252" t="s">
        <v>295</v>
      </c>
      <c r="B84" s="252" t="s">
        <v>5</v>
      </c>
      <c r="C84" s="262">
        <v>2103</v>
      </c>
      <c r="D84" s="262" t="s">
        <v>680</v>
      </c>
      <c r="E84" t="s">
        <v>2602</v>
      </c>
      <c r="F84" s="322">
        <v>202704.55</v>
      </c>
      <c r="G84" s="322"/>
      <c r="H84" s="322">
        <v>34762.639999999999</v>
      </c>
      <c r="I84">
        <v>536964.96</v>
      </c>
      <c r="J84">
        <v>147539.56</v>
      </c>
      <c r="K84" s="323">
        <v>14700</v>
      </c>
      <c r="L84" s="323"/>
      <c r="M84"/>
      <c r="N84"/>
      <c r="O84"/>
      <c r="P84">
        <v>2119139.65</v>
      </c>
      <c r="Q84" s="318">
        <v>150392.78</v>
      </c>
      <c r="R84" s="318"/>
      <c r="S84" s="318"/>
      <c r="T84" s="318">
        <v>274530</v>
      </c>
      <c r="U84" s="318"/>
      <c r="V84" s="325">
        <v>378240</v>
      </c>
      <c r="W84" s="325">
        <v>87674.12</v>
      </c>
      <c r="X84" s="325">
        <v>49844.959999999999</v>
      </c>
      <c r="Y84" s="325"/>
      <c r="Z84" s="246">
        <f t="shared" si="7"/>
        <v>237467.19</v>
      </c>
      <c r="AA84" s="253">
        <f t="shared" si="8"/>
        <v>14700</v>
      </c>
      <c r="AB84" s="267">
        <f t="shared" si="9"/>
        <v>222767.19</v>
      </c>
      <c r="AC84" s="268">
        <f t="shared" si="10"/>
        <v>424922.78</v>
      </c>
      <c r="AD84" s="254">
        <f t="shared" si="11"/>
        <v>515759.08</v>
      </c>
      <c r="AE84" s="248">
        <f t="shared" si="12"/>
        <v>-90836.299999999988</v>
      </c>
    </row>
    <row r="85" spans="1:31" x14ac:dyDescent="0.2">
      <c r="A85" s="252" t="s">
        <v>295</v>
      </c>
      <c r="B85" s="252" t="s">
        <v>5</v>
      </c>
      <c r="C85" s="262">
        <v>5166</v>
      </c>
      <c r="D85" s="262" t="s">
        <v>681</v>
      </c>
      <c r="E85" t="s">
        <v>2603</v>
      </c>
      <c r="F85" s="322">
        <v>855031.58</v>
      </c>
      <c r="G85" s="322"/>
      <c r="H85" s="322">
        <v>76046.81</v>
      </c>
      <c r="I85">
        <v>214317.98</v>
      </c>
      <c r="J85">
        <v>258770.76</v>
      </c>
      <c r="K85" s="323">
        <v>18925.93</v>
      </c>
      <c r="L85" s="323"/>
      <c r="M85"/>
      <c r="N85"/>
      <c r="O85"/>
      <c r="P85">
        <v>1096893.17</v>
      </c>
      <c r="Q85" s="318">
        <v>214459.96</v>
      </c>
      <c r="R85" s="318">
        <v>460000</v>
      </c>
      <c r="S85" s="318"/>
      <c r="T85" s="318">
        <v>401010</v>
      </c>
      <c r="U85" s="318"/>
      <c r="V85" s="325">
        <v>500270</v>
      </c>
      <c r="W85" s="325">
        <v>195598.72</v>
      </c>
      <c r="X85" s="325">
        <v>62214.35</v>
      </c>
      <c r="Y85" s="325"/>
      <c r="Z85" s="246">
        <f t="shared" si="7"/>
        <v>931078.3899999999</v>
      </c>
      <c r="AA85" s="253">
        <f t="shared" si="8"/>
        <v>18925.93</v>
      </c>
      <c r="AB85" s="267">
        <f t="shared" si="9"/>
        <v>912152.45999999985</v>
      </c>
      <c r="AC85" s="268">
        <f t="shared" si="10"/>
        <v>1075469.96</v>
      </c>
      <c r="AD85" s="254">
        <f t="shared" si="11"/>
        <v>758083.07</v>
      </c>
      <c r="AE85" s="248">
        <f t="shared" si="12"/>
        <v>317386.89</v>
      </c>
    </row>
    <row r="86" spans="1:31" x14ac:dyDescent="0.2">
      <c r="A86" s="252" t="s">
        <v>295</v>
      </c>
      <c r="B86" s="252" t="s">
        <v>5</v>
      </c>
      <c r="C86" s="262">
        <v>3557</v>
      </c>
      <c r="D86" s="262" t="s">
        <v>682</v>
      </c>
      <c r="E86" t="s">
        <v>2604</v>
      </c>
      <c r="F86" s="322">
        <v>994835.76</v>
      </c>
      <c r="G86" s="322">
        <v>0</v>
      </c>
      <c r="H86" s="322">
        <v>40006.76</v>
      </c>
      <c r="I86">
        <v>128612.14</v>
      </c>
      <c r="J86">
        <v>219383.95</v>
      </c>
      <c r="K86" s="323">
        <v>25148.85</v>
      </c>
      <c r="L86" s="323"/>
      <c r="M86"/>
      <c r="N86"/>
      <c r="O86"/>
      <c r="P86">
        <v>3207738.11</v>
      </c>
      <c r="Q86" s="318">
        <v>458818.2</v>
      </c>
      <c r="R86" s="318"/>
      <c r="S86" s="318"/>
      <c r="T86" s="318">
        <v>330960</v>
      </c>
      <c r="U86" s="318"/>
      <c r="V86" s="325">
        <v>368460</v>
      </c>
      <c r="W86" s="325">
        <v>141440.48000000001</v>
      </c>
      <c r="X86" s="325">
        <v>132320.5</v>
      </c>
      <c r="Y86" s="325"/>
      <c r="Z86" s="246">
        <f t="shared" si="7"/>
        <v>1034842.52</v>
      </c>
      <c r="AA86" s="253">
        <f t="shared" si="8"/>
        <v>25148.85</v>
      </c>
      <c r="AB86" s="267">
        <f t="shared" si="9"/>
        <v>1009693.67</v>
      </c>
      <c r="AC86" s="268">
        <f t="shared" si="10"/>
        <v>789778.2</v>
      </c>
      <c r="AD86" s="254">
        <f t="shared" si="11"/>
        <v>642220.98</v>
      </c>
      <c r="AE86" s="248">
        <f t="shared" si="12"/>
        <v>147557.21999999997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0"/>
  <sheetViews>
    <sheetView topLeftCell="Y37" zoomScale="64" zoomScaleNormal="64" workbookViewId="0">
      <selection activeCell="AC66" sqref="AC66"/>
    </sheetView>
  </sheetViews>
  <sheetFormatPr defaultColWidth="33.125" defaultRowHeight="14.25" x14ac:dyDescent="0.2"/>
  <cols>
    <col min="1" max="1" width="50.25" style="234" customWidth="1"/>
    <col min="2" max="5" width="33.125" style="75"/>
    <col min="6" max="10" width="33.125" style="234"/>
    <col min="11" max="14" width="33.125" style="218"/>
    <col min="15" max="18" width="33.125" style="234"/>
    <col min="19" max="24" width="33.125" style="62"/>
    <col min="25" max="32" width="33.125" style="76"/>
    <col min="33" max="16384" width="33.125" style="234"/>
  </cols>
  <sheetData>
    <row r="1" spans="1:30" x14ac:dyDescent="0.2">
      <c r="A1" t="s">
        <v>2459</v>
      </c>
      <c r="B1" t="s">
        <v>2460</v>
      </c>
      <c r="C1" t="s">
        <v>2461</v>
      </c>
      <c r="D1" t="s">
        <v>2462</v>
      </c>
      <c r="E1" t="s">
        <v>2610</v>
      </c>
      <c r="F1" t="s">
        <v>2611</v>
      </c>
      <c r="G1" t="s">
        <v>2463</v>
      </c>
      <c r="H1" t="s">
        <v>2464</v>
      </c>
      <c r="I1" t="s">
        <v>2466</v>
      </c>
      <c r="J1" t="s">
        <v>2467</v>
      </c>
      <c r="K1" t="s">
        <v>2470</v>
      </c>
      <c r="L1" t="s">
        <v>2471</v>
      </c>
      <c r="M1" t="s">
        <v>2472</v>
      </c>
      <c r="N1" t="s">
        <v>2473</v>
      </c>
      <c r="O1" t="s">
        <v>2474</v>
      </c>
      <c r="P1" t="s">
        <v>2475</v>
      </c>
      <c r="Q1" t="s">
        <v>2477</v>
      </c>
      <c r="R1" t="s">
        <v>2478</v>
      </c>
      <c r="S1" t="s">
        <v>2479</v>
      </c>
      <c r="T1" t="s">
        <v>2612</v>
      </c>
      <c r="U1" t="s">
        <v>2480</v>
      </c>
      <c r="V1" t="s">
        <v>2482</v>
      </c>
      <c r="W1" t="s">
        <v>2483</v>
      </c>
      <c r="X1" t="s">
        <v>2484</v>
      </c>
      <c r="Y1" t="s">
        <v>2485</v>
      </c>
      <c r="Z1" t="s">
        <v>2486</v>
      </c>
      <c r="AA1" t="s">
        <v>2487</v>
      </c>
      <c r="AB1" t="s">
        <v>2613</v>
      </c>
      <c r="AC1" t="s">
        <v>2614</v>
      </c>
      <c r="AD1" t="s">
        <v>2489</v>
      </c>
    </row>
    <row r="2" spans="1:30" x14ac:dyDescent="0.2">
      <c r="A2" t="s">
        <v>2490</v>
      </c>
      <c r="B2" t="s">
        <v>2491</v>
      </c>
      <c r="C2" t="s">
        <v>2492</v>
      </c>
      <c r="D2" t="s">
        <v>2493</v>
      </c>
      <c r="E2" t="s">
        <v>2615</v>
      </c>
      <c r="F2" t="s">
        <v>2616</v>
      </c>
      <c r="G2" t="s">
        <v>2494</v>
      </c>
      <c r="H2" t="s">
        <v>2495</v>
      </c>
      <c r="I2" t="s">
        <v>2497</v>
      </c>
      <c r="J2" t="s">
        <v>2498</v>
      </c>
      <c r="K2" t="s">
        <v>2501</v>
      </c>
      <c r="L2" t="s">
        <v>2502</v>
      </c>
      <c r="M2" t="s">
        <v>2503</v>
      </c>
      <c r="N2" t="s">
        <v>2504</v>
      </c>
      <c r="O2" t="s">
        <v>2505</v>
      </c>
      <c r="P2" t="s">
        <v>2506</v>
      </c>
      <c r="Q2" t="s">
        <v>2508</v>
      </c>
      <c r="R2" t="s">
        <v>2509</v>
      </c>
      <c r="S2" t="s">
        <v>2510</v>
      </c>
      <c r="T2" t="s">
        <v>2617</v>
      </c>
      <c r="U2" t="s">
        <v>2511</v>
      </c>
      <c r="V2" t="s">
        <v>2513</v>
      </c>
      <c r="W2" t="s">
        <v>2514</v>
      </c>
      <c r="X2" t="s">
        <v>2515</v>
      </c>
      <c r="Y2" t="s">
        <v>2516</v>
      </c>
      <c r="Z2" t="s">
        <v>2517</v>
      </c>
      <c r="AA2" t="s">
        <v>2518</v>
      </c>
      <c r="AB2" t="s">
        <v>2618</v>
      </c>
      <c r="AC2" t="s">
        <v>2619</v>
      </c>
      <c r="AD2" t="s">
        <v>2520</v>
      </c>
    </row>
    <row r="3" spans="1:30" x14ac:dyDescent="0.2">
      <c r="A3" t="s">
        <v>2521</v>
      </c>
      <c r="B3">
        <v>169715513.74000001</v>
      </c>
      <c r="C3">
        <v>1208363.1000000001</v>
      </c>
      <c r="D3">
        <v>37680488.770000003</v>
      </c>
      <c r="E3">
        <v>0</v>
      </c>
      <c r="F3">
        <v>321513</v>
      </c>
      <c r="G3">
        <v>159579114.81999999</v>
      </c>
      <c r="H3">
        <v>80120321.5</v>
      </c>
      <c r="I3">
        <v>2448001.42</v>
      </c>
      <c r="J3">
        <v>13374445.699999999</v>
      </c>
      <c r="K3">
        <v>1665635.2</v>
      </c>
      <c r="L3">
        <v>-461608.25</v>
      </c>
      <c r="M3">
        <v>3642316.93</v>
      </c>
      <c r="N3">
        <v>-10729349.369999999</v>
      </c>
      <c r="O3">
        <v>39720433.140000001</v>
      </c>
      <c r="P3">
        <v>511936750.43000001</v>
      </c>
      <c r="Q3">
        <v>109263943.76000001</v>
      </c>
      <c r="R3">
        <v>4461820.0199999996</v>
      </c>
      <c r="S3">
        <v>4663.07</v>
      </c>
      <c r="T3">
        <v>361140</v>
      </c>
      <c r="U3">
        <v>80208673.519999996</v>
      </c>
      <c r="V3">
        <v>6476495.8600000003</v>
      </c>
      <c r="W3">
        <v>113492661.81</v>
      </c>
      <c r="X3">
        <v>125936</v>
      </c>
      <c r="Y3">
        <v>48801</v>
      </c>
      <c r="Z3">
        <v>48986733.229999997</v>
      </c>
      <c r="AA3">
        <v>11313846.6</v>
      </c>
      <c r="AB3">
        <v>64169.75</v>
      </c>
      <c r="AC3">
        <v>27667.16</v>
      </c>
      <c r="AD3">
        <v>402870.47</v>
      </c>
    </row>
    <row r="4" spans="1:30" x14ac:dyDescent="0.2">
      <c r="A4" t="s">
        <v>15</v>
      </c>
      <c r="B4">
        <v>87552.59</v>
      </c>
      <c r="C4"/>
      <c r="D4"/>
      <c r="E4"/>
      <c r="F4"/>
      <c r="G4">
        <v>92415.32</v>
      </c>
      <c r="H4">
        <v>131168.54</v>
      </c>
      <c r="I4"/>
      <c r="J4"/>
      <c r="K4"/>
      <c r="L4">
        <v>-3531158.65</v>
      </c>
      <c r="M4"/>
      <c r="N4">
        <v>2351172.4700000002</v>
      </c>
      <c r="O4">
        <v>-2326307.06</v>
      </c>
      <c r="P4">
        <v>2450442</v>
      </c>
      <c r="Q4">
        <v>41220</v>
      </c>
      <c r="R4"/>
      <c r="S4"/>
      <c r="T4"/>
      <c r="U4">
        <v>373128</v>
      </c>
      <c r="V4">
        <v>308691.75</v>
      </c>
      <c r="W4">
        <v>435019.75</v>
      </c>
      <c r="X4"/>
      <c r="Y4"/>
      <c r="Z4">
        <v>9100</v>
      </c>
      <c r="AA4">
        <v>64950.03</v>
      </c>
      <c r="AB4"/>
      <c r="AC4"/>
      <c r="AD4"/>
    </row>
    <row r="5" spans="1:30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</row>
    <row r="9" spans="1:30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</row>
    <row r="10" spans="1:30" x14ac:dyDescent="0.2">
      <c r="A10" t="s">
        <v>2620</v>
      </c>
      <c r="B10">
        <v>678378.27</v>
      </c>
      <c r="C10"/>
      <c r="D10">
        <v>676736.36</v>
      </c>
      <c r="E10"/>
      <c r="F10"/>
      <c r="G10">
        <v>97522</v>
      </c>
      <c r="H10">
        <v>1331655.8500000001</v>
      </c>
      <c r="I10">
        <v>8000</v>
      </c>
      <c r="J10">
        <v>57139</v>
      </c>
      <c r="K10"/>
      <c r="L10"/>
      <c r="M10"/>
      <c r="N10"/>
      <c r="O10">
        <v>128697.37</v>
      </c>
      <c r="P10">
        <v>1691218.36</v>
      </c>
      <c r="Q10">
        <v>658338.79</v>
      </c>
      <c r="R10">
        <v>294560</v>
      </c>
      <c r="S10"/>
      <c r="T10"/>
      <c r="U10">
        <v>756671.5</v>
      </c>
      <c r="V10">
        <v>52422</v>
      </c>
      <c r="W10">
        <v>927743.5</v>
      </c>
      <c r="X10"/>
      <c r="Y10"/>
      <c r="Z10">
        <v>250564.72</v>
      </c>
      <c r="AA10">
        <v>104487.16</v>
      </c>
      <c r="AB10"/>
      <c r="AC10"/>
      <c r="AD10"/>
    </row>
    <row r="11" spans="1:30" x14ac:dyDescent="0.2">
      <c r="A11" t="s">
        <v>2621</v>
      </c>
      <c r="B11">
        <v>730948.23</v>
      </c>
      <c r="C11">
        <v>0</v>
      </c>
      <c r="D11">
        <v>504898.08</v>
      </c>
      <c r="E11"/>
      <c r="F11"/>
      <c r="G11">
        <v>393869.63</v>
      </c>
      <c r="H11">
        <v>443070.19</v>
      </c>
      <c r="I11"/>
      <c r="J11">
        <v>45908.99</v>
      </c>
      <c r="K11"/>
      <c r="L11"/>
      <c r="M11"/>
      <c r="N11"/>
      <c r="O11">
        <v>197533.99</v>
      </c>
      <c r="P11">
        <v>1534772.11</v>
      </c>
      <c r="Q11">
        <v>631186.24</v>
      </c>
      <c r="R11"/>
      <c r="S11">
        <v>39.4</v>
      </c>
      <c r="T11"/>
      <c r="U11">
        <v>482647.5</v>
      </c>
      <c r="V11">
        <v>44200</v>
      </c>
      <c r="W11">
        <v>764109.5</v>
      </c>
      <c r="X11"/>
      <c r="Y11"/>
      <c r="Z11">
        <v>223949.23</v>
      </c>
      <c r="AA11">
        <v>91988.03</v>
      </c>
      <c r="AB11"/>
      <c r="AC11"/>
      <c r="AD11"/>
    </row>
    <row r="12" spans="1:30" x14ac:dyDescent="0.2">
      <c r="A12" t="s">
        <v>2622</v>
      </c>
      <c r="B12">
        <v>1743531.36</v>
      </c>
      <c r="C12">
        <v>0</v>
      </c>
      <c r="D12">
        <v>784933.87</v>
      </c>
      <c r="E12"/>
      <c r="F12"/>
      <c r="G12">
        <v>722172.23</v>
      </c>
      <c r="H12">
        <v>565368.41</v>
      </c>
      <c r="I12"/>
      <c r="J12">
        <v>243601.25</v>
      </c>
      <c r="K12"/>
      <c r="L12">
        <v>95</v>
      </c>
      <c r="M12"/>
      <c r="N12"/>
      <c r="O12">
        <v>227296.09</v>
      </c>
      <c r="P12">
        <v>1567224.53</v>
      </c>
      <c r="Q12">
        <v>572477.67000000004</v>
      </c>
      <c r="R12">
        <v>-157305</v>
      </c>
      <c r="S12">
        <v>636</v>
      </c>
      <c r="T12"/>
      <c r="U12">
        <v>452880</v>
      </c>
      <c r="V12">
        <v>53800</v>
      </c>
      <c r="W12">
        <v>756252</v>
      </c>
      <c r="X12"/>
      <c r="Y12"/>
      <c r="Z12">
        <v>663811.91</v>
      </c>
      <c r="AA12">
        <v>83853.09</v>
      </c>
      <c r="AB12"/>
      <c r="AC12"/>
      <c r="AD12">
        <v>470</v>
      </c>
    </row>
    <row r="13" spans="1:30" x14ac:dyDescent="0.2">
      <c r="A13" t="s">
        <v>2623</v>
      </c>
      <c r="B13">
        <v>1526491.76</v>
      </c>
      <c r="C13">
        <v>0</v>
      </c>
      <c r="D13">
        <v>304791.90000000002</v>
      </c>
      <c r="E13"/>
      <c r="F13"/>
      <c r="G13">
        <v>67468.28</v>
      </c>
      <c r="H13">
        <v>2450629.9500000002</v>
      </c>
      <c r="I13">
        <v>3160</v>
      </c>
      <c r="J13">
        <v>50496.92</v>
      </c>
      <c r="K13"/>
      <c r="L13"/>
      <c r="M13"/>
      <c r="N13"/>
      <c r="O13">
        <v>143158.62</v>
      </c>
      <c r="P13">
        <v>1097038.29</v>
      </c>
      <c r="Q13">
        <v>503674.64</v>
      </c>
      <c r="R13">
        <v>1800000</v>
      </c>
      <c r="S13"/>
      <c r="T13"/>
      <c r="U13">
        <v>558319.5</v>
      </c>
      <c r="V13">
        <v>56072</v>
      </c>
      <c r="W13">
        <v>742159.5</v>
      </c>
      <c r="X13"/>
      <c r="Y13"/>
      <c r="Z13">
        <v>159270.5</v>
      </c>
      <c r="AA13">
        <v>141929.74</v>
      </c>
      <c r="AB13"/>
      <c r="AC13"/>
      <c r="AD13"/>
    </row>
    <row r="14" spans="1:30" x14ac:dyDescent="0.2">
      <c r="A14" t="s">
        <v>2624</v>
      </c>
      <c r="B14">
        <v>516364.41</v>
      </c>
      <c r="C14">
        <v>0</v>
      </c>
      <c r="D14">
        <v>251271.21</v>
      </c>
      <c r="E14"/>
      <c r="F14"/>
      <c r="G14">
        <v>1971527.15</v>
      </c>
      <c r="H14">
        <v>272988.17</v>
      </c>
      <c r="I14"/>
      <c r="J14">
        <v>37874</v>
      </c>
      <c r="K14"/>
      <c r="L14"/>
      <c r="M14"/>
      <c r="N14"/>
      <c r="O14">
        <v>115260.52</v>
      </c>
      <c r="P14">
        <v>1718005.94</v>
      </c>
      <c r="Q14">
        <v>407661.6</v>
      </c>
      <c r="R14"/>
      <c r="S14"/>
      <c r="T14"/>
      <c r="U14">
        <v>424424.5</v>
      </c>
      <c r="V14">
        <v>23200</v>
      </c>
      <c r="W14">
        <v>574363.5</v>
      </c>
      <c r="X14"/>
      <c r="Y14"/>
      <c r="Z14">
        <v>205649.51</v>
      </c>
      <c r="AA14">
        <v>62673.23</v>
      </c>
      <c r="AB14"/>
      <c r="AC14"/>
      <c r="AD14"/>
    </row>
    <row r="15" spans="1:30" x14ac:dyDescent="0.2">
      <c r="A15" t="s">
        <v>2625</v>
      </c>
      <c r="B15">
        <v>827705.21</v>
      </c>
      <c r="C15">
        <v>4104</v>
      </c>
      <c r="D15">
        <v>741828.12</v>
      </c>
      <c r="E15"/>
      <c r="F15"/>
      <c r="G15">
        <v>1572970.63</v>
      </c>
      <c r="H15">
        <v>130075.99</v>
      </c>
      <c r="I15"/>
      <c r="J15">
        <v>156342.79</v>
      </c>
      <c r="K15">
        <v>62009.2</v>
      </c>
      <c r="L15">
        <v>887655</v>
      </c>
      <c r="M15"/>
      <c r="N15"/>
      <c r="O15">
        <v>168338.81</v>
      </c>
      <c r="P15">
        <v>3950541.16</v>
      </c>
      <c r="Q15">
        <v>813273.51</v>
      </c>
      <c r="R15"/>
      <c r="S15"/>
      <c r="T15"/>
      <c r="U15">
        <v>454132.5</v>
      </c>
      <c r="V15">
        <v>48000</v>
      </c>
      <c r="W15">
        <v>671331.5</v>
      </c>
      <c r="X15"/>
      <c r="Y15"/>
      <c r="Z15">
        <v>366335.63</v>
      </c>
      <c r="AA15">
        <v>12264.6</v>
      </c>
      <c r="AB15"/>
      <c r="AC15"/>
      <c r="AD15"/>
    </row>
    <row r="16" spans="1:30" x14ac:dyDescent="0.2">
      <c r="A16" t="s">
        <v>2626</v>
      </c>
      <c r="B16">
        <v>981543.89</v>
      </c>
      <c r="C16">
        <v>0</v>
      </c>
      <c r="D16">
        <v>399488.12</v>
      </c>
      <c r="E16"/>
      <c r="F16"/>
      <c r="G16">
        <v>781070.69</v>
      </c>
      <c r="H16">
        <v>811963.53</v>
      </c>
      <c r="I16"/>
      <c r="J16">
        <v>59999.08</v>
      </c>
      <c r="K16">
        <v>5000</v>
      </c>
      <c r="L16">
        <v>212.15</v>
      </c>
      <c r="M16"/>
      <c r="N16"/>
      <c r="O16">
        <v>161845.42000000001</v>
      </c>
      <c r="P16">
        <v>2643840</v>
      </c>
      <c r="Q16">
        <v>757493.75</v>
      </c>
      <c r="R16"/>
      <c r="S16"/>
      <c r="T16"/>
      <c r="U16">
        <v>449038.5</v>
      </c>
      <c r="V16">
        <v>67100</v>
      </c>
      <c r="W16">
        <v>724958.5</v>
      </c>
      <c r="X16"/>
      <c r="Y16"/>
      <c r="Z16">
        <v>431861.59</v>
      </c>
      <c r="AA16">
        <v>112990.38</v>
      </c>
      <c r="AB16"/>
      <c r="AC16"/>
      <c r="AD16"/>
    </row>
    <row r="17" spans="1:30" x14ac:dyDescent="0.2">
      <c r="A17" t="s">
        <v>2627</v>
      </c>
      <c r="B17">
        <v>497226.07</v>
      </c>
      <c r="C17">
        <v>7808</v>
      </c>
      <c r="D17">
        <v>306173.09000000003</v>
      </c>
      <c r="E17"/>
      <c r="F17"/>
      <c r="G17">
        <v>657982.81000000006</v>
      </c>
      <c r="H17">
        <v>5760.97</v>
      </c>
      <c r="I17"/>
      <c r="J17">
        <v>88439.039999999994</v>
      </c>
      <c r="K17"/>
      <c r="L17"/>
      <c r="M17"/>
      <c r="N17"/>
      <c r="O17">
        <v>117448.24</v>
      </c>
      <c r="P17">
        <v>2287723.02</v>
      </c>
      <c r="Q17">
        <v>585957.22</v>
      </c>
      <c r="R17"/>
      <c r="S17"/>
      <c r="T17"/>
      <c r="U17">
        <v>389446.5</v>
      </c>
      <c r="V17"/>
      <c r="W17">
        <v>582096.5</v>
      </c>
      <c r="X17"/>
      <c r="Y17"/>
      <c r="Z17">
        <v>212644.88</v>
      </c>
      <c r="AA17">
        <v>31494</v>
      </c>
      <c r="AB17"/>
      <c r="AC17"/>
      <c r="AD17"/>
    </row>
    <row r="18" spans="1:30" x14ac:dyDescent="0.2">
      <c r="A18" t="s">
        <v>2628</v>
      </c>
      <c r="B18">
        <v>1125762.8799999999</v>
      </c>
      <c r="C18">
        <v>0</v>
      </c>
      <c r="D18">
        <v>622992.94999999995</v>
      </c>
      <c r="E18"/>
      <c r="F18"/>
      <c r="G18">
        <v>634461.41</v>
      </c>
      <c r="H18">
        <v>777111.66</v>
      </c>
      <c r="I18">
        <v>0</v>
      </c>
      <c r="J18">
        <v>175570.76</v>
      </c>
      <c r="K18"/>
      <c r="L18">
        <v>250</v>
      </c>
      <c r="M18"/>
      <c r="N18"/>
      <c r="O18">
        <v>198250.49</v>
      </c>
      <c r="P18">
        <v>312292.87</v>
      </c>
      <c r="Q18">
        <v>805434.44</v>
      </c>
      <c r="R18"/>
      <c r="S18"/>
      <c r="T18"/>
      <c r="U18">
        <v>694039.5</v>
      </c>
      <c r="V18">
        <v>56690</v>
      </c>
      <c r="W18">
        <v>987028.5</v>
      </c>
      <c r="X18"/>
      <c r="Y18"/>
      <c r="Z18">
        <v>335148.75</v>
      </c>
      <c r="AA18">
        <v>37401.279999999999</v>
      </c>
      <c r="AB18"/>
      <c r="AC18"/>
      <c r="AD18"/>
    </row>
    <row r="19" spans="1:30" x14ac:dyDescent="0.2">
      <c r="A19" t="s">
        <v>2629</v>
      </c>
      <c r="B19">
        <v>2278859.29</v>
      </c>
      <c r="C19">
        <v>0</v>
      </c>
      <c r="D19">
        <v>563085.61</v>
      </c>
      <c r="E19"/>
      <c r="F19"/>
      <c r="G19">
        <v>308851.58</v>
      </c>
      <c r="H19">
        <v>534594.73</v>
      </c>
      <c r="I19"/>
      <c r="J19">
        <v>146515.04999999999</v>
      </c>
      <c r="K19">
        <v>15000</v>
      </c>
      <c r="L19">
        <v>1370.06</v>
      </c>
      <c r="M19"/>
      <c r="N19"/>
      <c r="O19">
        <v>157620.26</v>
      </c>
      <c r="P19">
        <v>928313.81</v>
      </c>
      <c r="Q19">
        <v>693609.18</v>
      </c>
      <c r="R19"/>
      <c r="S19">
        <v>146.97</v>
      </c>
      <c r="T19"/>
      <c r="U19">
        <v>896907</v>
      </c>
      <c r="V19">
        <v>67200</v>
      </c>
      <c r="W19">
        <v>1234160</v>
      </c>
      <c r="X19"/>
      <c r="Y19"/>
      <c r="Z19">
        <v>275202.78000000003</v>
      </c>
      <c r="AA19">
        <v>2393.79</v>
      </c>
      <c r="AB19"/>
      <c r="AC19"/>
      <c r="AD19"/>
    </row>
    <row r="20" spans="1:30" x14ac:dyDescent="0.2">
      <c r="A20" t="s">
        <v>2630</v>
      </c>
      <c r="B20">
        <v>1831142.03</v>
      </c>
      <c r="C20">
        <v>0</v>
      </c>
      <c r="D20">
        <v>428874.4</v>
      </c>
      <c r="E20"/>
      <c r="F20"/>
      <c r="G20">
        <v>299976.7</v>
      </c>
      <c r="H20">
        <v>667485.53</v>
      </c>
      <c r="I20">
        <v>7758</v>
      </c>
      <c r="J20">
        <v>49068.54</v>
      </c>
      <c r="K20"/>
      <c r="L20"/>
      <c r="M20">
        <v>217250</v>
      </c>
      <c r="N20"/>
      <c r="O20">
        <v>243523.24</v>
      </c>
      <c r="P20">
        <v>955989.15</v>
      </c>
      <c r="Q20">
        <v>588542.9</v>
      </c>
      <c r="R20"/>
      <c r="S20"/>
      <c r="T20"/>
      <c r="U20">
        <v>659241.9</v>
      </c>
      <c r="V20">
        <v>74800</v>
      </c>
      <c r="W20">
        <v>839391.9</v>
      </c>
      <c r="X20"/>
      <c r="Y20">
        <v>8208</v>
      </c>
      <c r="Z20">
        <v>304174.69</v>
      </c>
      <c r="AA20">
        <v>279408.71000000002</v>
      </c>
      <c r="AB20"/>
      <c r="AC20"/>
      <c r="AD20"/>
    </row>
    <row r="21" spans="1:30" x14ac:dyDescent="0.2">
      <c r="A21" t="s">
        <v>2631</v>
      </c>
      <c r="B21">
        <v>483982.95</v>
      </c>
      <c r="C21"/>
      <c r="D21">
        <v>284308.40000000002</v>
      </c>
      <c r="E21"/>
      <c r="F21"/>
      <c r="G21">
        <v>740408.46</v>
      </c>
      <c r="H21">
        <v>210793.4</v>
      </c>
      <c r="I21"/>
      <c r="J21">
        <v>105858.21</v>
      </c>
      <c r="K21"/>
      <c r="L21"/>
      <c r="M21"/>
      <c r="N21"/>
      <c r="O21">
        <v>109070.55</v>
      </c>
      <c r="P21">
        <v>1540469.93</v>
      </c>
      <c r="Q21">
        <v>535935.41</v>
      </c>
      <c r="R21"/>
      <c r="S21"/>
      <c r="T21"/>
      <c r="U21">
        <v>102816</v>
      </c>
      <c r="V21">
        <v>27200</v>
      </c>
      <c r="W21">
        <v>313998</v>
      </c>
      <c r="X21"/>
      <c r="Y21"/>
      <c r="Z21">
        <v>235538.39</v>
      </c>
      <c r="AA21">
        <v>76133.399999999994</v>
      </c>
      <c r="AB21"/>
      <c r="AC21"/>
      <c r="AD21"/>
    </row>
    <row r="22" spans="1:30" x14ac:dyDescent="0.2">
      <c r="A22" t="s">
        <v>2632</v>
      </c>
      <c r="B22">
        <v>2946509.44</v>
      </c>
      <c r="C22">
        <v>0</v>
      </c>
      <c r="D22">
        <v>678521.72</v>
      </c>
      <c r="E22"/>
      <c r="F22"/>
      <c r="G22">
        <v>402491.18</v>
      </c>
      <c r="H22">
        <v>96410.28</v>
      </c>
      <c r="I22"/>
      <c r="J22">
        <v>80797.22</v>
      </c>
      <c r="K22"/>
      <c r="L22"/>
      <c r="M22"/>
      <c r="N22"/>
      <c r="O22">
        <v>1548976.93</v>
      </c>
      <c r="P22">
        <v>2399548.4500000002</v>
      </c>
      <c r="Q22">
        <v>764577.04</v>
      </c>
      <c r="R22"/>
      <c r="S22"/>
      <c r="T22"/>
      <c r="U22">
        <v>1352351</v>
      </c>
      <c r="V22">
        <v>65847</v>
      </c>
      <c r="W22">
        <v>1733908</v>
      </c>
      <c r="X22"/>
      <c r="Y22"/>
      <c r="Z22">
        <v>308495.71999999997</v>
      </c>
      <c r="AA22">
        <v>11483.8</v>
      </c>
      <c r="AB22"/>
      <c r="AC22"/>
      <c r="AD22"/>
    </row>
    <row r="23" spans="1:30" x14ac:dyDescent="0.2">
      <c r="A23" t="s">
        <v>2633</v>
      </c>
      <c r="B23">
        <v>1089991.75</v>
      </c>
      <c r="C23">
        <v>0</v>
      </c>
      <c r="D23">
        <v>554530.78</v>
      </c>
      <c r="E23"/>
      <c r="F23"/>
      <c r="G23">
        <v>486764.11</v>
      </c>
      <c r="H23">
        <v>1286791.3999999999</v>
      </c>
      <c r="I23">
        <v>31244</v>
      </c>
      <c r="J23">
        <v>69966.38</v>
      </c>
      <c r="K23">
        <v>26066</v>
      </c>
      <c r="L23"/>
      <c r="M23"/>
      <c r="N23"/>
      <c r="O23">
        <v>205251.69</v>
      </c>
      <c r="P23">
        <v>3847094.62</v>
      </c>
      <c r="Q23">
        <v>898934.03</v>
      </c>
      <c r="R23">
        <v>135200</v>
      </c>
      <c r="S23"/>
      <c r="T23"/>
      <c r="U23">
        <v>934090.5</v>
      </c>
      <c r="V23">
        <v>55200</v>
      </c>
      <c r="W23">
        <v>1270020.5</v>
      </c>
      <c r="X23">
        <v>8603</v>
      </c>
      <c r="Y23">
        <v>4104</v>
      </c>
      <c r="Z23">
        <v>335426.58</v>
      </c>
      <c r="AA23">
        <v>128329.32</v>
      </c>
      <c r="AB23"/>
      <c r="AC23"/>
      <c r="AD23"/>
    </row>
    <row r="24" spans="1:30" x14ac:dyDescent="0.2">
      <c r="A24" t="s">
        <v>2634</v>
      </c>
      <c r="B24">
        <v>1834595.01</v>
      </c>
      <c r="C24">
        <v>0</v>
      </c>
      <c r="D24">
        <v>666939.5</v>
      </c>
      <c r="E24"/>
      <c r="F24"/>
      <c r="G24">
        <v>4</v>
      </c>
      <c r="H24">
        <v>851723.35</v>
      </c>
      <c r="I24">
        <v>0</v>
      </c>
      <c r="J24">
        <v>117517.68</v>
      </c>
      <c r="K24"/>
      <c r="L24"/>
      <c r="M24"/>
      <c r="N24"/>
      <c r="O24">
        <v>390177.55</v>
      </c>
      <c r="P24">
        <v>2781867.7</v>
      </c>
      <c r="Q24">
        <v>619704.53</v>
      </c>
      <c r="R24"/>
      <c r="S24"/>
      <c r="T24"/>
      <c r="U24">
        <v>979126.5</v>
      </c>
      <c r="V24">
        <v>89300</v>
      </c>
      <c r="W24">
        <v>1328303.5</v>
      </c>
      <c r="X24"/>
      <c r="Y24"/>
      <c r="Z24">
        <v>458342.41</v>
      </c>
      <c r="AA24">
        <v>64146.34</v>
      </c>
      <c r="AB24"/>
      <c r="AC24"/>
      <c r="AD24"/>
    </row>
    <row r="25" spans="1:30" x14ac:dyDescent="0.2">
      <c r="A25" t="s">
        <v>2635</v>
      </c>
      <c r="B25">
        <v>985268.66</v>
      </c>
      <c r="C25">
        <v>9600</v>
      </c>
      <c r="D25">
        <v>510980.54</v>
      </c>
      <c r="E25"/>
      <c r="F25"/>
      <c r="G25">
        <v>495710.47</v>
      </c>
      <c r="H25">
        <v>287732.03999999998</v>
      </c>
      <c r="I25">
        <v>0</v>
      </c>
      <c r="J25">
        <v>137958.12</v>
      </c>
      <c r="K25">
        <v>200</v>
      </c>
      <c r="L25"/>
      <c r="M25"/>
      <c r="N25"/>
      <c r="O25">
        <v>351960.7</v>
      </c>
      <c r="P25">
        <v>1887309.56</v>
      </c>
      <c r="Q25">
        <v>253641.21</v>
      </c>
      <c r="R25"/>
      <c r="S25"/>
      <c r="T25"/>
      <c r="U25">
        <v>945371.5</v>
      </c>
      <c r="V25">
        <v>39900</v>
      </c>
      <c r="W25">
        <v>1132093.5</v>
      </c>
      <c r="X25"/>
      <c r="Y25"/>
      <c r="Z25">
        <v>205986.32</v>
      </c>
      <c r="AA25">
        <v>45351.6</v>
      </c>
      <c r="AB25"/>
      <c r="AC25"/>
      <c r="AD25"/>
    </row>
    <row r="26" spans="1:30" x14ac:dyDescent="0.2">
      <c r="A26" t="s">
        <v>2636</v>
      </c>
      <c r="B26">
        <v>1110720.81</v>
      </c>
      <c r="C26">
        <v>5680</v>
      </c>
      <c r="D26">
        <v>357806.96</v>
      </c>
      <c r="E26"/>
      <c r="F26"/>
      <c r="G26">
        <v>1061665.1200000001</v>
      </c>
      <c r="H26">
        <v>257774.61</v>
      </c>
      <c r="I26"/>
      <c r="J26">
        <v>66150</v>
      </c>
      <c r="K26"/>
      <c r="L26"/>
      <c r="M26"/>
      <c r="N26"/>
      <c r="O26">
        <v>258749.1</v>
      </c>
      <c r="P26">
        <v>2302867.0299999998</v>
      </c>
      <c r="Q26">
        <v>540510.86</v>
      </c>
      <c r="R26"/>
      <c r="S26"/>
      <c r="T26"/>
      <c r="U26">
        <v>488317.5</v>
      </c>
      <c r="V26"/>
      <c r="W26">
        <v>566767.5</v>
      </c>
      <c r="X26"/>
      <c r="Y26"/>
      <c r="Z26">
        <v>250498.37</v>
      </c>
      <c r="AA26">
        <v>58598.77</v>
      </c>
      <c r="AB26"/>
      <c r="AC26"/>
      <c r="AD26"/>
    </row>
    <row r="27" spans="1:30" x14ac:dyDescent="0.2">
      <c r="A27" t="s">
        <v>2637</v>
      </c>
      <c r="B27">
        <v>568320.16</v>
      </c>
      <c r="C27"/>
      <c r="D27">
        <v>440064.71</v>
      </c>
      <c r="E27"/>
      <c r="F27"/>
      <c r="G27">
        <v>202862</v>
      </c>
      <c r="H27">
        <v>508300.95</v>
      </c>
      <c r="I27"/>
      <c r="J27">
        <v>45702.69</v>
      </c>
      <c r="K27"/>
      <c r="L27"/>
      <c r="M27"/>
      <c r="N27"/>
      <c r="O27">
        <v>122981.49</v>
      </c>
      <c r="P27">
        <v>1722667.58</v>
      </c>
      <c r="Q27">
        <v>562167.03</v>
      </c>
      <c r="R27"/>
      <c r="S27"/>
      <c r="T27"/>
      <c r="U27">
        <v>284582</v>
      </c>
      <c r="V27">
        <v>14450</v>
      </c>
      <c r="W27">
        <v>482178</v>
      </c>
      <c r="X27"/>
      <c r="Y27"/>
      <c r="Z27">
        <v>232668.71</v>
      </c>
      <c r="AA27">
        <v>27434.71</v>
      </c>
      <c r="AB27"/>
      <c r="AC27"/>
      <c r="AD27"/>
    </row>
    <row r="28" spans="1:30" x14ac:dyDescent="0.2">
      <c r="A28" t="s">
        <v>2638</v>
      </c>
      <c r="B28">
        <v>1217341.19</v>
      </c>
      <c r="C28">
        <v>0</v>
      </c>
      <c r="D28">
        <v>519595.66</v>
      </c>
      <c r="E28"/>
      <c r="F28"/>
      <c r="G28">
        <v>162071.67000000001</v>
      </c>
      <c r="H28">
        <v>472720.35</v>
      </c>
      <c r="I28"/>
      <c r="J28">
        <v>247703.43</v>
      </c>
      <c r="K28">
        <v>19587</v>
      </c>
      <c r="L28"/>
      <c r="M28"/>
      <c r="N28"/>
      <c r="O28">
        <v>175979.39</v>
      </c>
      <c r="P28">
        <v>2074532.05</v>
      </c>
      <c r="Q28">
        <v>514050.69</v>
      </c>
      <c r="R28">
        <v>90000</v>
      </c>
      <c r="S28"/>
      <c r="T28"/>
      <c r="U28">
        <v>575032.5</v>
      </c>
      <c r="V28">
        <v>34400</v>
      </c>
      <c r="W28">
        <v>713419.5</v>
      </c>
      <c r="X28"/>
      <c r="Y28"/>
      <c r="Z28">
        <v>191997.17</v>
      </c>
      <c r="AA28">
        <v>37032.480000000003</v>
      </c>
      <c r="AB28"/>
      <c r="AC28"/>
      <c r="AD28"/>
    </row>
    <row r="29" spans="1:30" x14ac:dyDescent="0.2">
      <c r="A29" t="s">
        <v>2639</v>
      </c>
      <c r="B29">
        <v>428563.5</v>
      </c>
      <c r="C29">
        <v>0</v>
      </c>
      <c r="D29">
        <v>64287.75</v>
      </c>
      <c r="E29"/>
      <c r="F29"/>
      <c r="G29">
        <v>577863.93999999994</v>
      </c>
      <c r="H29">
        <v>270318.76</v>
      </c>
      <c r="I29">
        <v>9150</v>
      </c>
      <c r="J29">
        <v>66266.25</v>
      </c>
      <c r="K29"/>
      <c r="L29"/>
      <c r="M29"/>
      <c r="N29"/>
      <c r="O29">
        <v>975978.44</v>
      </c>
      <c r="P29"/>
      <c r="Q29">
        <v>473991.94</v>
      </c>
      <c r="R29"/>
      <c r="S29"/>
      <c r="T29"/>
      <c r="U29">
        <v>426268.5</v>
      </c>
      <c r="V29">
        <v>34400</v>
      </c>
      <c r="W29">
        <v>539465.5</v>
      </c>
      <c r="X29"/>
      <c r="Y29"/>
      <c r="Z29">
        <v>244223.42</v>
      </c>
      <c r="AA29">
        <v>61354.86</v>
      </c>
      <c r="AB29"/>
      <c r="AC29"/>
      <c r="AD29"/>
    </row>
    <row r="30" spans="1:30" x14ac:dyDescent="0.2">
      <c r="A30" t="s">
        <v>2640</v>
      </c>
      <c r="B30">
        <v>827664.76</v>
      </c>
      <c r="C30">
        <v>0</v>
      </c>
      <c r="D30">
        <v>293096.38</v>
      </c>
      <c r="E30"/>
      <c r="F30"/>
      <c r="G30">
        <v>555961.61</v>
      </c>
      <c r="H30">
        <v>876393.92</v>
      </c>
      <c r="I30">
        <v>6000</v>
      </c>
      <c r="J30">
        <v>57556.65</v>
      </c>
      <c r="K30"/>
      <c r="L30"/>
      <c r="M30"/>
      <c r="N30"/>
      <c r="O30">
        <v>162709.88</v>
      </c>
      <c r="P30">
        <v>2673935.1</v>
      </c>
      <c r="Q30">
        <v>633330.72</v>
      </c>
      <c r="R30"/>
      <c r="S30"/>
      <c r="T30"/>
      <c r="U30">
        <v>428049</v>
      </c>
      <c r="V30">
        <v>78250</v>
      </c>
      <c r="W30">
        <v>698775</v>
      </c>
      <c r="X30"/>
      <c r="Y30"/>
      <c r="Z30">
        <v>240710.88</v>
      </c>
      <c r="AA30">
        <v>108281.97</v>
      </c>
      <c r="AB30"/>
      <c r="AC30"/>
      <c r="AD30"/>
    </row>
    <row r="31" spans="1:30" x14ac:dyDescent="0.2">
      <c r="A31" t="s">
        <v>2641</v>
      </c>
      <c r="B31">
        <v>1926128.12</v>
      </c>
      <c r="C31">
        <v>7900</v>
      </c>
      <c r="D31">
        <v>307621.96000000002</v>
      </c>
      <c r="E31"/>
      <c r="F31"/>
      <c r="G31">
        <v>501916.04</v>
      </c>
      <c r="H31">
        <v>172864.21</v>
      </c>
      <c r="I31"/>
      <c r="J31">
        <v>48168.18</v>
      </c>
      <c r="K31"/>
      <c r="L31"/>
      <c r="M31"/>
      <c r="N31"/>
      <c r="O31">
        <v>101237.71</v>
      </c>
      <c r="P31">
        <v>1942985.43</v>
      </c>
      <c r="Q31">
        <v>529333.88</v>
      </c>
      <c r="R31"/>
      <c r="S31"/>
      <c r="T31"/>
      <c r="U31">
        <v>315609</v>
      </c>
      <c r="V31">
        <v>32800</v>
      </c>
      <c r="W31">
        <v>458913</v>
      </c>
      <c r="X31"/>
      <c r="Y31"/>
      <c r="Z31">
        <v>249567.93</v>
      </c>
      <c r="AA31">
        <v>19278.47</v>
      </c>
      <c r="AB31"/>
      <c r="AC31"/>
      <c r="AD31"/>
    </row>
    <row r="32" spans="1:30" x14ac:dyDescent="0.2">
      <c r="A32" t="s">
        <v>2642</v>
      </c>
      <c r="B32">
        <v>1020197.09</v>
      </c>
      <c r="C32"/>
      <c r="D32">
        <v>393913.78</v>
      </c>
      <c r="E32"/>
      <c r="F32"/>
      <c r="G32">
        <v>10745.47</v>
      </c>
      <c r="H32">
        <v>134244.57</v>
      </c>
      <c r="I32"/>
      <c r="J32">
        <v>81479.75</v>
      </c>
      <c r="K32">
        <v>11000</v>
      </c>
      <c r="L32">
        <v>449.7</v>
      </c>
      <c r="M32"/>
      <c r="N32"/>
      <c r="O32">
        <v>134698.15</v>
      </c>
      <c r="P32">
        <v>2306439.37</v>
      </c>
      <c r="Q32">
        <v>678304.74</v>
      </c>
      <c r="R32"/>
      <c r="S32"/>
      <c r="T32"/>
      <c r="U32">
        <v>637759.5</v>
      </c>
      <c r="V32">
        <v>28400</v>
      </c>
      <c r="W32">
        <v>799086.5</v>
      </c>
      <c r="X32"/>
      <c r="Y32"/>
      <c r="Z32">
        <v>280050.32</v>
      </c>
      <c r="AA32">
        <v>3812.37</v>
      </c>
      <c r="AB32"/>
      <c r="AC32"/>
      <c r="AD32"/>
    </row>
    <row r="33" spans="1:30" x14ac:dyDescent="0.2">
      <c r="A33" t="s">
        <v>2643</v>
      </c>
      <c r="B33">
        <v>1099441.06</v>
      </c>
      <c r="C33">
        <v>0</v>
      </c>
      <c r="D33">
        <v>229278.45</v>
      </c>
      <c r="E33"/>
      <c r="F33"/>
      <c r="G33">
        <v>282477.59000000003</v>
      </c>
      <c r="H33">
        <v>462161.65</v>
      </c>
      <c r="I33"/>
      <c r="J33">
        <v>41284.639999999999</v>
      </c>
      <c r="K33">
        <v>5000</v>
      </c>
      <c r="L33"/>
      <c r="M33"/>
      <c r="N33"/>
      <c r="O33">
        <v>98351.43</v>
      </c>
      <c r="P33">
        <v>1600056.47</v>
      </c>
      <c r="Q33">
        <v>451913.75</v>
      </c>
      <c r="R33"/>
      <c r="S33"/>
      <c r="T33"/>
      <c r="U33">
        <v>481075.5</v>
      </c>
      <c r="V33">
        <v>47581</v>
      </c>
      <c r="W33">
        <v>607808.5</v>
      </c>
      <c r="X33"/>
      <c r="Y33"/>
      <c r="Z33">
        <v>148890.43</v>
      </c>
      <c r="AA33">
        <v>50196.21</v>
      </c>
      <c r="AB33"/>
      <c r="AC33"/>
      <c r="AD33"/>
    </row>
    <row r="34" spans="1:30" x14ac:dyDescent="0.2">
      <c r="A34" t="s">
        <v>2789</v>
      </c>
      <c r="B34">
        <v>956484.67</v>
      </c>
      <c r="C34">
        <v>0</v>
      </c>
      <c r="D34">
        <v>515263.55</v>
      </c>
      <c r="E34"/>
      <c r="F34"/>
      <c r="G34">
        <v>42376.04</v>
      </c>
      <c r="H34">
        <v>571678.92000000004</v>
      </c>
      <c r="I34">
        <v>8800</v>
      </c>
      <c r="J34">
        <v>60851.08</v>
      </c>
      <c r="K34"/>
      <c r="L34"/>
      <c r="M34"/>
      <c r="N34"/>
      <c r="O34">
        <v>193630.01</v>
      </c>
      <c r="P34">
        <v>2970314.75</v>
      </c>
      <c r="Q34">
        <v>631480.23</v>
      </c>
      <c r="R34"/>
      <c r="S34"/>
      <c r="T34"/>
      <c r="U34">
        <v>398076</v>
      </c>
      <c r="V34">
        <v>56300</v>
      </c>
      <c r="W34">
        <v>608498</v>
      </c>
      <c r="X34"/>
      <c r="Y34"/>
      <c r="Z34">
        <v>254095.54</v>
      </c>
      <c r="AA34">
        <v>68620.039999999994</v>
      </c>
      <c r="AB34"/>
      <c r="AC34"/>
      <c r="AD34"/>
    </row>
    <row r="35" spans="1:30" x14ac:dyDescent="0.2">
      <c r="A35" t="s">
        <v>2790</v>
      </c>
      <c r="B35">
        <v>1412069</v>
      </c>
      <c r="C35">
        <v>0</v>
      </c>
      <c r="D35">
        <v>333431.90999999997</v>
      </c>
      <c r="E35"/>
      <c r="F35"/>
      <c r="G35">
        <v>1145357.3899999999</v>
      </c>
      <c r="H35">
        <v>761983.43</v>
      </c>
      <c r="I35">
        <v>0</v>
      </c>
      <c r="J35">
        <v>54065.11</v>
      </c>
      <c r="K35"/>
      <c r="L35"/>
      <c r="M35">
        <v>15000</v>
      </c>
      <c r="N35"/>
      <c r="O35">
        <v>226275.88</v>
      </c>
      <c r="P35">
        <v>3203233.17</v>
      </c>
      <c r="Q35">
        <v>798784.49</v>
      </c>
      <c r="R35"/>
      <c r="S35"/>
      <c r="T35"/>
      <c r="U35">
        <v>276921</v>
      </c>
      <c r="V35">
        <v>49872</v>
      </c>
      <c r="W35">
        <v>605644</v>
      </c>
      <c r="X35"/>
      <c r="Y35"/>
      <c r="Z35">
        <v>319869.01</v>
      </c>
      <c r="AA35">
        <v>68538.28</v>
      </c>
      <c r="AB35"/>
      <c r="AC35"/>
      <c r="AD35"/>
    </row>
    <row r="36" spans="1:30" x14ac:dyDescent="0.2">
      <c r="A36" t="s">
        <v>2791</v>
      </c>
      <c r="B36">
        <v>689312.82</v>
      </c>
      <c r="C36">
        <v>0</v>
      </c>
      <c r="D36">
        <v>146423.22</v>
      </c>
      <c r="E36"/>
      <c r="F36"/>
      <c r="G36">
        <v>50120.160000000003</v>
      </c>
      <c r="H36">
        <v>111120.82</v>
      </c>
      <c r="I36"/>
      <c r="J36">
        <v>78322.52</v>
      </c>
      <c r="K36">
        <v>15346</v>
      </c>
      <c r="L36"/>
      <c r="M36"/>
      <c r="N36"/>
      <c r="O36">
        <v>11889.2</v>
      </c>
      <c r="P36">
        <v>2001291.5</v>
      </c>
      <c r="Q36">
        <v>369686.28</v>
      </c>
      <c r="R36"/>
      <c r="S36"/>
      <c r="T36"/>
      <c r="U36">
        <v>358243</v>
      </c>
      <c r="V36">
        <v>23200</v>
      </c>
      <c r="W36">
        <v>411463</v>
      </c>
      <c r="X36"/>
      <c r="Y36"/>
      <c r="Z36">
        <v>218540.31</v>
      </c>
      <c r="AA36">
        <v>18617.52</v>
      </c>
      <c r="AB36"/>
      <c r="AC36"/>
      <c r="AD36"/>
    </row>
    <row r="37" spans="1:30" x14ac:dyDescent="0.2">
      <c r="A37" t="s">
        <v>2817</v>
      </c>
      <c r="B37">
        <v>927932.17</v>
      </c>
      <c r="C37">
        <v>25784</v>
      </c>
      <c r="D37">
        <v>351930.78</v>
      </c>
      <c r="E37"/>
      <c r="F37"/>
      <c r="G37">
        <v>1502190.72</v>
      </c>
      <c r="H37">
        <v>751515.47</v>
      </c>
      <c r="I37"/>
      <c r="J37">
        <v>90115.92</v>
      </c>
      <c r="K37"/>
      <c r="L37">
        <v>40088.54</v>
      </c>
      <c r="M37"/>
      <c r="N37"/>
      <c r="O37">
        <v>145010.82999999999</v>
      </c>
      <c r="P37">
        <v>3800882.66</v>
      </c>
      <c r="Q37">
        <v>789188.27</v>
      </c>
      <c r="R37"/>
      <c r="S37"/>
      <c r="T37"/>
      <c r="U37"/>
      <c r="V37"/>
      <c r="W37">
        <v>134304</v>
      </c>
      <c r="X37"/>
      <c r="Y37"/>
      <c r="Z37">
        <v>258807.23</v>
      </c>
      <c r="AA37">
        <v>70470.48</v>
      </c>
      <c r="AB37"/>
      <c r="AC37"/>
      <c r="AD37"/>
    </row>
    <row r="38" spans="1:30" x14ac:dyDescent="0.2">
      <c r="A38" t="s">
        <v>2644</v>
      </c>
      <c r="B38">
        <v>1073605.3799999999</v>
      </c>
      <c r="C38"/>
      <c r="D38">
        <v>72711.14</v>
      </c>
      <c r="E38"/>
      <c r="F38"/>
      <c r="G38">
        <v>512119.25</v>
      </c>
      <c r="H38">
        <v>212819.68</v>
      </c>
      <c r="I38">
        <v>2800</v>
      </c>
      <c r="J38">
        <v>48761</v>
      </c>
      <c r="K38"/>
      <c r="L38">
        <v>200</v>
      </c>
      <c r="M38">
        <v>190576</v>
      </c>
      <c r="N38"/>
      <c r="O38"/>
      <c r="P38">
        <v>2024806.3999999999</v>
      </c>
      <c r="Q38">
        <v>497184.58</v>
      </c>
      <c r="R38"/>
      <c r="S38"/>
      <c r="T38"/>
      <c r="U38">
        <v>345565.5</v>
      </c>
      <c r="V38">
        <v>26197.31</v>
      </c>
      <c r="W38">
        <v>508925.5</v>
      </c>
      <c r="X38"/>
      <c r="Y38"/>
      <c r="Z38">
        <v>180002.86</v>
      </c>
      <c r="AA38">
        <v>38516.42</v>
      </c>
      <c r="AB38"/>
      <c r="AC38"/>
      <c r="AD38">
        <v>7300</v>
      </c>
    </row>
    <row r="39" spans="1:30" x14ac:dyDescent="0.2">
      <c r="A39" t="s">
        <v>2645</v>
      </c>
      <c r="B39">
        <v>1471191.54</v>
      </c>
      <c r="C39">
        <v>0</v>
      </c>
      <c r="D39">
        <v>73169.5</v>
      </c>
      <c r="E39"/>
      <c r="F39"/>
      <c r="G39">
        <v>273682.21999999997</v>
      </c>
      <c r="H39">
        <v>225713.66</v>
      </c>
      <c r="I39">
        <v>1500</v>
      </c>
      <c r="J39">
        <v>44444.51</v>
      </c>
      <c r="K39">
        <v>84000</v>
      </c>
      <c r="L39">
        <v>145</v>
      </c>
      <c r="M39"/>
      <c r="N39"/>
      <c r="O39">
        <v>1461</v>
      </c>
      <c r="P39">
        <v>2381908.6800000002</v>
      </c>
      <c r="Q39">
        <v>435803.73</v>
      </c>
      <c r="R39"/>
      <c r="S39"/>
      <c r="T39"/>
      <c r="U39">
        <v>360024</v>
      </c>
      <c r="V39">
        <v>30080.05</v>
      </c>
      <c r="W39">
        <v>499504</v>
      </c>
      <c r="X39"/>
      <c r="Y39"/>
      <c r="Z39">
        <v>199377.35</v>
      </c>
      <c r="AA39">
        <v>52444.15</v>
      </c>
      <c r="AB39"/>
      <c r="AC39"/>
      <c r="AD39">
        <v>4931.5</v>
      </c>
    </row>
    <row r="40" spans="1:30" x14ac:dyDescent="0.2">
      <c r="A40" t="s">
        <v>2646</v>
      </c>
      <c r="B40">
        <v>726075.86</v>
      </c>
      <c r="C40">
        <v>0</v>
      </c>
      <c r="D40">
        <v>126181.63</v>
      </c>
      <c r="E40"/>
      <c r="F40"/>
      <c r="G40">
        <v>903642.76</v>
      </c>
      <c r="H40">
        <v>231874.16</v>
      </c>
      <c r="I40">
        <v>0</v>
      </c>
      <c r="J40">
        <v>55089.17</v>
      </c>
      <c r="K40"/>
      <c r="L40">
        <v>216.72</v>
      </c>
      <c r="M40"/>
      <c r="N40"/>
      <c r="O40">
        <v>-2974.9</v>
      </c>
      <c r="P40">
        <v>2692203.68</v>
      </c>
      <c r="Q40">
        <v>537461.68999999994</v>
      </c>
      <c r="R40"/>
      <c r="S40"/>
      <c r="T40"/>
      <c r="U40">
        <v>690763.5</v>
      </c>
      <c r="V40">
        <v>22200</v>
      </c>
      <c r="W40">
        <v>798563.5</v>
      </c>
      <c r="X40"/>
      <c r="Y40"/>
      <c r="Z40">
        <v>299019.84000000003</v>
      </c>
      <c r="AA40">
        <v>64365.06</v>
      </c>
      <c r="AB40"/>
      <c r="AC40"/>
      <c r="AD40">
        <v>85325</v>
      </c>
    </row>
    <row r="41" spans="1:30" x14ac:dyDescent="0.2">
      <c r="A41" t="s">
        <v>2647</v>
      </c>
      <c r="B41">
        <v>621726.01</v>
      </c>
      <c r="C41">
        <v>0</v>
      </c>
      <c r="D41">
        <v>105235.55</v>
      </c>
      <c r="E41"/>
      <c r="F41"/>
      <c r="G41">
        <v>241440.98</v>
      </c>
      <c r="H41">
        <v>141392.62</v>
      </c>
      <c r="I41">
        <v>3500</v>
      </c>
      <c r="J41">
        <v>41784</v>
      </c>
      <c r="K41">
        <v>13040</v>
      </c>
      <c r="L41">
        <v>348.9</v>
      </c>
      <c r="M41">
        <v>15300</v>
      </c>
      <c r="N41"/>
      <c r="O41"/>
      <c r="P41">
        <v>2888756.2</v>
      </c>
      <c r="Q41">
        <v>585629.28</v>
      </c>
      <c r="R41"/>
      <c r="S41"/>
      <c r="T41"/>
      <c r="U41">
        <v>485836.5</v>
      </c>
      <c r="V41">
        <v>30261.759999999998</v>
      </c>
      <c r="W41">
        <v>666092.5</v>
      </c>
      <c r="X41"/>
      <c r="Y41">
        <v>8720</v>
      </c>
      <c r="Z41">
        <v>205651.5</v>
      </c>
      <c r="AA41">
        <v>55762.17</v>
      </c>
      <c r="AB41"/>
      <c r="AC41"/>
      <c r="AD41">
        <v>15300</v>
      </c>
    </row>
    <row r="42" spans="1:30" x14ac:dyDescent="0.2">
      <c r="A42" t="s">
        <v>2648</v>
      </c>
      <c r="B42">
        <v>1555216.02</v>
      </c>
      <c r="C42">
        <v>0</v>
      </c>
      <c r="D42">
        <v>100777.03</v>
      </c>
      <c r="E42"/>
      <c r="F42"/>
      <c r="G42">
        <v>518619.76</v>
      </c>
      <c r="H42">
        <v>267711.95</v>
      </c>
      <c r="I42">
        <v>3000</v>
      </c>
      <c r="J42">
        <v>68825.88</v>
      </c>
      <c r="K42"/>
      <c r="L42">
        <v>473.12</v>
      </c>
      <c r="M42">
        <v>83100</v>
      </c>
      <c r="N42"/>
      <c r="O42"/>
      <c r="P42">
        <v>3281518.85</v>
      </c>
      <c r="Q42">
        <v>918834.67</v>
      </c>
      <c r="R42"/>
      <c r="S42">
        <v>1741.86</v>
      </c>
      <c r="T42"/>
      <c r="U42">
        <v>758488.5</v>
      </c>
      <c r="V42">
        <v>63334.46</v>
      </c>
      <c r="W42">
        <v>1069838.5</v>
      </c>
      <c r="X42"/>
      <c r="Y42"/>
      <c r="Z42">
        <v>301901.5</v>
      </c>
      <c r="AA42">
        <v>67979.63</v>
      </c>
      <c r="AB42">
        <v>4987.25</v>
      </c>
      <c r="AC42"/>
      <c r="AD42">
        <v>10038.5</v>
      </c>
    </row>
    <row r="43" spans="1:30" x14ac:dyDescent="0.2">
      <c r="A43" t="s">
        <v>2649</v>
      </c>
      <c r="B43">
        <v>1328001.5</v>
      </c>
      <c r="C43"/>
      <c r="D43">
        <v>160287.34</v>
      </c>
      <c r="E43"/>
      <c r="F43"/>
      <c r="G43">
        <v>366518.71</v>
      </c>
      <c r="H43">
        <v>851515.53</v>
      </c>
      <c r="I43">
        <v>7500</v>
      </c>
      <c r="J43">
        <v>73906.3</v>
      </c>
      <c r="K43"/>
      <c r="L43">
        <v>2406.7800000000002</v>
      </c>
      <c r="M43">
        <v>105000</v>
      </c>
      <c r="N43"/>
      <c r="O43">
        <v>103375.45</v>
      </c>
      <c r="P43">
        <v>3750097.45</v>
      </c>
      <c r="Q43">
        <v>965334.46</v>
      </c>
      <c r="R43">
        <v>266000</v>
      </c>
      <c r="S43"/>
      <c r="T43"/>
      <c r="U43">
        <v>610060.5</v>
      </c>
      <c r="V43">
        <v>97868.02</v>
      </c>
      <c r="W43">
        <v>925540.5</v>
      </c>
      <c r="X43">
        <v>4685</v>
      </c>
      <c r="Y43"/>
      <c r="Z43">
        <v>707389.99</v>
      </c>
      <c r="AA43">
        <v>94649.3</v>
      </c>
      <c r="AB43"/>
      <c r="AC43"/>
      <c r="AD43">
        <v>10070.5</v>
      </c>
    </row>
    <row r="44" spans="1:30" x14ac:dyDescent="0.2">
      <c r="A44" t="s">
        <v>2650</v>
      </c>
      <c r="B44">
        <v>791896.37</v>
      </c>
      <c r="C44">
        <v>0</v>
      </c>
      <c r="D44">
        <v>71317.88</v>
      </c>
      <c r="E44"/>
      <c r="F44"/>
      <c r="G44">
        <v>342476.25</v>
      </c>
      <c r="H44">
        <v>229654.24</v>
      </c>
      <c r="I44">
        <v>21208</v>
      </c>
      <c r="J44">
        <v>62291.67</v>
      </c>
      <c r="K44">
        <v>40000</v>
      </c>
      <c r="L44">
        <v>607.85</v>
      </c>
      <c r="M44"/>
      <c r="N44"/>
      <c r="O44">
        <v>1808</v>
      </c>
      <c r="P44">
        <v>1851653.95</v>
      </c>
      <c r="Q44">
        <v>559126.31000000006</v>
      </c>
      <c r="R44"/>
      <c r="S44"/>
      <c r="T44"/>
      <c r="U44">
        <v>304941</v>
      </c>
      <c r="V44">
        <v>18646.400000000001</v>
      </c>
      <c r="W44">
        <v>519721</v>
      </c>
      <c r="X44"/>
      <c r="Y44"/>
      <c r="Z44">
        <v>267617.03000000003</v>
      </c>
      <c r="AA44">
        <v>41577.120000000003</v>
      </c>
      <c r="AB44"/>
      <c r="AC44"/>
      <c r="AD44">
        <v>5542</v>
      </c>
    </row>
    <row r="45" spans="1:30" x14ac:dyDescent="0.2">
      <c r="A45" t="s">
        <v>2792</v>
      </c>
      <c r="B45">
        <v>572920.61</v>
      </c>
      <c r="C45">
        <v>0</v>
      </c>
      <c r="D45">
        <v>55879</v>
      </c>
      <c r="E45"/>
      <c r="F45"/>
      <c r="G45">
        <v>244089.27</v>
      </c>
      <c r="H45">
        <v>376280.88</v>
      </c>
      <c r="I45">
        <v>3000</v>
      </c>
      <c r="J45">
        <v>35675</v>
      </c>
      <c r="K45"/>
      <c r="L45">
        <v>665.19</v>
      </c>
      <c r="M45">
        <v>140000</v>
      </c>
      <c r="N45"/>
      <c r="O45"/>
      <c r="P45">
        <v>1865771.67</v>
      </c>
      <c r="Q45">
        <v>370423.51</v>
      </c>
      <c r="R45"/>
      <c r="S45"/>
      <c r="T45"/>
      <c r="U45">
        <v>328555.5</v>
      </c>
      <c r="V45">
        <v>37423.5</v>
      </c>
      <c r="W45">
        <v>476949.5</v>
      </c>
      <c r="X45">
        <v>10920</v>
      </c>
      <c r="Y45"/>
      <c r="Z45">
        <v>201450.54</v>
      </c>
      <c r="AA45">
        <v>49955.94</v>
      </c>
      <c r="AB45"/>
      <c r="AC45"/>
      <c r="AD45">
        <v>3963</v>
      </c>
    </row>
    <row r="46" spans="1:30" x14ac:dyDescent="0.2">
      <c r="A46" t="s">
        <v>2793</v>
      </c>
      <c r="B46">
        <v>533720.35</v>
      </c>
      <c r="C46">
        <v>0</v>
      </c>
      <c r="D46">
        <v>71840.38</v>
      </c>
      <c r="E46"/>
      <c r="F46"/>
      <c r="G46">
        <v>535789.38</v>
      </c>
      <c r="H46">
        <v>23495.48</v>
      </c>
      <c r="I46">
        <v>12000</v>
      </c>
      <c r="J46">
        <v>29238.7</v>
      </c>
      <c r="K46"/>
      <c r="L46">
        <v>200</v>
      </c>
      <c r="M46"/>
      <c r="N46"/>
      <c r="O46"/>
      <c r="P46">
        <v>1234901.48</v>
      </c>
      <c r="Q46">
        <v>296440.73</v>
      </c>
      <c r="R46"/>
      <c r="S46"/>
      <c r="T46"/>
      <c r="U46">
        <v>383916</v>
      </c>
      <c r="V46">
        <v>116195.21</v>
      </c>
      <c r="W46">
        <v>497180</v>
      </c>
      <c r="X46"/>
      <c r="Y46"/>
      <c r="Z46">
        <v>232315.88</v>
      </c>
      <c r="AA46">
        <v>36633.089999999997</v>
      </c>
      <c r="AB46"/>
      <c r="AC46"/>
      <c r="AD46">
        <v>2735</v>
      </c>
    </row>
    <row r="47" spans="1:30" x14ac:dyDescent="0.2">
      <c r="A47" t="s">
        <v>2811</v>
      </c>
      <c r="B47">
        <v>647527.56999999995</v>
      </c>
      <c r="C47">
        <v>0</v>
      </c>
      <c r="D47">
        <v>90696.51</v>
      </c>
      <c r="E47"/>
      <c r="F47"/>
      <c r="G47">
        <v>1003710.23</v>
      </c>
      <c r="H47">
        <v>290269.86</v>
      </c>
      <c r="I47">
        <v>3000</v>
      </c>
      <c r="J47">
        <v>46040.5</v>
      </c>
      <c r="K47"/>
      <c r="L47">
        <v>737.23</v>
      </c>
      <c r="M47">
        <v>198200</v>
      </c>
      <c r="N47"/>
      <c r="O47">
        <v>3</v>
      </c>
      <c r="P47">
        <v>2300894.7000000002</v>
      </c>
      <c r="Q47">
        <v>496656.17</v>
      </c>
      <c r="R47"/>
      <c r="S47"/>
      <c r="T47"/>
      <c r="U47">
        <v>243064.5</v>
      </c>
      <c r="V47">
        <v>29055.599999999999</v>
      </c>
      <c r="W47">
        <v>414814.5</v>
      </c>
      <c r="X47"/>
      <c r="Y47"/>
      <c r="Z47">
        <v>276785.46000000002</v>
      </c>
      <c r="AA47">
        <v>62394.8</v>
      </c>
      <c r="AB47"/>
      <c r="AC47"/>
      <c r="AD47"/>
    </row>
    <row r="48" spans="1:30" x14ac:dyDescent="0.2">
      <c r="A48" t="s">
        <v>2818</v>
      </c>
      <c r="B48">
        <v>1018519.61</v>
      </c>
      <c r="C48">
        <v>0</v>
      </c>
      <c r="D48">
        <v>114291.59</v>
      </c>
      <c r="E48"/>
      <c r="F48"/>
      <c r="G48">
        <v>3995974.51</v>
      </c>
      <c r="H48">
        <v>199400.83</v>
      </c>
      <c r="I48">
        <v>3000</v>
      </c>
      <c r="J48">
        <v>46683.09</v>
      </c>
      <c r="K48"/>
      <c r="L48"/>
      <c r="M48"/>
      <c r="N48"/>
      <c r="O48">
        <v>12934.12</v>
      </c>
      <c r="P48">
        <v>4006426</v>
      </c>
      <c r="Q48">
        <v>463592.07</v>
      </c>
      <c r="R48"/>
      <c r="S48"/>
      <c r="T48"/>
      <c r="U48">
        <v>335395</v>
      </c>
      <c r="V48">
        <v>13500</v>
      </c>
      <c r="W48">
        <v>507495</v>
      </c>
      <c r="X48"/>
      <c r="Y48"/>
      <c r="Z48">
        <v>155879.79999999999</v>
      </c>
      <c r="AA48">
        <v>80503.7</v>
      </c>
      <c r="AB48"/>
      <c r="AC48"/>
      <c r="AD48">
        <v>1920</v>
      </c>
    </row>
    <row r="49" spans="1:30" x14ac:dyDescent="0.2">
      <c r="A49" t="s">
        <v>2651</v>
      </c>
      <c r="B49">
        <v>330383.39</v>
      </c>
      <c r="C49"/>
      <c r="D49">
        <v>145722.31</v>
      </c>
      <c r="E49"/>
      <c r="F49"/>
      <c r="G49">
        <v>278462.09999999998</v>
      </c>
      <c r="H49">
        <v>251645.37</v>
      </c>
      <c r="I49">
        <v>16000</v>
      </c>
      <c r="J49">
        <v>54418.22</v>
      </c>
      <c r="K49"/>
      <c r="L49"/>
      <c r="M49"/>
      <c r="N49"/>
      <c r="O49">
        <v>-260448.68</v>
      </c>
      <c r="P49">
        <v>1877057.75</v>
      </c>
      <c r="Q49">
        <v>328114.99</v>
      </c>
      <c r="R49">
        <v>135000</v>
      </c>
      <c r="S49"/>
      <c r="T49"/>
      <c r="U49">
        <v>387922.5</v>
      </c>
      <c r="V49">
        <v>15000</v>
      </c>
      <c r="W49">
        <v>406095.5</v>
      </c>
      <c r="X49"/>
      <c r="Y49"/>
      <c r="Z49">
        <v>239204.78</v>
      </c>
      <c r="AA49">
        <v>37573.65</v>
      </c>
      <c r="AB49"/>
      <c r="AC49"/>
      <c r="AD49"/>
    </row>
    <row r="50" spans="1:30" x14ac:dyDescent="0.2">
      <c r="A50" t="s">
        <v>2652</v>
      </c>
      <c r="B50">
        <v>243646.6</v>
      </c>
      <c r="C50"/>
      <c r="D50">
        <v>45035.45</v>
      </c>
      <c r="E50"/>
      <c r="F50"/>
      <c r="G50">
        <v>465732.6</v>
      </c>
      <c r="H50">
        <v>268976.7</v>
      </c>
      <c r="I50">
        <v>87700</v>
      </c>
      <c r="J50">
        <v>48198.65</v>
      </c>
      <c r="K50">
        <v>6500</v>
      </c>
      <c r="L50"/>
      <c r="M50"/>
      <c r="N50"/>
      <c r="O50">
        <v>-12494.49</v>
      </c>
      <c r="P50">
        <v>2506199.65</v>
      </c>
      <c r="Q50">
        <v>360117.11</v>
      </c>
      <c r="R50"/>
      <c r="S50"/>
      <c r="T50"/>
      <c r="U50">
        <v>682253.5</v>
      </c>
      <c r="V50">
        <v>25479</v>
      </c>
      <c r="W50">
        <v>751003.5</v>
      </c>
      <c r="X50"/>
      <c r="Y50"/>
      <c r="Z50">
        <v>171231.35999999999</v>
      </c>
      <c r="AA50">
        <v>19678.259999999998</v>
      </c>
      <c r="AB50"/>
      <c r="AC50"/>
      <c r="AD50"/>
    </row>
    <row r="51" spans="1:30" x14ac:dyDescent="0.2">
      <c r="A51" t="s">
        <v>2653</v>
      </c>
      <c r="B51">
        <v>306907.88</v>
      </c>
      <c r="C51"/>
      <c r="D51">
        <v>47201.13</v>
      </c>
      <c r="E51"/>
      <c r="F51"/>
      <c r="G51">
        <v>3</v>
      </c>
      <c r="H51">
        <v>106611.55</v>
      </c>
      <c r="I51">
        <v>14701</v>
      </c>
      <c r="J51">
        <v>46084.3</v>
      </c>
      <c r="K51"/>
      <c r="L51"/>
      <c r="M51"/>
      <c r="N51">
        <v>-238853.94</v>
      </c>
      <c r="O51">
        <v>3435</v>
      </c>
      <c r="P51">
        <v>1985151.03</v>
      </c>
      <c r="Q51">
        <v>439253.45</v>
      </c>
      <c r="R51">
        <v>24000</v>
      </c>
      <c r="S51"/>
      <c r="T51"/>
      <c r="U51">
        <v>389802</v>
      </c>
      <c r="V51">
        <v>22079</v>
      </c>
      <c r="W51">
        <v>496002</v>
      </c>
      <c r="X51"/>
      <c r="Y51"/>
      <c r="Z51">
        <v>146357.1</v>
      </c>
      <c r="AA51">
        <v>16330.65</v>
      </c>
      <c r="AB51"/>
      <c r="AC51"/>
      <c r="AD51"/>
    </row>
    <row r="52" spans="1:30" x14ac:dyDescent="0.2">
      <c r="A52" t="s">
        <v>2654</v>
      </c>
      <c r="B52">
        <v>226915.78</v>
      </c>
      <c r="C52"/>
      <c r="D52">
        <v>183896.63</v>
      </c>
      <c r="E52"/>
      <c r="F52"/>
      <c r="G52">
        <v>769272.9</v>
      </c>
      <c r="H52">
        <v>193415.09</v>
      </c>
      <c r="I52">
        <v>81923</v>
      </c>
      <c r="J52">
        <v>32350</v>
      </c>
      <c r="K52"/>
      <c r="L52"/>
      <c r="M52">
        <v>1200</v>
      </c>
      <c r="N52"/>
      <c r="O52"/>
      <c r="P52">
        <v>1821817.03</v>
      </c>
      <c r="Q52">
        <v>463176.53</v>
      </c>
      <c r="R52"/>
      <c r="S52"/>
      <c r="T52"/>
      <c r="U52">
        <v>633244.5</v>
      </c>
      <c r="V52">
        <v>11800</v>
      </c>
      <c r="W52">
        <v>759054.5</v>
      </c>
      <c r="X52"/>
      <c r="Y52"/>
      <c r="Z52">
        <v>161887.29999999999</v>
      </c>
      <c r="AA52">
        <v>17935.47</v>
      </c>
      <c r="AB52"/>
      <c r="AC52"/>
      <c r="AD52"/>
    </row>
    <row r="53" spans="1:30" x14ac:dyDescent="0.2">
      <c r="A53" t="s">
        <v>2655</v>
      </c>
      <c r="B53">
        <v>578163.5</v>
      </c>
      <c r="C53"/>
      <c r="D53">
        <v>199821.18</v>
      </c>
      <c r="E53"/>
      <c r="F53"/>
      <c r="G53">
        <v>521592.15</v>
      </c>
      <c r="H53">
        <v>495407.35</v>
      </c>
      <c r="I53">
        <v>0</v>
      </c>
      <c r="J53">
        <v>130600</v>
      </c>
      <c r="K53"/>
      <c r="L53"/>
      <c r="M53"/>
      <c r="N53"/>
      <c r="O53">
        <v>-258229.25</v>
      </c>
      <c r="P53">
        <v>1102265.42</v>
      </c>
      <c r="Q53">
        <v>647652.71</v>
      </c>
      <c r="R53"/>
      <c r="S53"/>
      <c r="T53"/>
      <c r="U53">
        <v>614649</v>
      </c>
      <c r="V53"/>
      <c r="W53">
        <v>818123</v>
      </c>
      <c r="X53"/>
      <c r="Y53"/>
      <c r="Z53">
        <v>252435.02</v>
      </c>
      <c r="AA53">
        <v>32934</v>
      </c>
      <c r="AB53"/>
      <c r="AC53"/>
      <c r="AD53"/>
    </row>
    <row r="54" spans="1:30" x14ac:dyDescent="0.2">
      <c r="A54" t="s">
        <v>2656</v>
      </c>
      <c r="B54">
        <v>307467.59999999998</v>
      </c>
      <c r="C54"/>
      <c r="D54">
        <v>106171.81</v>
      </c>
      <c r="E54"/>
      <c r="F54"/>
      <c r="G54">
        <v>91816.21</v>
      </c>
      <c r="H54">
        <v>401499.84</v>
      </c>
      <c r="I54"/>
      <c r="J54">
        <v>46770</v>
      </c>
      <c r="K54"/>
      <c r="L54"/>
      <c r="M54"/>
      <c r="N54">
        <v>-10797.58</v>
      </c>
      <c r="O54">
        <v>500</v>
      </c>
      <c r="P54">
        <v>2172216.88</v>
      </c>
      <c r="Q54">
        <v>335716.09</v>
      </c>
      <c r="R54"/>
      <c r="S54"/>
      <c r="T54"/>
      <c r="U54">
        <v>332656</v>
      </c>
      <c r="V54"/>
      <c r="W54">
        <v>415147</v>
      </c>
      <c r="X54"/>
      <c r="Y54"/>
      <c r="Z54">
        <v>167751.56</v>
      </c>
      <c r="AA54">
        <v>24431.46</v>
      </c>
      <c r="AB54"/>
      <c r="AC54"/>
      <c r="AD54"/>
    </row>
    <row r="55" spans="1:30" x14ac:dyDescent="0.2">
      <c r="A55" t="s">
        <v>2657</v>
      </c>
      <c r="B55">
        <v>306132.63</v>
      </c>
      <c r="C55"/>
      <c r="D55">
        <v>103490.47</v>
      </c>
      <c r="E55"/>
      <c r="F55"/>
      <c r="G55">
        <v>1221900.8</v>
      </c>
      <c r="H55">
        <v>484497.69</v>
      </c>
      <c r="I55"/>
      <c r="J55">
        <v>39550</v>
      </c>
      <c r="K55"/>
      <c r="L55"/>
      <c r="M55"/>
      <c r="N55"/>
      <c r="O55"/>
      <c r="P55">
        <v>1936400.69</v>
      </c>
      <c r="Q55">
        <v>353818.99</v>
      </c>
      <c r="R55"/>
      <c r="S55"/>
      <c r="T55"/>
      <c r="U55">
        <v>368120</v>
      </c>
      <c r="V55"/>
      <c r="W55">
        <v>443620</v>
      </c>
      <c r="X55"/>
      <c r="Y55"/>
      <c r="Z55">
        <v>128040.33</v>
      </c>
      <c r="AA55">
        <v>33055.379999999997</v>
      </c>
      <c r="AB55"/>
      <c r="AC55"/>
      <c r="AD55"/>
    </row>
    <row r="56" spans="1:30" x14ac:dyDescent="0.2">
      <c r="A56" t="s">
        <v>2658</v>
      </c>
      <c r="B56">
        <v>781151.8</v>
      </c>
      <c r="C56">
        <v>0</v>
      </c>
      <c r="D56">
        <v>220411.4</v>
      </c>
      <c r="E56"/>
      <c r="F56"/>
      <c r="G56">
        <v>38343.360000000001</v>
      </c>
      <c r="H56">
        <v>309413.26</v>
      </c>
      <c r="I56">
        <v>4500</v>
      </c>
      <c r="J56">
        <v>72348.820000000007</v>
      </c>
      <c r="K56"/>
      <c r="L56"/>
      <c r="M56"/>
      <c r="N56">
        <v>297917.32</v>
      </c>
      <c r="O56"/>
      <c r="P56">
        <v>1262941.0900000001</v>
      </c>
      <c r="Q56">
        <v>725509.58</v>
      </c>
      <c r="R56"/>
      <c r="S56"/>
      <c r="T56"/>
      <c r="U56">
        <v>589470</v>
      </c>
      <c r="V56">
        <v>41479</v>
      </c>
      <c r="W56">
        <v>802500</v>
      </c>
      <c r="X56"/>
      <c r="Y56">
        <v>9572</v>
      </c>
      <c r="Z56">
        <v>211819.47</v>
      </c>
      <c r="AA56">
        <v>31609.62</v>
      </c>
      <c r="AB56"/>
      <c r="AC56"/>
      <c r="AD56"/>
    </row>
    <row r="57" spans="1:30" x14ac:dyDescent="0.2">
      <c r="A57" t="s">
        <v>2794</v>
      </c>
      <c r="B57">
        <v>246643.9</v>
      </c>
      <c r="C57">
        <v>31430</v>
      </c>
      <c r="D57">
        <v>115844.32</v>
      </c>
      <c r="E57"/>
      <c r="F57"/>
      <c r="G57">
        <v>504353.78</v>
      </c>
      <c r="H57">
        <v>578708.82999999996</v>
      </c>
      <c r="I57">
        <v>103500</v>
      </c>
      <c r="J57">
        <v>44060</v>
      </c>
      <c r="K57"/>
      <c r="L57"/>
      <c r="M57">
        <v>1300</v>
      </c>
      <c r="N57"/>
      <c r="O57"/>
      <c r="P57">
        <v>2033596.36</v>
      </c>
      <c r="Q57">
        <v>522667.01</v>
      </c>
      <c r="R57"/>
      <c r="S57"/>
      <c r="T57"/>
      <c r="U57">
        <v>580080</v>
      </c>
      <c r="V57">
        <v>69079</v>
      </c>
      <c r="W57">
        <v>806364</v>
      </c>
      <c r="X57"/>
      <c r="Y57"/>
      <c r="Z57">
        <v>182106.39</v>
      </c>
      <c r="AA57">
        <v>20507.97</v>
      </c>
      <c r="AB57"/>
      <c r="AC57"/>
      <c r="AD57"/>
    </row>
    <row r="58" spans="1:30" x14ac:dyDescent="0.2">
      <c r="A58" t="s">
        <v>2795</v>
      </c>
      <c r="B58">
        <v>610509.49</v>
      </c>
      <c r="C58"/>
      <c r="D58">
        <v>712910.31</v>
      </c>
      <c r="E58"/>
      <c r="F58"/>
      <c r="G58">
        <v>544324.97</v>
      </c>
      <c r="H58">
        <v>40983.589999999997</v>
      </c>
      <c r="I58">
        <v>20720</v>
      </c>
      <c r="J58">
        <v>297889.69</v>
      </c>
      <c r="K58"/>
      <c r="L58"/>
      <c r="M58"/>
      <c r="N58">
        <v>367602.08</v>
      </c>
      <c r="O58"/>
      <c r="P58">
        <v>2378594.3199999998</v>
      </c>
      <c r="Q58">
        <v>1010329.05</v>
      </c>
      <c r="R58"/>
      <c r="S58"/>
      <c r="T58"/>
      <c r="U58">
        <v>371080.5</v>
      </c>
      <c r="V58"/>
      <c r="W58">
        <v>501416.5</v>
      </c>
      <c r="X58"/>
      <c r="Y58"/>
      <c r="Z58">
        <v>241928.1</v>
      </c>
      <c r="AA58">
        <v>70575.27</v>
      </c>
      <c r="AB58"/>
      <c r="AC58"/>
      <c r="AD58"/>
    </row>
    <row r="59" spans="1:30" x14ac:dyDescent="0.2">
      <c r="A59" t="s">
        <v>2796</v>
      </c>
      <c r="B59">
        <v>147206.51</v>
      </c>
      <c r="C59">
        <v>0</v>
      </c>
      <c r="D59">
        <v>332832.62</v>
      </c>
      <c r="E59"/>
      <c r="F59"/>
      <c r="G59">
        <v>1668396.51</v>
      </c>
      <c r="H59">
        <v>424850.39</v>
      </c>
      <c r="I59">
        <v>4000</v>
      </c>
      <c r="J59">
        <v>49643.6</v>
      </c>
      <c r="K59"/>
      <c r="L59"/>
      <c r="M59"/>
      <c r="N59">
        <v>193379.24</v>
      </c>
      <c r="O59"/>
      <c r="P59">
        <v>2522084.4900000002</v>
      </c>
      <c r="Q59">
        <v>374746.12</v>
      </c>
      <c r="R59"/>
      <c r="S59"/>
      <c r="T59"/>
      <c r="U59">
        <v>253428</v>
      </c>
      <c r="V59"/>
      <c r="W59">
        <v>343948</v>
      </c>
      <c r="X59"/>
      <c r="Y59"/>
      <c r="Z59">
        <v>192711.83</v>
      </c>
      <c r="AA59">
        <v>12795.78</v>
      </c>
      <c r="AB59"/>
      <c r="AC59"/>
      <c r="AD59"/>
    </row>
    <row r="60" spans="1:30" x14ac:dyDescent="0.2">
      <c r="A60" t="s">
        <v>2659</v>
      </c>
      <c r="B60">
        <v>1743657.98</v>
      </c>
      <c r="C60">
        <v>0</v>
      </c>
      <c r="D60">
        <v>60867.28</v>
      </c>
      <c r="E60"/>
      <c r="F60"/>
      <c r="G60">
        <v>426630.32</v>
      </c>
      <c r="H60">
        <v>363059.21</v>
      </c>
      <c r="I60">
        <v>1260</v>
      </c>
      <c r="J60">
        <v>81545.98</v>
      </c>
      <c r="K60"/>
      <c r="L60">
        <v>15</v>
      </c>
      <c r="M60"/>
      <c r="N60"/>
      <c r="O60"/>
      <c r="P60">
        <v>2222830.3199999998</v>
      </c>
      <c r="Q60">
        <v>952271.33</v>
      </c>
      <c r="R60">
        <v>65000</v>
      </c>
      <c r="S60"/>
      <c r="T60"/>
      <c r="U60">
        <v>240502.5</v>
      </c>
      <c r="V60">
        <v>4500</v>
      </c>
      <c r="W60">
        <v>421012.5</v>
      </c>
      <c r="X60"/>
      <c r="Y60"/>
      <c r="Z60">
        <v>270271.3</v>
      </c>
      <c r="AA60">
        <v>59979.96</v>
      </c>
      <c r="AB60"/>
      <c r="AC60"/>
      <c r="AD60"/>
    </row>
    <row r="61" spans="1:30" x14ac:dyDescent="0.2">
      <c r="A61" t="s">
        <v>2660</v>
      </c>
      <c r="B61">
        <v>4004633.96</v>
      </c>
      <c r="C61">
        <v>10920</v>
      </c>
      <c r="D61">
        <v>146944.97</v>
      </c>
      <c r="E61"/>
      <c r="F61"/>
      <c r="G61">
        <v>2583487.16</v>
      </c>
      <c r="H61">
        <v>1452284.64</v>
      </c>
      <c r="I61">
        <v>19500</v>
      </c>
      <c r="J61">
        <v>176916.18</v>
      </c>
      <c r="K61"/>
      <c r="L61">
        <v>724.35</v>
      </c>
      <c r="M61"/>
      <c r="N61"/>
      <c r="O61"/>
      <c r="P61">
        <v>7696912.6699999999</v>
      </c>
      <c r="Q61">
        <v>1383798.02</v>
      </c>
      <c r="R61">
        <v>145676</v>
      </c>
      <c r="S61"/>
      <c r="T61"/>
      <c r="U61">
        <v>1067760.5</v>
      </c>
      <c r="V61">
        <v>14000</v>
      </c>
      <c r="W61">
        <v>1350565.69</v>
      </c>
      <c r="X61"/>
      <c r="Y61"/>
      <c r="Z61">
        <v>756702.99</v>
      </c>
      <c r="AA61">
        <v>62432.34</v>
      </c>
      <c r="AB61"/>
      <c r="AC61"/>
      <c r="AD61"/>
    </row>
    <row r="62" spans="1:30" x14ac:dyDescent="0.2">
      <c r="A62" t="s">
        <v>2661</v>
      </c>
      <c r="B62">
        <v>421426.92</v>
      </c>
      <c r="C62"/>
      <c r="D62">
        <v>364862.04</v>
      </c>
      <c r="E62"/>
      <c r="F62"/>
      <c r="G62">
        <v>603587.83999999997</v>
      </c>
      <c r="H62">
        <v>567687.88</v>
      </c>
      <c r="I62">
        <v>0</v>
      </c>
      <c r="J62">
        <v>83137.84</v>
      </c>
      <c r="K62"/>
      <c r="L62">
        <v>534.55999999999995</v>
      </c>
      <c r="M62"/>
      <c r="N62"/>
      <c r="O62"/>
      <c r="P62">
        <v>2266667.36</v>
      </c>
      <c r="Q62">
        <v>676227.79</v>
      </c>
      <c r="R62"/>
      <c r="S62"/>
      <c r="T62"/>
      <c r="U62">
        <v>373411.5</v>
      </c>
      <c r="V62"/>
      <c r="W62">
        <v>496783.5</v>
      </c>
      <c r="X62"/>
      <c r="Y62"/>
      <c r="Z62">
        <v>152000.07999999999</v>
      </c>
      <c r="AA62">
        <v>62983.43</v>
      </c>
      <c r="AB62"/>
      <c r="AC62">
        <v>0</v>
      </c>
      <c r="AD62"/>
    </row>
    <row r="63" spans="1:30" x14ac:dyDescent="0.2">
      <c r="A63" t="s">
        <v>2662</v>
      </c>
      <c r="B63">
        <v>690574.64</v>
      </c>
      <c r="C63">
        <v>0</v>
      </c>
      <c r="D63">
        <v>55760.5</v>
      </c>
      <c r="E63"/>
      <c r="F63"/>
      <c r="G63">
        <v>96813.69</v>
      </c>
      <c r="H63">
        <v>166535.98000000001</v>
      </c>
      <c r="I63">
        <v>2000</v>
      </c>
      <c r="J63">
        <v>31615.06</v>
      </c>
      <c r="K63"/>
      <c r="L63">
        <v>133.83000000000001</v>
      </c>
      <c r="M63"/>
      <c r="N63"/>
      <c r="O63"/>
      <c r="P63">
        <v>817347.69</v>
      </c>
      <c r="Q63">
        <v>556936.14</v>
      </c>
      <c r="R63"/>
      <c r="S63"/>
      <c r="T63"/>
      <c r="U63">
        <v>244832</v>
      </c>
      <c r="V63">
        <v>49300</v>
      </c>
      <c r="W63">
        <v>395192</v>
      </c>
      <c r="X63"/>
      <c r="Y63"/>
      <c r="Z63">
        <v>134512.14000000001</v>
      </c>
      <c r="AA63">
        <v>42271.35</v>
      </c>
      <c r="AB63"/>
      <c r="AC63"/>
      <c r="AD63"/>
    </row>
    <row r="64" spans="1:30" x14ac:dyDescent="0.2">
      <c r="A64" t="s">
        <v>2663</v>
      </c>
      <c r="B64">
        <v>1126487.01</v>
      </c>
      <c r="C64">
        <v>0</v>
      </c>
      <c r="D64">
        <v>71706.81</v>
      </c>
      <c r="E64"/>
      <c r="F64"/>
      <c r="G64">
        <v>158228.98000000001</v>
      </c>
      <c r="H64">
        <v>582678</v>
      </c>
      <c r="I64">
        <v>8557</v>
      </c>
      <c r="J64">
        <v>7040.32</v>
      </c>
      <c r="K64"/>
      <c r="L64">
        <v>1049.43</v>
      </c>
      <c r="M64"/>
      <c r="N64"/>
      <c r="O64"/>
      <c r="P64">
        <v>1211807.73</v>
      </c>
      <c r="Q64">
        <v>1252727.54</v>
      </c>
      <c r="R64"/>
      <c r="S64"/>
      <c r="T64"/>
      <c r="U64">
        <v>201590</v>
      </c>
      <c r="V64">
        <v>45000</v>
      </c>
      <c r="W64">
        <v>373809.76</v>
      </c>
      <c r="X64">
        <v>8110</v>
      </c>
      <c r="Y64"/>
      <c r="Z64">
        <v>301557.71999999997</v>
      </c>
      <c r="AA64">
        <v>19042</v>
      </c>
      <c r="AB64"/>
      <c r="AC64"/>
      <c r="AD64">
        <v>19160</v>
      </c>
    </row>
    <row r="65" spans="1:30" x14ac:dyDescent="0.2">
      <c r="A65" t="s">
        <v>2665</v>
      </c>
      <c r="B65">
        <v>849052.35</v>
      </c>
      <c r="C65">
        <v>0</v>
      </c>
      <c r="D65">
        <v>381030.21</v>
      </c>
      <c r="E65"/>
      <c r="F65"/>
      <c r="G65">
        <v>372548.79</v>
      </c>
      <c r="H65">
        <v>344866.57</v>
      </c>
      <c r="I65">
        <v>2890</v>
      </c>
      <c r="J65">
        <v>73533.61</v>
      </c>
      <c r="K65"/>
      <c r="L65">
        <v>1941.54</v>
      </c>
      <c r="M65"/>
      <c r="N65"/>
      <c r="O65">
        <v>158850</v>
      </c>
      <c r="P65">
        <v>2590732.39</v>
      </c>
      <c r="Q65">
        <v>972729.97</v>
      </c>
      <c r="R65"/>
      <c r="S65"/>
      <c r="T65"/>
      <c r="U65">
        <v>683182.5</v>
      </c>
      <c r="V65">
        <v>78260</v>
      </c>
      <c r="W65">
        <v>938308.5</v>
      </c>
      <c r="X65"/>
      <c r="Y65"/>
      <c r="Z65">
        <v>343119.57</v>
      </c>
      <c r="AA65">
        <v>12435.09</v>
      </c>
      <c r="AB65"/>
      <c r="AC65"/>
      <c r="AD65"/>
    </row>
    <row r="66" spans="1:30" x14ac:dyDescent="0.2">
      <c r="A66" t="s">
        <v>2666</v>
      </c>
      <c r="B66">
        <v>2124473.39</v>
      </c>
      <c r="C66">
        <v>0</v>
      </c>
      <c r="D66">
        <v>33157.519999999997</v>
      </c>
      <c r="E66"/>
      <c r="F66"/>
      <c r="G66">
        <v>1043016.16</v>
      </c>
      <c r="H66">
        <v>298621.48</v>
      </c>
      <c r="I66">
        <v>1900</v>
      </c>
      <c r="J66">
        <v>16914.91</v>
      </c>
      <c r="K66"/>
      <c r="L66">
        <v>7.49</v>
      </c>
      <c r="M66"/>
      <c r="N66"/>
      <c r="O66">
        <v>279157.05</v>
      </c>
      <c r="P66">
        <v>2642678.98</v>
      </c>
      <c r="Q66">
        <v>991916.26</v>
      </c>
      <c r="R66"/>
      <c r="S66"/>
      <c r="T66"/>
      <c r="U66">
        <v>457723</v>
      </c>
      <c r="V66">
        <v>42600</v>
      </c>
      <c r="W66">
        <v>534493</v>
      </c>
      <c r="X66"/>
      <c r="Y66"/>
      <c r="Z66">
        <v>172186.47</v>
      </c>
      <c r="AA66">
        <v>68246.960000000006</v>
      </c>
      <c r="AB66">
        <v>30540.3</v>
      </c>
      <c r="AC66"/>
      <c r="AD66"/>
    </row>
    <row r="67" spans="1:30" x14ac:dyDescent="0.2">
      <c r="A67" t="s">
        <v>2669</v>
      </c>
      <c r="B67">
        <v>980113.95</v>
      </c>
      <c r="C67">
        <v>0</v>
      </c>
      <c r="D67">
        <v>130832.38</v>
      </c>
      <c r="E67"/>
      <c r="F67"/>
      <c r="G67">
        <v>793679</v>
      </c>
      <c r="H67">
        <v>341897.16</v>
      </c>
      <c r="I67">
        <v>2500</v>
      </c>
      <c r="J67">
        <v>86369.82</v>
      </c>
      <c r="K67"/>
      <c r="L67">
        <v>147</v>
      </c>
      <c r="M67"/>
      <c r="N67"/>
      <c r="O67">
        <v>240854.65</v>
      </c>
      <c r="P67">
        <v>1770327</v>
      </c>
      <c r="Q67">
        <v>472117.82</v>
      </c>
      <c r="R67"/>
      <c r="S67"/>
      <c r="T67"/>
      <c r="U67">
        <v>273651</v>
      </c>
      <c r="V67">
        <v>4500</v>
      </c>
      <c r="W67">
        <v>444405</v>
      </c>
      <c r="X67"/>
      <c r="Y67"/>
      <c r="Z67">
        <v>257044.55</v>
      </c>
      <c r="AA67">
        <v>40106.080000000002</v>
      </c>
      <c r="AB67"/>
      <c r="AC67"/>
      <c r="AD67"/>
    </row>
    <row r="68" spans="1:30" x14ac:dyDescent="0.2">
      <c r="A68" t="s">
        <v>2670</v>
      </c>
      <c r="B68">
        <v>972675.54</v>
      </c>
      <c r="C68">
        <v>26710</v>
      </c>
      <c r="D68">
        <v>192402.85</v>
      </c>
      <c r="E68"/>
      <c r="F68"/>
      <c r="G68">
        <v>847845.01</v>
      </c>
      <c r="H68">
        <v>737054.55</v>
      </c>
      <c r="I68">
        <v>6140</v>
      </c>
      <c r="J68">
        <v>46231.69</v>
      </c>
      <c r="K68"/>
      <c r="L68">
        <v>2122.66</v>
      </c>
      <c r="M68"/>
      <c r="N68"/>
      <c r="O68"/>
      <c r="P68">
        <v>3470807.24</v>
      </c>
      <c r="Q68">
        <v>569443.43999999994</v>
      </c>
      <c r="R68"/>
      <c r="S68"/>
      <c r="T68"/>
      <c r="U68">
        <v>290790</v>
      </c>
      <c r="V68"/>
      <c r="W68">
        <v>391170</v>
      </c>
      <c r="X68"/>
      <c r="Y68"/>
      <c r="Z68">
        <v>278575.53999999998</v>
      </c>
      <c r="AA68">
        <v>17787</v>
      </c>
      <c r="AB68"/>
      <c r="AC68"/>
      <c r="AD68"/>
    </row>
    <row r="69" spans="1:30" x14ac:dyDescent="0.2">
      <c r="A69" t="s">
        <v>2671</v>
      </c>
      <c r="B69">
        <v>375859.53</v>
      </c>
      <c r="C69">
        <v>5860</v>
      </c>
      <c r="D69">
        <v>28358.63</v>
      </c>
      <c r="E69"/>
      <c r="F69"/>
      <c r="G69">
        <v>167846.96</v>
      </c>
      <c r="H69">
        <v>661402.86</v>
      </c>
      <c r="I69">
        <v>4500</v>
      </c>
      <c r="J69">
        <v>63776.08</v>
      </c>
      <c r="K69"/>
      <c r="L69">
        <v>0</v>
      </c>
      <c r="M69"/>
      <c r="N69"/>
      <c r="O69"/>
      <c r="P69">
        <v>1201384.94</v>
      </c>
      <c r="Q69">
        <v>503001.75</v>
      </c>
      <c r="R69">
        <v>100000</v>
      </c>
      <c r="S69"/>
      <c r="T69"/>
      <c r="U69">
        <v>363690</v>
      </c>
      <c r="V69"/>
      <c r="W69">
        <v>485489</v>
      </c>
      <c r="X69"/>
      <c r="Y69"/>
      <c r="Z69">
        <v>204083.76</v>
      </c>
      <c r="AA69">
        <v>18345.45</v>
      </c>
      <c r="AB69"/>
      <c r="AC69"/>
      <c r="AD69"/>
    </row>
    <row r="70" spans="1:30" x14ac:dyDescent="0.2">
      <c r="A70" t="s">
        <v>2673</v>
      </c>
      <c r="B70">
        <v>365922.16</v>
      </c>
      <c r="C70">
        <v>0</v>
      </c>
      <c r="D70">
        <v>171416.5</v>
      </c>
      <c r="E70"/>
      <c r="F70"/>
      <c r="G70">
        <v>351483.72</v>
      </c>
      <c r="H70">
        <v>312016.21000000002</v>
      </c>
      <c r="I70">
        <v>2460</v>
      </c>
      <c r="J70">
        <v>61200</v>
      </c>
      <c r="K70"/>
      <c r="L70">
        <v>93.95</v>
      </c>
      <c r="M70"/>
      <c r="N70"/>
      <c r="O70"/>
      <c r="P70">
        <v>934454.85</v>
      </c>
      <c r="Q70">
        <v>616192.35</v>
      </c>
      <c r="R70"/>
      <c r="S70"/>
      <c r="T70"/>
      <c r="U70">
        <v>631680</v>
      </c>
      <c r="V70">
        <v>1500</v>
      </c>
      <c r="W70">
        <v>763044</v>
      </c>
      <c r="X70">
        <v>10640</v>
      </c>
      <c r="Y70"/>
      <c r="Z70">
        <v>223577.33</v>
      </c>
      <c r="AA70">
        <v>7073.97</v>
      </c>
      <c r="AB70"/>
      <c r="AC70"/>
      <c r="AD70">
        <v>8460</v>
      </c>
    </row>
    <row r="71" spans="1:30" x14ac:dyDescent="0.2">
      <c r="A71" t="s">
        <v>2674</v>
      </c>
      <c r="B71">
        <v>530404.28</v>
      </c>
      <c r="C71"/>
      <c r="D71">
        <v>73018.710000000006</v>
      </c>
      <c r="E71"/>
      <c r="F71"/>
      <c r="G71">
        <v>197391.97</v>
      </c>
      <c r="H71">
        <v>397669.08</v>
      </c>
      <c r="I71">
        <v>1200</v>
      </c>
      <c r="J71">
        <v>18300</v>
      </c>
      <c r="K71"/>
      <c r="L71">
        <v>65.89</v>
      </c>
      <c r="M71"/>
      <c r="N71"/>
      <c r="O71"/>
      <c r="P71">
        <v>1881601.57</v>
      </c>
      <c r="Q71">
        <v>823969.17</v>
      </c>
      <c r="R71"/>
      <c r="S71"/>
      <c r="T71"/>
      <c r="U71">
        <v>361192</v>
      </c>
      <c r="V71">
        <v>52600</v>
      </c>
      <c r="W71">
        <v>519036</v>
      </c>
      <c r="X71"/>
      <c r="Y71"/>
      <c r="Z71">
        <v>163973.94</v>
      </c>
      <c r="AA71">
        <v>75657.36</v>
      </c>
      <c r="AB71"/>
      <c r="AC71"/>
      <c r="AD71">
        <v>8460</v>
      </c>
    </row>
    <row r="72" spans="1:30" x14ac:dyDescent="0.2">
      <c r="A72" t="s">
        <v>2675</v>
      </c>
      <c r="B72">
        <v>590469.31000000006</v>
      </c>
      <c r="C72">
        <v>5610</v>
      </c>
      <c r="D72">
        <v>39757.68</v>
      </c>
      <c r="E72"/>
      <c r="F72"/>
      <c r="G72">
        <v>425631.4</v>
      </c>
      <c r="H72">
        <v>221977.53</v>
      </c>
      <c r="I72">
        <v>4500</v>
      </c>
      <c r="J72">
        <v>46712.1</v>
      </c>
      <c r="K72"/>
      <c r="L72">
        <v>450</v>
      </c>
      <c r="M72"/>
      <c r="N72"/>
      <c r="O72"/>
      <c r="P72">
        <v>2618687.59</v>
      </c>
      <c r="Q72">
        <v>601531.55000000005</v>
      </c>
      <c r="R72"/>
      <c r="S72"/>
      <c r="T72"/>
      <c r="U72">
        <v>216195</v>
      </c>
      <c r="V72">
        <v>18960</v>
      </c>
      <c r="W72">
        <v>366749</v>
      </c>
      <c r="X72"/>
      <c r="Y72"/>
      <c r="Z72">
        <v>135810.35</v>
      </c>
      <c r="AA72">
        <v>45564.78</v>
      </c>
      <c r="AB72"/>
      <c r="AC72"/>
      <c r="AD72"/>
    </row>
    <row r="73" spans="1:30" x14ac:dyDescent="0.2">
      <c r="A73" t="s">
        <v>2676</v>
      </c>
      <c r="B73">
        <v>227105.56</v>
      </c>
      <c r="C73"/>
      <c r="D73">
        <v>43918.51</v>
      </c>
      <c r="E73"/>
      <c r="F73"/>
      <c r="G73">
        <v>26256.080000000002</v>
      </c>
      <c r="H73">
        <v>752511.67</v>
      </c>
      <c r="I73">
        <v>4800</v>
      </c>
      <c r="J73">
        <v>22954.35</v>
      </c>
      <c r="K73"/>
      <c r="L73">
        <v>215.66</v>
      </c>
      <c r="M73"/>
      <c r="N73"/>
      <c r="O73"/>
      <c r="P73">
        <v>2255161.35</v>
      </c>
      <c r="Q73">
        <v>500089.34</v>
      </c>
      <c r="R73"/>
      <c r="S73"/>
      <c r="T73"/>
      <c r="U73">
        <v>333816</v>
      </c>
      <c r="V73">
        <v>34800</v>
      </c>
      <c r="W73">
        <v>393256</v>
      </c>
      <c r="X73"/>
      <c r="Y73"/>
      <c r="Z73">
        <v>222077.05</v>
      </c>
      <c r="AA73">
        <v>54290.13</v>
      </c>
      <c r="AB73"/>
      <c r="AC73"/>
      <c r="AD73">
        <v>8460</v>
      </c>
    </row>
    <row r="74" spans="1:30" x14ac:dyDescent="0.2">
      <c r="A74" t="s">
        <v>2677</v>
      </c>
      <c r="B74">
        <v>575566.59</v>
      </c>
      <c r="C74">
        <v>71160</v>
      </c>
      <c r="D74">
        <v>47126.75</v>
      </c>
      <c r="E74"/>
      <c r="F74"/>
      <c r="G74">
        <v>589345.35</v>
      </c>
      <c r="H74">
        <v>186878.7</v>
      </c>
      <c r="I74">
        <v>4900</v>
      </c>
      <c r="J74">
        <v>69316.61</v>
      </c>
      <c r="K74"/>
      <c r="L74">
        <v>1122.72</v>
      </c>
      <c r="M74"/>
      <c r="N74"/>
      <c r="O74"/>
      <c r="P74">
        <v>2065017.96</v>
      </c>
      <c r="Q74">
        <v>942058.23</v>
      </c>
      <c r="R74"/>
      <c r="S74"/>
      <c r="T74"/>
      <c r="U74">
        <v>306590</v>
      </c>
      <c r="V74">
        <v>4945</v>
      </c>
      <c r="W74">
        <v>506641</v>
      </c>
      <c r="X74"/>
      <c r="Y74"/>
      <c r="Z74">
        <v>360276.93</v>
      </c>
      <c r="AA74">
        <v>23302.14</v>
      </c>
      <c r="AB74"/>
      <c r="AC74"/>
      <c r="AD74">
        <v>14487.95</v>
      </c>
    </row>
    <row r="75" spans="1:30" x14ac:dyDescent="0.2">
      <c r="A75" t="s">
        <v>2678</v>
      </c>
      <c r="B75">
        <v>1122704.98</v>
      </c>
      <c r="C75">
        <v>10672</v>
      </c>
      <c r="D75">
        <v>232925.61</v>
      </c>
      <c r="E75"/>
      <c r="F75"/>
      <c r="G75">
        <v>361021.09</v>
      </c>
      <c r="H75">
        <v>520192.34</v>
      </c>
      <c r="I75">
        <v>8000</v>
      </c>
      <c r="J75">
        <v>39700</v>
      </c>
      <c r="K75"/>
      <c r="L75">
        <v>234</v>
      </c>
      <c r="M75"/>
      <c r="N75"/>
      <c r="O75"/>
      <c r="P75">
        <v>2127187.88</v>
      </c>
      <c r="Q75">
        <v>1377827.04</v>
      </c>
      <c r="R75"/>
      <c r="S75"/>
      <c r="T75"/>
      <c r="U75">
        <v>388878</v>
      </c>
      <c r="V75">
        <v>46800</v>
      </c>
      <c r="W75">
        <v>638021</v>
      </c>
      <c r="X75"/>
      <c r="Y75"/>
      <c r="Z75">
        <v>258066.53</v>
      </c>
      <c r="AA75">
        <v>69685.17</v>
      </c>
      <c r="AB75"/>
      <c r="AC75"/>
      <c r="AD75"/>
    </row>
    <row r="76" spans="1:30" x14ac:dyDescent="0.2">
      <c r="A76" t="s">
        <v>2812</v>
      </c>
      <c r="B76">
        <v>1284812.7</v>
      </c>
      <c r="C76">
        <v>0</v>
      </c>
      <c r="D76">
        <v>77569.460000000006</v>
      </c>
      <c r="E76"/>
      <c r="F76"/>
      <c r="G76">
        <v>742015.96</v>
      </c>
      <c r="H76">
        <v>843386.95</v>
      </c>
      <c r="I76">
        <v>2924</v>
      </c>
      <c r="J76">
        <v>43597.15</v>
      </c>
      <c r="K76"/>
      <c r="L76">
        <v>1003.84</v>
      </c>
      <c r="M76"/>
      <c r="N76"/>
      <c r="O76">
        <v>228847.92</v>
      </c>
      <c r="P76">
        <v>3692657.78</v>
      </c>
      <c r="Q76">
        <v>372632.69</v>
      </c>
      <c r="R76"/>
      <c r="S76"/>
      <c r="T76"/>
      <c r="U76">
        <v>501889.5</v>
      </c>
      <c r="V76">
        <v>42000</v>
      </c>
      <c r="W76">
        <v>648583.5</v>
      </c>
      <c r="X76"/>
      <c r="Y76"/>
      <c r="Z76">
        <v>251366.42</v>
      </c>
      <c r="AA76">
        <v>197054.62</v>
      </c>
      <c r="AB76"/>
      <c r="AC76"/>
      <c r="AD76"/>
    </row>
    <row r="77" spans="1:30" x14ac:dyDescent="0.2">
      <c r="A77" t="s">
        <v>2679</v>
      </c>
      <c r="B77">
        <v>295041.7</v>
      </c>
      <c r="C77"/>
      <c r="D77">
        <v>369685.25</v>
      </c>
      <c r="E77"/>
      <c r="F77"/>
      <c r="G77">
        <v>2482719.2400000002</v>
      </c>
      <c r="H77">
        <v>54936.29</v>
      </c>
      <c r="I77"/>
      <c r="J77">
        <v>10563.66</v>
      </c>
      <c r="K77">
        <v>66600</v>
      </c>
      <c r="L77">
        <v>154.86000000000001</v>
      </c>
      <c r="M77"/>
      <c r="N77"/>
      <c r="O77"/>
      <c r="P77">
        <v>2241713.0099999998</v>
      </c>
      <c r="Q77">
        <v>533832.22</v>
      </c>
      <c r="R77"/>
      <c r="S77"/>
      <c r="T77"/>
      <c r="U77">
        <v>261660</v>
      </c>
      <c r="V77">
        <v>12558</v>
      </c>
      <c r="W77">
        <v>402866</v>
      </c>
      <c r="X77"/>
      <c r="Y77"/>
      <c r="Z77">
        <v>210317.99</v>
      </c>
      <c r="AA77">
        <v>65430.16</v>
      </c>
      <c r="AB77"/>
      <c r="AC77"/>
      <c r="AD77"/>
    </row>
    <row r="78" spans="1:30" x14ac:dyDescent="0.2">
      <c r="A78" t="s">
        <v>2680</v>
      </c>
      <c r="B78">
        <v>810012.85</v>
      </c>
      <c r="C78">
        <v>0</v>
      </c>
      <c r="D78">
        <v>66858.05</v>
      </c>
      <c r="E78"/>
      <c r="F78"/>
      <c r="G78">
        <v>614275.68000000005</v>
      </c>
      <c r="H78">
        <v>311208</v>
      </c>
      <c r="I78">
        <v>2500</v>
      </c>
      <c r="J78">
        <v>97893.86</v>
      </c>
      <c r="K78"/>
      <c r="L78">
        <v>31842.03</v>
      </c>
      <c r="M78">
        <v>444</v>
      </c>
      <c r="N78"/>
      <c r="O78"/>
      <c r="P78">
        <v>1881918.88</v>
      </c>
      <c r="Q78">
        <v>948815.5</v>
      </c>
      <c r="R78"/>
      <c r="S78"/>
      <c r="T78"/>
      <c r="U78">
        <v>597736.5</v>
      </c>
      <c r="V78">
        <v>3000</v>
      </c>
      <c r="W78">
        <v>787972.5</v>
      </c>
      <c r="X78"/>
      <c r="Y78"/>
      <c r="Z78">
        <v>580364.75</v>
      </c>
      <c r="AA78">
        <v>63196.98</v>
      </c>
      <c r="AB78"/>
      <c r="AC78"/>
      <c r="AD78">
        <v>85850</v>
      </c>
    </row>
    <row r="79" spans="1:30" x14ac:dyDescent="0.2">
      <c r="A79" t="s">
        <v>2681</v>
      </c>
      <c r="B79">
        <v>684081.02</v>
      </c>
      <c r="C79">
        <v>0</v>
      </c>
      <c r="D79">
        <v>66120.39</v>
      </c>
      <c r="E79"/>
      <c r="F79"/>
      <c r="G79">
        <v>592330.68000000005</v>
      </c>
      <c r="H79">
        <v>1114577.57</v>
      </c>
      <c r="I79">
        <v>0</v>
      </c>
      <c r="J79">
        <v>33050</v>
      </c>
      <c r="K79">
        <v>52260</v>
      </c>
      <c r="L79"/>
      <c r="M79">
        <v>5000</v>
      </c>
      <c r="N79"/>
      <c r="O79"/>
      <c r="P79">
        <v>1941230.36</v>
      </c>
      <c r="Q79">
        <v>525423.51</v>
      </c>
      <c r="R79"/>
      <c r="S79"/>
      <c r="T79"/>
      <c r="U79">
        <v>217822</v>
      </c>
      <c r="V79">
        <v>250000</v>
      </c>
      <c r="W79">
        <v>327142</v>
      </c>
      <c r="X79"/>
      <c r="Y79"/>
      <c r="Z79">
        <v>226117.91</v>
      </c>
      <c r="AA79">
        <v>47149.82</v>
      </c>
      <c r="AB79"/>
      <c r="AC79"/>
      <c r="AD79">
        <v>8220</v>
      </c>
    </row>
    <row r="80" spans="1:30" x14ac:dyDescent="0.2">
      <c r="A80" t="s">
        <v>2682</v>
      </c>
      <c r="B80">
        <v>1307989.69</v>
      </c>
      <c r="C80">
        <v>10840</v>
      </c>
      <c r="D80">
        <v>207502.26</v>
      </c>
      <c r="E80"/>
      <c r="F80"/>
      <c r="G80">
        <v>272738.24</v>
      </c>
      <c r="H80">
        <v>68411.05</v>
      </c>
      <c r="I80">
        <v>22404.22</v>
      </c>
      <c r="J80">
        <v>6227.93</v>
      </c>
      <c r="K80"/>
      <c r="L80"/>
      <c r="M80">
        <v>5000</v>
      </c>
      <c r="N80"/>
      <c r="O80"/>
      <c r="P80">
        <v>1940061.77</v>
      </c>
      <c r="Q80">
        <v>1060907.1499999999</v>
      </c>
      <c r="R80"/>
      <c r="S80"/>
      <c r="T80"/>
      <c r="U80">
        <v>217486.5</v>
      </c>
      <c r="V80"/>
      <c r="W80">
        <v>440356.5</v>
      </c>
      <c r="X80"/>
      <c r="Y80"/>
      <c r="Z80">
        <v>191669.04</v>
      </c>
      <c r="AA80">
        <v>32195.439999999999</v>
      </c>
      <c r="AB80"/>
      <c r="AC80"/>
      <c r="AD80"/>
    </row>
    <row r="81" spans="1:30" x14ac:dyDescent="0.2">
      <c r="A81" t="s">
        <v>2683</v>
      </c>
      <c r="B81">
        <v>297956.06</v>
      </c>
      <c r="C81"/>
      <c r="D81">
        <v>10747.85</v>
      </c>
      <c r="E81"/>
      <c r="F81"/>
      <c r="G81">
        <v>491002</v>
      </c>
      <c r="H81">
        <v>305782.19</v>
      </c>
      <c r="I81"/>
      <c r="J81">
        <v>73350</v>
      </c>
      <c r="K81"/>
      <c r="L81">
        <v>6.9</v>
      </c>
      <c r="M81"/>
      <c r="N81"/>
      <c r="O81">
        <v>776153.48</v>
      </c>
      <c r="P81">
        <v>2076384.94</v>
      </c>
      <c r="Q81">
        <v>383179.6</v>
      </c>
      <c r="R81"/>
      <c r="S81"/>
      <c r="T81"/>
      <c r="U81">
        <v>38146.5</v>
      </c>
      <c r="V81"/>
      <c r="W81">
        <v>150252.5</v>
      </c>
      <c r="X81"/>
      <c r="Y81"/>
      <c r="Z81">
        <v>111726.87</v>
      </c>
      <c r="AA81">
        <v>21000</v>
      </c>
      <c r="AB81"/>
      <c r="AC81"/>
      <c r="AD81"/>
    </row>
    <row r="82" spans="1:30" x14ac:dyDescent="0.2">
      <c r="A82" t="s">
        <v>2684</v>
      </c>
      <c r="B82">
        <v>681104.59</v>
      </c>
      <c r="C82">
        <v>10840</v>
      </c>
      <c r="D82">
        <v>218702.78</v>
      </c>
      <c r="E82"/>
      <c r="F82"/>
      <c r="G82">
        <v>-104527.18</v>
      </c>
      <c r="H82">
        <v>124486.63</v>
      </c>
      <c r="I82">
        <v>15465</v>
      </c>
      <c r="J82">
        <v>-795.15</v>
      </c>
      <c r="K82">
        <v>70000</v>
      </c>
      <c r="L82"/>
      <c r="M82">
        <v>10000</v>
      </c>
      <c r="N82"/>
      <c r="O82"/>
      <c r="P82">
        <v>1879892.65</v>
      </c>
      <c r="Q82">
        <v>589912.14</v>
      </c>
      <c r="R82"/>
      <c r="S82">
        <v>2065</v>
      </c>
      <c r="T82"/>
      <c r="U82">
        <v>224091</v>
      </c>
      <c r="V82"/>
      <c r="W82">
        <v>345621</v>
      </c>
      <c r="X82">
        <v>1560</v>
      </c>
      <c r="Y82"/>
      <c r="Z82">
        <v>167298.26999999999</v>
      </c>
      <c r="AA82">
        <v>61705.95</v>
      </c>
      <c r="AB82"/>
      <c r="AC82"/>
      <c r="AD82"/>
    </row>
    <row r="83" spans="1:30" x14ac:dyDescent="0.2">
      <c r="A83" t="s">
        <v>2685</v>
      </c>
      <c r="B83">
        <v>449488.61</v>
      </c>
      <c r="C83">
        <v>0</v>
      </c>
      <c r="D83">
        <v>53570.38</v>
      </c>
      <c r="E83"/>
      <c r="F83"/>
      <c r="G83">
        <v>223370.54</v>
      </c>
      <c r="H83">
        <v>358448.32</v>
      </c>
      <c r="I83">
        <v>0</v>
      </c>
      <c r="J83">
        <v>66693.899999999994</v>
      </c>
      <c r="K83">
        <v>162645</v>
      </c>
      <c r="L83">
        <v>0</v>
      </c>
      <c r="M83"/>
      <c r="N83"/>
      <c r="O83">
        <v>67787.38</v>
      </c>
      <c r="P83">
        <v>1840507.51</v>
      </c>
      <c r="Q83">
        <v>348074.9</v>
      </c>
      <c r="R83">
        <v>20000</v>
      </c>
      <c r="S83"/>
      <c r="T83"/>
      <c r="U83">
        <v>409720</v>
      </c>
      <c r="V83"/>
      <c r="W83">
        <v>542127</v>
      </c>
      <c r="X83"/>
      <c r="Y83"/>
      <c r="Z83">
        <v>214946.16</v>
      </c>
      <c r="AA83">
        <v>25323.51</v>
      </c>
      <c r="AB83"/>
      <c r="AC83"/>
      <c r="AD83">
        <v>3250</v>
      </c>
    </row>
    <row r="84" spans="1:30" x14ac:dyDescent="0.2">
      <c r="A84" t="s">
        <v>2686</v>
      </c>
      <c r="B84">
        <v>479142.58</v>
      </c>
      <c r="C84"/>
      <c r="D84">
        <v>37030.199999999997</v>
      </c>
      <c r="E84"/>
      <c r="F84"/>
      <c r="G84">
        <v>695644.07</v>
      </c>
      <c r="H84">
        <v>40643.78</v>
      </c>
      <c r="I84">
        <v>229.9</v>
      </c>
      <c r="J84">
        <v>17995.13</v>
      </c>
      <c r="K84">
        <v>15400</v>
      </c>
      <c r="L84">
        <v>67500</v>
      </c>
      <c r="M84"/>
      <c r="N84"/>
      <c r="O84"/>
      <c r="P84">
        <v>2651073.88</v>
      </c>
      <c r="Q84">
        <v>368164.42</v>
      </c>
      <c r="R84"/>
      <c r="S84"/>
      <c r="T84"/>
      <c r="U84">
        <v>144710</v>
      </c>
      <c r="V84">
        <v>250000</v>
      </c>
      <c r="W84">
        <v>280370</v>
      </c>
      <c r="X84"/>
      <c r="Y84"/>
      <c r="Z84">
        <v>92238.35</v>
      </c>
      <c r="AA84">
        <v>17159.810000000001</v>
      </c>
      <c r="AB84"/>
      <c r="AC84"/>
      <c r="AD84"/>
    </row>
    <row r="85" spans="1:30" x14ac:dyDescent="0.2">
      <c r="A85" t="s">
        <v>2797</v>
      </c>
      <c r="B85">
        <v>355349.01</v>
      </c>
      <c r="C85">
        <v>10920</v>
      </c>
      <c r="D85">
        <v>43411.46</v>
      </c>
      <c r="E85"/>
      <c r="F85"/>
      <c r="G85">
        <v>306050.55</v>
      </c>
      <c r="H85">
        <v>84577.01</v>
      </c>
      <c r="I85">
        <v>1000</v>
      </c>
      <c r="J85">
        <v>20959.28</v>
      </c>
      <c r="K85">
        <v>42500</v>
      </c>
      <c r="L85"/>
      <c r="M85">
        <v>15000</v>
      </c>
      <c r="N85"/>
      <c r="O85"/>
      <c r="P85">
        <v>3200752.69</v>
      </c>
      <c r="Q85">
        <v>381886.47</v>
      </c>
      <c r="R85">
        <v>20000</v>
      </c>
      <c r="S85"/>
      <c r="T85"/>
      <c r="U85">
        <v>201030</v>
      </c>
      <c r="V85"/>
      <c r="W85">
        <v>283338</v>
      </c>
      <c r="X85"/>
      <c r="Y85"/>
      <c r="Z85">
        <v>164282.88</v>
      </c>
      <c r="AA85">
        <v>71112.09</v>
      </c>
      <c r="AB85"/>
      <c r="AC85"/>
      <c r="AD85"/>
    </row>
    <row r="86" spans="1:30" x14ac:dyDescent="0.2">
      <c r="A86" t="s">
        <v>2687</v>
      </c>
      <c r="B86">
        <v>777049.95</v>
      </c>
      <c r="C86"/>
      <c r="D86">
        <v>55903.67</v>
      </c>
      <c r="E86"/>
      <c r="F86"/>
      <c r="G86">
        <v>96959.86</v>
      </c>
      <c r="H86">
        <v>785839.16</v>
      </c>
      <c r="I86">
        <v>1500</v>
      </c>
      <c r="J86">
        <v>56403.34</v>
      </c>
      <c r="K86"/>
      <c r="L86">
        <v>89.72</v>
      </c>
      <c r="M86">
        <v>64040</v>
      </c>
      <c r="N86"/>
      <c r="O86">
        <v>379036.06</v>
      </c>
      <c r="P86">
        <v>1975689.39</v>
      </c>
      <c r="Q86">
        <v>283461.27</v>
      </c>
      <c r="R86"/>
      <c r="S86"/>
      <c r="T86">
        <v>361140</v>
      </c>
      <c r="U86">
        <v>17532</v>
      </c>
      <c r="V86">
        <v>-349140</v>
      </c>
      <c r="W86">
        <v>215852</v>
      </c>
      <c r="X86"/>
      <c r="Y86"/>
      <c r="Z86">
        <v>108548.96</v>
      </c>
      <c r="AA86">
        <v>93873.21</v>
      </c>
      <c r="AB86"/>
      <c r="AC86"/>
      <c r="AD86"/>
    </row>
    <row r="87" spans="1:30" x14ac:dyDescent="0.2">
      <c r="A87" t="s">
        <v>2688</v>
      </c>
      <c r="B87">
        <v>2822289.46</v>
      </c>
      <c r="C87"/>
      <c r="D87">
        <v>63644.58</v>
      </c>
      <c r="E87"/>
      <c r="F87"/>
      <c r="G87">
        <v>1515218.67</v>
      </c>
      <c r="H87">
        <v>600158.39</v>
      </c>
      <c r="I87">
        <v>3000</v>
      </c>
      <c r="J87">
        <v>63245.52</v>
      </c>
      <c r="K87"/>
      <c r="L87">
        <v>429798.6</v>
      </c>
      <c r="M87"/>
      <c r="N87"/>
      <c r="O87">
        <v>728847.49</v>
      </c>
      <c r="P87">
        <v>3812204.74</v>
      </c>
      <c r="Q87">
        <v>544992.29</v>
      </c>
      <c r="R87">
        <v>37500</v>
      </c>
      <c r="S87"/>
      <c r="T87"/>
      <c r="U87">
        <v>317436</v>
      </c>
      <c r="V87">
        <v>60000</v>
      </c>
      <c r="W87">
        <v>640404</v>
      </c>
      <c r="X87">
        <v>2490</v>
      </c>
      <c r="Y87">
        <v>2000</v>
      </c>
      <c r="Z87">
        <v>313141.23</v>
      </c>
      <c r="AA87">
        <v>133938.64000000001</v>
      </c>
      <c r="AB87"/>
      <c r="AC87"/>
      <c r="AD87"/>
    </row>
    <row r="88" spans="1:30" x14ac:dyDescent="0.2">
      <c r="A88" t="s">
        <v>2689</v>
      </c>
      <c r="B88">
        <v>1828007.1</v>
      </c>
      <c r="C88"/>
      <c r="D88">
        <v>45139.06</v>
      </c>
      <c r="E88"/>
      <c r="F88">
        <v>321513</v>
      </c>
      <c r="G88">
        <v>1671599.51</v>
      </c>
      <c r="H88">
        <v>170780.1</v>
      </c>
      <c r="I88">
        <v>5717</v>
      </c>
      <c r="J88">
        <v>149598.88</v>
      </c>
      <c r="K88"/>
      <c r="L88">
        <v>5757.41</v>
      </c>
      <c r="M88">
        <v>10940</v>
      </c>
      <c r="N88"/>
      <c r="O88">
        <v>4214993.95</v>
      </c>
      <c r="P88"/>
      <c r="Q88">
        <v>432662.79</v>
      </c>
      <c r="R88">
        <v>3000</v>
      </c>
      <c r="S88"/>
      <c r="T88"/>
      <c r="U88">
        <v>318810</v>
      </c>
      <c r="V88">
        <v>17279.5</v>
      </c>
      <c r="W88">
        <v>528925.5</v>
      </c>
      <c r="X88"/>
      <c r="Y88"/>
      <c r="Z88">
        <v>274023.56</v>
      </c>
      <c r="AA88">
        <v>83265.179999999993</v>
      </c>
      <c r="AB88"/>
      <c r="AC88">
        <v>15400.5</v>
      </c>
      <c r="AD88"/>
    </row>
    <row r="89" spans="1:30" x14ac:dyDescent="0.2">
      <c r="A89" t="s">
        <v>2690</v>
      </c>
      <c r="B89">
        <v>1901933.73</v>
      </c>
      <c r="C89"/>
      <c r="D89">
        <v>46513.49</v>
      </c>
      <c r="E89"/>
      <c r="F89"/>
      <c r="G89">
        <v>930576.04</v>
      </c>
      <c r="H89">
        <v>337527.69</v>
      </c>
      <c r="I89">
        <v>2700</v>
      </c>
      <c r="J89">
        <v>47639.199999999997</v>
      </c>
      <c r="K89"/>
      <c r="L89">
        <v>877.5</v>
      </c>
      <c r="M89">
        <v>160202.13</v>
      </c>
      <c r="N89"/>
      <c r="O89">
        <v>600666.39</v>
      </c>
      <c r="P89">
        <v>2080906</v>
      </c>
      <c r="Q89">
        <v>368954.16</v>
      </c>
      <c r="R89">
        <v>123499.99</v>
      </c>
      <c r="S89"/>
      <c r="T89"/>
      <c r="U89">
        <v>587219.19999999995</v>
      </c>
      <c r="V89">
        <v>34800</v>
      </c>
      <c r="W89">
        <v>740219.2</v>
      </c>
      <c r="X89">
        <v>4850</v>
      </c>
      <c r="Y89"/>
      <c r="Z89">
        <v>416273.94</v>
      </c>
      <c r="AA89">
        <v>66605.429999999993</v>
      </c>
      <c r="AB89"/>
      <c r="AC89"/>
      <c r="AD89"/>
    </row>
    <row r="90" spans="1:30" x14ac:dyDescent="0.2">
      <c r="A90" t="s">
        <v>2691</v>
      </c>
      <c r="B90">
        <v>1189098.17</v>
      </c>
      <c r="C90"/>
      <c r="D90">
        <v>205798.55</v>
      </c>
      <c r="E90"/>
      <c r="F90"/>
      <c r="G90">
        <v>921837.92</v>
      </c>
      <c r="H90">
        <v>251866.53</v>
      </c>
      <c r="I90">
        <v>2280</v>
      </c>
      <c r="J90">
        <v>31600</v>
      </c>
      <c r="K90"/>
      <c r="L90">
        <v>5.9</v>
      </c>
      <c r="M90">
        <v>111983</v>
      </c>
      <c r="N90"/>
      <c r="O90">
        <v>416702.55</v>
      </c>
      <c r="P90">
        <v>2304026.96</v>
      </c>
      <c r="Q90">
        <v>246568.66</v>
      </c>
      <c r="R90"/>
      <c r="S90"/>
      <c r="T90"/>
      <c r="U90">
        <v>98728.9</v>
      </c>
      <c r="V90">
        <v>8343.75</v>
      </c>
      <c r="W90">
        <v>228962.65</v>
      </c>
      <c r="X90"/>
      <c r="Y90"/>
      <c r="Z90">
        <v>176488.33</v>
      </c>
      <c r="AA90">
        <v>66509.58</v>
      </c>
      <c r="AB90"/>
      <c r="AC90"/>
      <c r="AD90"/>
    </row>
    <row r="91" spans="1:30" x14ac:dyDescent="0.2">
      <c r="A91" t="s">
        <v>2692</v>
      </c>
      <c r="B91">
        <v>1950934.79</v>
      </c>
      <c r="C91"/>
      <c r="D91">
        <v>189942.12</v>
      </c>
      <c r="E91"/>
      <c r="F91"/>
      <c r="G91">
        <v>630952.95999999996</v>
      </c>
      <c r="H91">
        <v>763522.74</v>
      </c>
      <c r="I91">
        <v>0</v>
      </c>
      <c r="J91">
        <v>59988.1</v>
      </c>
      <c r="K91"/>
      <c r="L91">
        <v>387800</v>
      </c>
      <c r="M91"/>
      <c r="N91"/>
      <c r="O91">
        <v>614322.29</v>
      </c>
      <c r="P91">
        <v>2345661.54</v>
      </c>
      <c r="Q91">
        <v>584957.47</v>
      </c>
      <c r="R91">
        <v>7200</v>
      </c>
      <c r="S91"/>
      <c r="T91"/>
      <c r="U91">
        <v>425418</v>
      </c>
      <c r="V91">
        <v>25300</v>
      </c>
      <c r="W91">
        <v>711166</v>
      </c>
      <c r="X91">
        <v>9570</v>
      </c>
      <c r="Y91"/>
      <c r="Z91">
        <v>252818.68</v>
      </c>
      <c r="AA91">
        <v>78616.320000000007</v>
      </c>
      <c r="AB91"/>
      <c r="AC91"/>
      <c r="AD91"/>
    </row>
    <row r="92" spans="1:30" x14ac:dyDescent="0.2">
      <c r="A92" t="s">
        <v>2693</v>
      </c>
      <c r="B92">
        <v>1079942.3899999999</v>
      </c>
      <c r="C92">
        <v>0</v>
      </c>
      <c r="D92">
        <v>79137.789999999994</v>
      </c>
      <c r="E92"/>
      <c r="F92"/>
      <c r="G92">
        <v>592033.4</v>
      </c>
      <c r="H92">
        <v>216443.2</v>
      </c>
      <c r="I92">
        <v>3000</v>
      </c>
      <c r="J92">
        <v>47950.28</v>
      </c>
      <c r="K92"/>
      <c r="L92">
        <v>163148.71</v>
      </c>
      <c r="M92">
        <v>4005</v>
      </c>
      <c r="N92"/>
      <c r="O92">
        <v>571660.85</v>
      </c>
      <c r="P92">
        <v>4378498.51</v>
      </c>
      <c r="Q92">
        <v>307440.55</v>
      </c>
      <c r="R92"/>
      <c r="S92"/>
      <c r="T92"/>
      <c r="U92">
        <v>198726.99</v>
      </c>
      <c r="V92">
        <v>9200</v>
      </c>
      <c r="W92">
        <v>359078.99</v>
      </c>
      <c r="X92">
        <v>4490</v>
      </c>
      <c r="Y92"/>
      <c r="Z92">
        <v>177918.38</v>
      </c>
      <c r="AA92">
        <v>77219.61</v>
      </c>
      <c r="AB92"/>
      <c r="AC92"/>
      <c r="AD92"/>
    </row>
    <row r="93" spans="1:30" x14ac:dyDescent="0.2">
      <c r="A93" t="s">
        <v>2694</v>
      </c>
      <c r="B93">
        <v>1232024.8999999999</v>
      </c>
      <c r="C93">
        <v>0</v>
      </c>
      <c r="D93">
        <v>38785.74</v>
      </c>
      <c r="E93"/>
      <c r="F93"/>
      <c r="G93">
        <v>906110.34</v>
      </c>
      <c r="H93">
        <v>1043877.13</v>
      </c>
      <c r="I93">
        <v>10400</v>
      </c>
      <c r="J93">
        <v>54395.56</v>
      </c>
      <c r="K93"/>
      <c r="L93">
        <v>471.83</v>
      </c>
      <c r="M93"/>
      <c r="N93"/>
      <c r="O93">
        <v>506771.99</v>
      </c>
      <c r="P93"/>
      <c r="Q93">
        <v>318934.88</v>
      </c>
      <c r="R93">
        <v>60000</v>
      </c>
      <c r="S93"/>
      <c r="T93"/>
      <c r="U93">
        <v>612810</v>
      </c>
      <c r="V93">
        <v>23172</v>
      </c>
      <c r="W93">
        <v>796018</v>
      </c>
      <c r="X93"/>
      <c r="Y93">
        <v>480</v>
      </c>
      <c r="Z93">
        <v>258015.25</v>
      </c>
      <c r="AA93">
        <v>118128.82</v>
      </c>
      <c r="AB93"/>
      <c r="AC93"/>
      <c r="AD93">
        <v>0.01</v>
      </c>
    </row>
    <row r="94" spans="1:30" x14ac:dyDescent="0.2">
      <c r="A94" t="s">
        <v>2695</v>
      </c>
      <c r="B94">
        <v>876168.07</v>
      </c>
      <c r="C94">
        <v>0</v>
      </c>
      <c r="D94">
        <v>79369.48</v>
      </c>
      <c r="E94"/>
      <c r="F94"/>
      <c r="G94">
        <v>827755.71</v>
      </c>
      <c r="H94">
        <v>504530.49</v>
      </c>
      <c r="I94">
        <v>3000</v>
      </c>
      <c r="J94">
        <v>64099.34</v>
      </c>
      <c r="K94"/>
      <c r="L94">
        <v>307521.02</v>
      </c>
      <c r="M94"/>
      <c r="N94"/>
      <c r="O94">
        <v>399892.4</v>
      </c>
      <c r="P94">
        <v>2028099.35</v>
      </c>
      <c r="Q94">
        <v>317676.65000000002</v>
      </c>
      <c r="R94">
        <v>168000</v>
      </c>
      <c r="S94"/>
      <c r="T94"/>
      <c r="U94">
        <v>500727</v>
      </c>
      <c r="V94">
        <v>36300</v>
      </c>
      <c r="W94">
        <v>722969</v>
      </c>
      <c r="X94"/>
      <c r="Y94"/>
      <c r="Z94">
        <v>338193.23</v>
      </c>
      <c r="AA94">
        <v>56744.1</v>
      </c>
      <c r="AB94"/>
      <c r="AC94"/>
      <c r="AD94"/>
    </row>
    <row r="95" spans="1:30" x14ac:dyDescent="0.2">
      <c r="A95" t="s">
        <v>2696</v>
      </c>
      <c r="B95">
        <v>783623.17</v>
      </c>
      <c r="C95">
        <v>0</v>
      </c>
      <c r="D95">
        <v>93926.23</v>
      </c>
      <c r="E95"/>
      <c r="F95"/>
      <c r="G95">
        <v>1600475.14</v>
      </c>
      <c r="H95">
        <v>112377.08</v>
      </c>
      <c r="I95">
        <v>2360</v>
      </c>
      <c r="J95">
        <v>69004.75</v>
      </c>
      <c r="K95">
        <v>79524</v>
      </c>
      <c r="L95">
        <v>20.56</v>
      </c>
      <c r="M95">
        <v>41718</v>
      </c>
      <c r="N95"/>
      <c r="O95">
        <v>407964.68</v>
      </c>
      <c r="P95">
        <v>4808766.24</v>
      </c>
      <c r="Q95">
        <v>483319.93</v>
      </c>
      <c r="R95"/>
      <c r="S95"/>
      <c r="T95"/>
      <c r="U95">
        <v>373365.5</v>
      </c>
      <c r="V95">
        <v>19600</v>
      </c>
      <c r="W95">
        <v>584285.5</v>
      </c>
      <c r="X95"/>
      <c r="Y95"/>
      <c r="Z95">
        <v>286237.77</v>
      </c>
      <c r="AA95">
        <v>115485.24</v>
      </c>
      <c r="AB95"/>
      <c r="AC95"/>
      <c r="AD95"/>
    </row>
    <row r="96" spans="1:30" x14ac:dyDescent="0.2">
      <c r="A96" t="s">
        <v>2697</v>
      </c>
      <c r="B96">
        <v>876953.72</v>
      </c>
      <c r="C96"/>
      <c r="D96">
        <v>26648.33</v>
      </c>
      <c r="E96"/>
      <c r="F96"/>
      <c r="G96">
        <v>902481.94</v>
      </c>
      <c r="H96">
        <v>350020.4</v>
      </c>
      <c r="I96">
        <v>6000</v>
      </c>
      <c r="J96">
        <v>39123.660000000003</v>
      </c>
      <c r="K96"/>
      <c r="L96">
        <v>9064.02</v>
      </c>
      <c r="M96">
        <v>39192</v>
      </c>
      <c r="N96"/>
      <c r="O96">
        <v>384992.43</v>
      </c>
      <c r="P96">
        <v>2574871.5499999998</v>
      </c>
      <c r="Q96">
        <v>270282.34999999998</v>
      </c>
      <c r="R96">
        <v>30755</v>
      </c>
      <c r="S96"/>
      <c r="T96"/>
      <c r="U96">
        <v>300499.20000000001</v>
      </c>
      <c r="V96">
        <v>11200</v>
      </c>
      <c r="W96">
        <v>419205.2</v>
      </c>
      <c r="X96">
        <v>2000</v>
      </c>
      <c r="Y96">
        <v>480</v>
      </c>
      <c r="Z96">
        <v>182837.33</v>
      </c>
      <c r="AA96">
        <v>71129.25</v>
      </c>
      <c r="AB96"/>
      <c r="AC96"/>
      <c r="AD96"/>
    </row>
    <row r="97" spans="1:30" x14ac:dyDescent="0.2">
      <c r="A97" t="s">
        <v>2698</v>
      </c>
      <c r="B97">
        <v>734256.22</v>
      </c>
      <c r="C97"/>
      <c r="D97">
        <v>63709.74</v>
      </c>
      <c r="E97"/>
      <c r="F97"/>
      <c r="G97">
        <v>1079026.57</v>
      </c>
      <c r="H97">
        <v>258116.03</v>
      </c>
      <c r="I97">
        <v>1770</v>
      </c>
      <c r="J97">
        <v>36118.300000000003</v>
      </c>
      <c r="K97">
        <v>144600</v>
      </c>
      <c r="L97">
        <v>19.73</v>
      </c>
      <c r="M97"/>
      <c r="N97"/>
      <c r="O97">
        <v>289556.92</v>
      </c>
      <c r="P97">
        <v>2326634.9900000002</v>
      </c>
      <c r="Q97">
        <v>464644.18</v>
      </c>
      <c r="R97"/>
      <c r="S97"/>
      <c r="T97"/>
      <c r="U97">
        <v>506596.5</v>
      </c>
      <c r="V97">
        <v>13100</v>
      </c>
      <c r="W97">
        <v>559586.5</v>
      </c>
      <c r="X97">
        <v>2000</v>
      </c>
      <c r="Y97"/>
      <c r="Z97">
        <v>315195.26</v>
      </c>
      <c r="AA97">
        <v>25809.27</v>
      </c>
      <c r="AB97"/>
      <c r="AC97"/>
      <c r="AD97"/>
    </row>
    <row r="98" spans="1:30" x14ac:dyDescent="0.2">
      <c r="A98" t="s">
        <v>2699</v>
      </c>
      <c r="B98">
        <v>835186.14</v>
      </c>
      <c r="C98"/>
      <c r="D98">
        <v>79652.11</v>
      </c>
      <c r="E98"/>
      <c r="F98"/>
      <c r="G98">
        <v>2571353.0099999998</v>
      </c>
      <c r="H98">
        <v>1086169.3700000001</v>
      </c>
      <c r="I98">
        <v>8100</v>
      </c>
      <c r="J98">
        <v>56880.3</v>
      </c>
      <c r="K98"/>
      <c r="L98">
        <v>23.36</v>
      </c>
      <c r="M98">
        <v>102000</v>
      </c>
      <c r="N98"/>
      <c r="O98">
        <v>267716.23</v>
      </c>
      <c r="P98">
        <v>2310530.36</v>
      </c>
      <c r="Q98">
        <v>382762.22</v>
      </c>
      <c r="R98">
        <v>4500</v>
      </c>
      <c r="S98"/>
      <c r="T98"/>
      <c r="U98">
        <v>283479</v>
      </c>
      <c r="V98">
        <v>15500</v>
      </c>
      <c r="W98">
        <v>519177</v>
      </c>
      <c r="X98">
        <v>4490</v>
      </c>
      <c r="Y98"/>
      <c r="Z98">
        <v>211354.04</v>
      </c>
      <c r="AA98">
        <v>110830.32</v>
      </c>
      <c r="AB98"/>
      <c r="AC98"/>
      <c r="AD98"/>
    </row>
    <row r="99" spans="1:30" x14ac:dyDescent="0.2">
      <c r="A99" t="s">
        <v>2798</v>
      </c>
      <c r="B99">
        <v>777821.24</v>
      </c>
      <c r="C99"/>
      <c r="D99">
        <v>31150.32</v>
      </c>
      <c r="E99"/>
      <c r="F99"/>
      <c r="G99">
        <v>970230.71</v>
      </c>
      <c r="H99">
        <v>190992.11</v>
      </c>
      <c r="I99">
        <v>1500</v>
      </c>
      <c r="J99">
        <v>44378.86</v>
      </c>
      <c r="K99"/>
      <c r="L99">
        <v>216573.88</v>
      </c>
      <c r="M99"/>
      <c r="N99"/>
      <c r="O99">
        <v>313537.87</v>
      </c>
      <c r="P99">
        <v>2166873.39</v>
      </c>
      <c r="Q99">
        <v>298390.09000000003</v>
      </c>
      <c r="R99"/>
      <c r="S99"/>
      <c r="T99"/>
      <c r="U99">
        <v>171914</v>
      </c>
      <c r="V99">
        <v>7500</v>
      </c>
      <c r="W99">
        <v>368494</v>
      </c>
      <c r="X99"/>
      <c r="Y99">
        <v>4490</v>
      </c>
      <c r="Z99">
        <v>170025.84</v>
      </c>
      <c r="AA99">
        <v>51854.49</v>
      </c>
      <c r="AB99"/>
      <c r="AC99"/>
      <c r="AD99"/>
    </row>
    <row r="100" spans="1:30" x14ac:dyDescent="0.2">
      <c r="A100" t="s">
        <v>2700</v>
      </c>
      <c r="B100">
        <v>480479.83</v>
      </c>
      <c r="C100"/>
      <c r="D100">
        <v>154238.5</v>
      </c>
      <c r="E100"/>
      <c r="F100"/>
      <c r="G100">
        <v>971463.33</v>
      </c>
      <c r="H100">
        <v>88146.34</v>
      </c>
      <c r="I100">
        <v>0</v>
      </c>
      <c r="J100">
        <v>43700</v>
      </c>
      <c r="K100"/>
      <c r="L100"/>
      <c r="M100"/>
      <c r="N100"/>
      <c r="O100">
        <v>-2946</v>
      </c>
      <c r="P100"/>
      <c r="Q100">
        <v>260418.55</v>
      </c>
      <c r="R100"/>
      <c r="S100"/>
      <c r="T100"/>
      <c r="U100">
        <v>257313</v>
      </c>
      <c r="V100">
        <v>8200</v>
      </c>
      <c r="W100">
        <v>345333</v>
      </c>
      <c r="X100"/>
      <c r="Y100"/>
      <c r="Z100">
        <v>163874.79</v>
      </c>
      <c r="AA100">
        <v>62704.17</v>
      </c>
      <c r="AB100"/>
      <c r="AC100"/>
      <c r="AD100"/>
    </row>
    <row r="101" spans="1:30" x14ac:dyDescent="0.2">
      <c r="A101" t="s">
        <v>2701</v>
      </c>
      <c r="B101">
        <v>691012.87</v>
      </c>
      <c r="C101">
        <v>19100</v>
      </c>
      <c r="D101">
        <v>48940.99</v>
      </c>
      <c r="E101"/>
      <c r="F101"/>
      <c r="G101">
        <v>152808.69</v>
      </c>
      <c r="H101">
        <v>219290.82</v>
      </c>
      <c r="I101">
        <v>0</v>
      </c>
      <c r="J101">
        <v>45150</v>
      </c>
      <c r="K101"/>
      <c r="L101"/>
      <c r="M101"/>
      <c r="N101"/>
      <c r="O101"/>
      <c r="P101">
        <v>1563007.5</v>
      </c>
      <c r="Q101">
        <v>285098.65999999997</v>
      </c>
      <c r="R101"/>
      <c r="S101"/>
      <c r="T101"/>
      <c r="U101">
        <v>372813</v>
      </c>
      <c r="V101">
        <v>9000</v>
      </c>
      <c r="W101">
        <v>498032</v>
      </c>
      <c r="X101"/>
      <c r="Y101"/>
      <c r="Z101">
        <v>228989.96</v>
      </c>
      <c r="AA101">
        <v>39700.769999999997</v>
      </c>
      <c r="AB101"/>
      <c r="AC101"/>
      <c r="AD101"/>
    </row>
    <row r="102" spans="1:30" x14ac:dyDescent="0.2">
      <c r="A102" t="s">
        <v>2702</v>
      </c>
      <c r="B102">
        <v>431284.13</v>
      </c>
      <c r="C102"/>
      <c r="D102">
        <v>72242.33</v>
      </c>
      <c r="E102"/>
      <c r="F102"/>
      <c r="G102">
        <v>478544.44</v>
      </c>
      <c r="H102">
        <v>221962.38</v>
      </c>
      <c r="I102">
        <v>0</v>
      </c>
      <c r="J102">
        <v>52890</v>
      </c>
      <c r="K102"/>
      <c r="L102"/>
      <c r="M102"/>
      <c r="N102"/>
      <c r="O102">
        <v>-2006.3</v>
      </c>
      <c r="P102">
        <v>2046781.46</v>
      </c>
      <c r="Q102">
        <v>239955.35</v>
      </c>
      <c r="R102"/>
      <c r="S102"/>
      <c r="T102"/>
      <c r="U102">
        <v>327673.5</v>
      </c>
      <c r="V102">
        <v>7500</v>
      </c>
      <c r="W102">
        <v>387876.5</v>
      </c>
      <c r="X102">
        <v>5270</v>
      </c>
      <c r="Y102"/>
      <c r="Z102">
        <v>123942.61</v>
      </c>
      <c r="AA102">
        <v>47985.120000000003</v>
      </c>
      <c r="AB102"/>
      <c r="AC102"/>
      <c r="AD102"/>
    </row>
    <row r="103" spans="1:30" x14ac:dyDescent="0.2">
      <c r="A103" t="s">
        <v>2703</v>
      </c>
      <c r="B103">
        <v>432439.83</v>
      </c>
      <c r="C103">
        <v>0</v>
      </c>
      <c r="D103">
        <v>41093.93</v>
      </c>
      <c r="E103"/>
      <c r="F103"/>
      <c r="G103">
        <v>737612.72</v>
      </c>
      <c r="H103">
        <v>263213.38</v>
      </c>
      <c r="I103">
        <v>0</v>
      </c>
      <c r="J103">
        <v>60800</v>
      </c>
      <c r="K103"/>
      <c r="L103"/>
      <c r="M103"/>
      <c r="N103"/>
      <c r="O103"/>
      <c r="P103">
        <v>3243756.17</v>
      </c>
      <c r="Q103">
        <v>274414.76</v>
      </c>
      <c r="R103"/>
      <c r="S103"/>
      <c r="T103"/>
      <c r="U103">
        <v>212215.5</v>
      </c>
      <c r="V103"/>
      <c r="W103">
        <v>364834.5</v>
      </c>
      <c r="X103"/>
      <c r="Y103"/>
      <c r="Z103">
        <v>132979.54</v>
      </c>
      <c r="AA103">
        <v>66693.86</v>
      </c>
      <c r="AB103"/>
      <c r="AC103"/>
      <c r="AD103"/>
    </row>
    <row r="104" spans="1:30" x14ac:dyDescent="0.2">
      <c r="A104" t="s">
        <v>2704</v>
      </c>
      <c r="B104">
        <v>323053.21000000002</v>
      </c>
      <c r="C104"/>
      <c r="D104">
        <v>36914.71</v>
      </c>
      <c r="E104"/>
      <c r="F104"/>
      <c r="G104">
        <v>303075.48</v>
      </c>
      <c r="H104">
        <v>103099.96</v>
      </c>
      <c r="I104">
        <v>3000</v>
      </c>
      <c r="J104">
        <v>41000</v>
      </c>
      <c r="K104">
        <v>19000</v>
      </c>
      <c r="L104">
        <v>0</v>
      </c>
      <c r="M104"/>
      <c r="N104"/>
      <c r="O104">
        <v>1632.45</v>
      </c>
      <c r="P104">
        <v>2614880.33</v>
      </c>
      <c r="Q104">
        <v>262169.5</v>
      </c>
      <c r="R104"/>
      <c r="S104"/>
      <c r="T104"/>
      <c r="U104">
        <v>212425.5</v>
      </c>
      <c r="V104">
        <v>9400</v>
      </c>
      <c r="W104">
        <v>266785.5</v>
      </c>
      <c r="X104"/>
      <c r="Y104"/>
      <c r="Z104">
        <v>116568</v>
      </c>
      <c r="AA104">
        <v>47186.46</v>
      </c>
      <c r="AB104"/>
      <c r="AC104"/>
      <c r="AD104"/>
    </row>
    <row r="105" spans="1:30" x14ac:dyDescent="0.2">
      <c r="A105" t="s">
        <v>2799</v>
      </c>
      <c r="B105">
        <v>337111.82</v>
      </c>
      <c r="C105"/>
      <c r="D105">
        <v>17565.36</v>
      </c>
      <c r="E105"/>
      <c r="F105"/>
      <c r="G105">
        <v>456259.29</v>
      </c>
      <c r="H105">
        <v>231864.21</v>
      </c>
      <c r="I105">
        <v>-3250</v>
      </c>
      <c r="J105">
        <v>47579.72</v>
      </c>
      <c r="K105">
        <v>37000</v>
      </c>
      <c r="L105"/>
      <c r="M105"/>
      <c r="N105"/>
      <c r="O105"/>
      <c r="P105">
        <v>1695120.4</v>
      </c>
      <c r="Q105">
        <v>226114.75</v>
      </c>
      <c r="R105"/>
      <c r="S105"/>
      <c r="T105"/>
      <c r="U105">
        <v>356194.5</v>
      </c>
      <c r="V105"/>
      <c r="W105">
        <v>450574.5</v>
      </c>
      <c r="X105"/>
      <c r="Y105"/>
      <c r="Z105">
        <v>95307.73</v>
      </c>
      <c r="AA105">
        <v>56735.74</v>
      </c>
      <c r="AB105"/>
      <c r="AC105"/>
      <c r="AD105"/>
    </row>
    <row r="106" spans="1:30" x14ac:dyDescent="0.2">
      <c r="A106" t="s">
        <v>2705</v>
      </c>
      <c r="B106">
        <v>400628.6</v>
      </c>
      <c r="C106">
        <v>36600</v>
      </c>
      <c r="D106">
        <v>34751.35</v>
      </c>
      <c r="E106"/>
      <c r="F106"/>
      <c r="G106">
        <v>648254</v>
      </c>
      <c r="H106">
        <v>228817.99</v>
      </c>
      <c r="I106">
        <v>4500</v>
      </c>
      <c r="J106">
        <v>88575</v>
      </c>
      <c r="K106">
        <v>4</v>
      </c>
      <c r="L106">
        <v>831.41</v>
      </c>
      <c r="M106"/>
      <c r="N106"/>
      <c r="O106"/>
      <c r="P106">
        <v>1187793.3799999999</v>
      </c>
      <c r="Q106">
        <v>400061.12</v>
      </c>
      <c r="R106"/>
      <c r="S106"/>
      <c r="T106"/>
      <c r="U106">
        <v>264090</v>
      </c>
      <c r="V106">
        <v>48800</v>
      </c>
      <c r="W106">
        <v>406760</v>
      </c>
      <c r="X106"/>
      <c r="Y106"/>
      <c r="Z106">
        <v>193674.83</v>
      </c>
      <c r="AA106">
        <v>57870.96</v>
      </c>
      <c r="AB106"/>
      <c r="AC106"/>
      <c r="AD106"/>
    </row>
    <row r="107" spans="1:30" x14ac:dyDescent="0.2">
      <c r="A107" t="s">
        <v>2706</v>
      </c>
      <c r="B107">
        <v>724647.52</v>
      </c>
      <c r="C107">
        <v>78880</v>
      </c>
      <c r="D107">
        <v>154971.95000000001</v>
      </c>
      <c r="E107"/>
      <c r="F107"/>
      <c r="G107">
        <v>-1643553.03</v>
      </c>
      <c r="H107">
        <v>1061989.05</v>
      </c>
      <c r="I107">
        <v>207638</v>
      </c>
      <c r="J107">
        <v>162240</v>
      </c>
      <c r="K107"/>
      <c r="L107">
        <v>2787.64</v>
      </c>
      <c r="M107"/>
      <c r="N107"/>
      <c r="O107">
        <v>60000</v>
      </c>
      <c r="P107">
        <v>4005245.62</v>
      </c>
      <c r="Q107">
        <v>1012383.66</v>
      </c>
      <c r="R107"/>
      <c r="S107"/>
      <c r="T107"/>
      <c r="U107">
        <v>387500</v>
      </c>
      <c r="V107">
        <v>93600</v>
      </c>
      <c r="W107">
        <v>675368</v>
      </c>
      <c r="X107"/>
      <c r="Y107"/>
      <c r="Z107">
        <v>835064.31999999995</v>
      </c>
      <c r="AA107">
        <v>83990.43</v>
      </c>
      <c r="AB107"/>
      <c r="AC107"/>
      <c r="AD107"/>
    </row>
    <row r="108" spans="1:30" x14ac:dyDescent="0.2">
      <c r="A108" t="s">
        <v>2707</v>
      </c>
      <c r="B108">
        <v>150974.88</v>
      </c>
      <c r="C108">
        <v>57300</v>
      </c>
      <c r="D108">
        <v>60963.72</v>
      </c>
      <c r="E108"/>
      <c r="F108"/>
      <c r="G108">
        <v>947902.42</v>
      </c>
      <c r="H108">
        <v>1357381.55</v>
      </c>
      <c r="I108">
        <v>945</v>
      </c>
      <c r="J108">
        <v>64800</v>
      </c>
      <c r="K108"/>
      <c r="L108">
        <v>2671.14</v>
      </c>
      <c r="M108"/>
      <c r="N108"/>
      <c r="O108">
        <v>-3295.5</v>
      </c>
      <c r="P108">
        <v>2324775.44</v>
      </c>
      <c r="Q108">
        <v>788779.31</v>
      </c>
      <c r="R108"/>
      <c r="S108"/>
      <c r="T108"/>
      <c r="U108">
        <v>556410</v>
      </c>
      <c r="V108">
        <v>57300</v>
      </c>
      <c r="W108">
        <v>883340</v>
      </c>
      <c r="X108"/>
      <c r="Y108"/>
      <c r="Z108">
        <v>303651.14</v>
      </c>
      <c r="AA108">
        <v>132991.85999999999</v>
      </c>
      <c r="AB108"/>
      <c r="AC108"/>
      <c r="AD108"/>
    </row>
    <row r="109" spans="1:30" x14ac:dyDescent="0.2">
      <c r="A109" t="s">
        <v>2708</v>
      </c>
      <c r="B109">
        <v>517280.57</v>
      </c>
      <c r="C109">
        <v>26400</v>
      </c>
      <c r="D109">
        <v>99511.31</v>
      </c>
      <c r="E109"/>
      <c r="F109"/>
      <c r="G109">
        <v>698465.19</v>
      </c>
      <c r="H109">
        <v>303058.76</v>
      </c>
      <c r="I109">
        <v>13400</v>
      </c>
      <c r="J109">
        <v>73191.81</v>
      </c>
      <c r="K109">
        <v>20400</v>
      </c>
      <c r="L109">
        <v>409.85</v>
      </c>
      <c r="M109"/>
      <c r="N109"/>
      <c r="O109"/>
      <c r="P109">
        <v>2600171.63</v>
      </c>
      <c r="Q109">
        <v>748494.34</v>
      </c>
      <c r="R109"/>
      <c r="S109"/>
      <c r="T109"/>
      <c r="U109">
        <v>338760</v>
      </c>
      <c r="V109">
        <v>9875</v>
      </c>
      <c r="W109">
        <v>568298</v>
      </c>
      <c r="X109"/>
      <c r="Y109"/>
      <c r="Z109">
        <v>283918.76</v>
      </c>
      <c r="AA109">
        <v>92078.46</v>
      </c>
      <c r="AB109"/>
      <c r="AC109"/>
      <c r="AD109"/>
    </row>
    <row r="110" spans="1:30" x14ac:dyDescent="0.2">
      <c r="A110" t="s">
        <v>2709</v>
      </c>
      <c r="B110">
        <v>505633.11</v>
      </c>
      <c r="C110">
        <v>105700</v>
      </c>
      <c r="D110">
        <v>54500.45</v>
      </c>
      <c r="E110"/>
      <c r="F110"/>
      <c r="G110">
        <v>24343.75</v>
      </c>
      <c r="H110">
        <v>179423.6</v>
      </c>
      <c r="I110">
        <v>190000</v>
      </c>
      <c r="J110">
        <v>55335.91</v>
      </c>
      <c r="K110">
        <v>21020</v>
      </c>
      <c r="L110"/>
      <c r="M110">
        <v>78400</v>
      </c>
      <c r="N110"/>
      <c r="O110">
        <v>-19535.29</v>
      </c>
      <c r="P110">
        <v>961037.76</v>
      </c>
      <c r="Q110">
        <v>336501.39</v>
      </c>
      <c r="R110"/>
      <c r="S110"/>
      <c r="T110"/>
      <c r="U110">
        <v>186616.5</v>
      </c>
      <c r="V110">
        <v>22961.040000000001</v>
      </c>
      <c r="W110">
        <v>358536.5</v>
      </c>
      <c r="X110"/>
      <c r="Y110"/>
      <c r="Z110">
        <v>515468.29</v>
      </c>
      <c r="AA110">
        <v>25172.17</v>
      </c>
      <c r="AB110"/>
      <c r="AC110"/>
      <c r="AD110"/>
    </row>
    <row r="111" spans="1:30" x14ac:dyDescent="0.2">
      <c r="A111" t="s">
        <v>2710</v>
      </c>
      <c r="B111">
        <v>607946.74</v>
      </c>
      <c r="C111">
        <v>0</v>
      </c>
      <c r="D111">
        <v>140293.51</v>
      </c>
      <c r="E111"/>
      <c r="F111"/>
      <c r="G111">
        <v>2</v>
      </c>
      <c r="H111">
        <v>325357.59999999998</v>
      </c>
      <c r="I111"/>
      <c r="J111">
        <v>46889.17</v>
      </c>
      <c r="K111">
        <v>13830</v>
      </c>
      <c r="L111"/>
      <c r="M111">
        <v>234620</v>
      </c>
      <c r="N111"/>
      <c r="O111">
        <v>1075.3599999999999</v>
      </c>
      <c r="P111">
        <v>852668.5</v>
      </c>
      <c r="Q111">
        <v>492201.34</v>
      </c>
      <c r="R111">
        <v>16200</v>
      </c>
      <c r="S111"/>
      <c r="T111"/>
      <c r="U111">
        <v>392427</v>
      </c>
      <c r="V111">
        <v>18771.43</v>
      </c>
      <c r="W111">
        <v>490057</v>
      </c>
      <c r="X111"/>
      <c r="Y111"/>
      <c r="Z111">
        <v>121364.43</v>
      </c>
      <c r="AA111">
        <v>16147.89</v>
      </c>
      <c r="AB111"/>
      <c r="AC111"/>
      <c r="AD111"/>
    </row>
    <row r="112" spans="1:30" x14ac:dyDescent="0.2">
      <c r="A112" t="s">
        <v>2711</v>
      </c>
      <c r="B112">
        <v>484138.62</v>
      </c>
      <c r="C112">
        <v>100000</v>
      </c>
      <c r="D112">
        <v>108881.44</v>
      </c>
      <c r="E112"/>
      <c r="F112"/>
      <c r="G112">
        <v>580652.81000000006</v>
      </c>
      <c r="H112">
        <v>117831.14</v>
      </c>
      <c r="I112">
        <v>0</v>
      </c>
      <c r="J112">
        <v>36793.300000000003</v>
      </c>
      <c r="K112">
        <v>3130</v>
      </c>
      <c r="L112"/>
      <c r="M112">
        <v>202100</v>
      </c>
      <c r="N112"/>
      <c r="O112">
        <v>10060.219999999999</v>
      </c>
      <c r="P112">
        <v>1993338.97</v>
      </c>
      <c r="Q112">
        <v>462395.46</v>
      </c>
      <c r="R112"/>
      <c r="S112"/>
      <c r="T112"/>
      <c r="U112">
        <v>397236</v>
      </c>
      <c r="V112">
        <v>13826.17</v>
      </c>
      <c r="W112">
        <v>481566</v>
      </c>
      <c r="X112"/>
      <c r="Y112"/>
      <c r="Z112">
        <v>134361.21</v>
      </c>
      <c r="AA112">
        <v>30605.88</v>
      </c>
      <c r="AB112"/>
      <c r="AC112"/>
      <c r="AD112"/>
    </row>
    <row r="113" spans="1:30" x14ac:dyDescent="0.2">
      <c r="A113" t="s">
        <v>2712</v>
      </c>
      <c r="B113">
        <v>708001.67</v>
      </c>
      <c r="C113">
        <v>135700</v>
      </c>
      <c r="D113">
        <v>165051.21</v>
      </c>
      <c r="E113"/>
      <c r="F113"/>
      <c r="G113">
        <v>5</v>
      </c>
      <c r="H113">
        <v>139561.20000000001</v>
      </c>
      <c r="I113"/>
      <c r="J113">
        <v>49210.92</v>
      </c>
      <c r="K113">
        <v>18980</v>
      </c>
      <c r="L113"/>
      <c r="M113">
        <v>86826</v>
      </c>
      <c r="N113"/>
      <c r="O113">
        <v>-4391.62</v>
      </c>
      <c r="P113">
        <v>3276385.87</v>
      </c>
      <c r="Q113">
        <v>486787.53</v>
      </c>
      <c r="R113"/>
      <c r="S113"/>
      <c r="T113"/>
      <c r="U113">
        <v>234664.5</v>
      </c>
      <c r="V113">
        <v>13584</v>
      </c>
      <c r="W113">
        <v>379574.5</v>
      </c>
      <c r="X113"/>
      <c r="Y113"/>
      <c r="Z113">
        <v>120079.02</v>
      </c>
      <c r="AA113">
        <v>9658.2000000000007</v>
      </c>
      <c r="AB113"/>
      <c r="AC113"/>
      <c r="AD113"/>
    </row>
    <row r="114" spans="1:30" x14ac:dyDescent="0.2">
      <c r="A114" t="s">
        <v>2713</v>
      </c>
      <c r="B114">
        <v>502007.55</v>
      </c>
      <c r="C114">
        <v>0</v>
      </c>
      <c r="D114">
        <v>305329.21999999997</v>
      </c>
      <c r="E114"/>
      <c r="F114"/>
      <c r="G114">
        <v>735616.21</v>
      </c>
      <c r="H114">
        <v>707730.97</v>
      </c>
      <c r="I114">
        <v>0</v>
      </c>
      <c r="J114">
        <v>47096.11</v>
      </c>
      <c r="K114"/>
      <c r="L114"/>
      <c r="M114">
        <v>4500</v>
      </c>
      <c r="N114"/>
      <c r="O114">
        <v>1452.88</v>
      </c>
      <c r="P114">
        <v>3690825.96</v>
      </c>
      <c r="Q114">
        <v>452467.62</v>
      </c>
      <c r="R114"/>
      <c r="S114"/>
      <c r="T114"/>
      <c r="U114">
        <v>385812</v>
      </c>
      <c r="V114">
        <v>23142.07</v>
      </c>
      <c r="W114">
        <v>501452</v>
      </c>
      <c r="X114"/>
      <c r="Y114"/>
      <c r="Z114">
        <v>109982.95</v>
      </c>
      <c r="AA114">
        <v>85790.75</v>
      </c>
      <c r="AB114"/>
      <c r="AC114"/>
      <c r="AD114">
        <v>0.01</v>
      </c>
    </row>
    <row r="115" spans="1:30" x14ac:dyDescent="0.2">
      <c r="A115" t="s">
        <v>2714</v>
      </c>
      <c r="B115">
        <v>1041627.71</v>
      </c>
      <c r="C115">
        <v>110000</v>
      </c>
      <c r="D115">
        <v>175604.06</v>
      </c>
      <c r="E115"/>
      <c r="F115"/>
      <c r="G115">
        <v>132015.01</v>
      </c>
      <c r="H115">
        <v>268312.92</v>
      </c>
      <c r="I115">
        <v>0</v>
      </c>
      <c r="J115">
        <v>39040.79</v>
      </c>
      <c r="K115">
        <v>3590</v>
      </c>
      <c r="L115"/>
      <c r="M115">
        <v>58850</v>
      </c>
      <c r="N115"/>
      <c r="O115">
        <v>17575.77</v>
      </c>
      <c r="P115">
        <v>1854865.59</v>
      </c>
      <c r="Q115">
        <v>457638.93</v>
      </c>
      <c r="R115"/>
      <c r="S115"/>
      <c r="T115"/>
      <c r="U115">
        <v>234969</v>
      </c>
      <c r="V115">
        <v>18241.04</v>
      </c>
      <c r="W115">
        <v>336541</v>
      </c>
      <c r="X115"/>
      <c r="Y115"/>
      <c r="Z115">
        <v>139172.65</v>
      </c>
      <c r="AA115">
        <v>17920.59</v>
      </c>
      <c r="AB115"/>
      <c r="AC115"/>
      <c r="AD115"/>
    </row>
    <row r="116" spans="1:30" x14ac:dyDescent="0.2">
      <c r="A116" t="s">
        <v>2715</v>
      </c>
      <c r="B116">
        <v>813550.76</v>
      </c>
      <c r="C116">
        <v>100000</v>
      </c>
      <c r="D116">
        <v>323683.56</v>
      </c>
      <c r="E116"/>
      <c r="F116"/>
      <c r="G116">
        <v>274436.31</v>
      </c>
      <c r="H116">
        <v>850703.35</v>
      </c>
      <c r="I116">
        <v>0</v>
      </c>
      <c r="J116">
        <v>35907.01</v>
      </c>
      <c r="K116">
        <v>5000</v>
      </c>
      <c r="L116"/>
      <c r="M116">
        <v>287949.8</v>
      </c>
      <c r="N116"/>
      <c r="O116">
        <v>1830.4</v>
      </c>
      <c r="P116">
        <v>1808375.97</v>
      </c>
      <c r="Q116">
        <v>291932.62</v>
      </c>
      <c r="R116">
        <v>28500</v>
      </c>
      <c r="S116"/>
      <c r="T116"/>
      <c r="U116">
        <v>364707</v>
      </c>
      <c r="V116">
        <v>15025.26</v>
      </c>
      <c r="W116">
        <v>484817</v>
      </c>
      <c r="X116"/>
      <c r="Y116"/>
      <c r="Z116">
        <v>140646.28</v>
      </c>
      <c r="AA116">
        <v>58979.07</v>
      </c>
      <c r="AB116"/>
      <c r="AC116"/>
      <c r="AD116"/>
    </row>
    <row r="117" spans="1:30" x14ac:dyDescent="0.2">
      <c r="A117" t="s">
        <v>2716</v>
      </c>
      <c r="B117">
        <v>1597655.25</v>
      </c>
      <c r="C117">
        <v>0</v>
      </c>
      <c r="D117">
        <v>290923.13</v>
      </c>
      <c r="E117"/>
      <c r="F117"/>
      <c r="G117">
        <v>312902.24</v>
      </c>
      <c r="H117">
        <v>353390.5</v>
      </c>
      <c r="I117">
        <v>0</v>
      </c>
      <c r="J117">
        <v>45145.75</v>
      </c>
      <c r="K117">
        <v>22890</v>
      </c>
      <c r="L117"/>
      <c r="M117">
        <v>257061</v>
      </c>
      <c r="N117"/>
      <c r="O117">
        <v>22490.57</v>
      </c>
      <c r="P117">
        <v>2329931.42</v>
      </c>
      <c r="Q117">
        <v>537847.99</v>
      </c>
      <c r="R117"/>
      <c r="S117"/>
      <c r="T117"/>
      <c r="U117">
        <v>302683.5</v>
      </c>
      <c r="V117">
        <v>25526.12</v>
      </c>
      <c r="W117">
        <v>412263.5</v>
      </c>
      <c r="X117"/>
      <c r="Y117"/>
      <c r="Z117">
        <v>173508.42</v>
      </c>
      <c r="AA117">
        <v>51793.35</v>
      </c>
      <c r="AB117"/>
      <c r="AC117"/>
      <c r="AD117"/>
    </row>
    <row r="118" spans="1:30" x14ac:dyDescent="0.2">
      <c r="A118" t="s">
        <v>2717</v>
      </c>
      <c r="B118">
        <v>409209.13</v>
      </c>
      <c r="C118">
        <v>5700</v>
      </c>
      <c r="D118">
        <v>29315.02</v>
      </c>
      <c r="E118"/>
      <c r="F118"/>
      <c r="G118">
        <v>1352467.13</v>
      </c>
      <c r="H118">
        <v>358869.03</v>
      </c>
      <c r="I118">
        <v>350000</v>
      </c>
      <c r="J118">
        <v>53059.38</v>
      </c>
      <c r="K118">
        <v>18420</v>
      </c>
      <c r="L118"/>
      <c r="M118">
        <v>83400</v>
      </c>
      <c r="N118"/>
      <c r="O118">
        <v>1647.36</v>
      </c>
      <c r="P118">
        <v>857017.52</v>
      </c>
      <c r="Q118">
        <v>490709.77</v>
      </c>
      <c r="R118">
        <v>14000</v>
      </c>
      <c r="S118"/>
      <c r="T118"/>
      <c r="U118">
        <v>281568</v>
      </c>
      <c r="V118">
        <v>18129.12</v>
      </c>
      <c r="W118">
        <v>390620</v>
      </c>
      <c r="X118"/>
      <c r="Y118"/>
      <c r="Z118">
        <v>124985.46</v>
      </c>
      <c r="AA118">
        <v>49727.07</v>
      </c>
      <c r="AB118"/>
      <c r="AC118"/>
      <c r="AD118"/>
    </row>
    <row r="119" spans="1:30" x14ac:dyDescent="0.2">
      <c r="A119" t="s">
        <v>2800</v>
      </c>
      <c r="B119">
        <v>278286.03999999998</v>
      </c>
      <c r="C119">
        <v>5700</v>
      </c>
      <c r="D119">
        <v>154748.66</v>
      </c>
      <c r="E119"/>
      <c r="F119"/>
      <c r="G119">
        <v>834381.7</v>
      </c>
      <c r="H119">
        <v>93427.56</v>
      </c>
      <c r="I119">
        <v>133390</v>
      </c>
      <c r="J119">
        <v>36763.879999999997</v>
      </c>
      <c r="K119"/>
      <c r="L119"/>
      <c r="M119">
        <v>62440</v>
      </c>
      <c r="N119"/>
      <c r="O119">
        <v>2676.96</v>
      </c>
      <c r="P119">
        <v>2768353.45</v>
      </c>
      <c r="Q119">
        <v>294962.96999999997</v>
      </c>
      <c r="R119">
        <v>8100</v>
      </c>
      <c r="S119"/>
      <c r="T119"/>
      <c r="U119">
        <v>165270</v>
      </c>
      <c r="V119">
        <v>16359.43</v>
      </c>
      <c r="W119">
        <v>247670</v>
      </c>
      <c r="X119"/>
      <c r="Y119"/>
      <c r="Z119">
        <v>108555.86</v>
      </c>
      <c r="AA119">
        <v>45842.58</v>
      </c>
      <c r="AB119"/>
      <c r="AC119"/>
      <c r="AD119"/>
    </row>
    <row r="120" spans="1:30" x14ac:dyDescent="0.2">
      <c r="A120" t="s">
        <v>2801</v>
      </c>
      <c r="B120">
        <v>828548.01</v>
      </c>
      <c r="C120">
        <v>0</v>
      </c>
      <c r="D120">
        <v>19437.28</v>
      </c>
      <c r="E120"/>
      <c r="F120"/>
      <c r="G120">
        <v>323550.43</v>
      </c>
      <c r="H120">
        <v>118064.42</v>
      </c>
      <c r="I120">
        <v>60000</v>
      </c>
      <c r="J120">
        <v>45900</v>
      </c>
      <c r="K120">
        <v>5120</v>
      </c>
      <c r="L120"/>
      <c r="M120"/>
      <c r="N120"/>
      <c r="O120">
        <v>1887.6</v>
      </c>
      <c r="P120">
        <v>3313708.59</v>
      </c>
      <c r="Q120">
        <v>268851.34999999998</v>
      </c>
      <c r="R120"/>
      <c r="S120"/>
      <c r="T120"/>
      <c r="U120">
        <v>543837</v>
      </c>
      <c r="V120">
        <v>22548.85</v>
      </c>
      <c r="W120">
        <v>615777</v>
      </c>
      <c r="X120"/>
      <c r="Y120"/>
      <c r="Z120">
        <v>115496.85</v>
      </c>
      <c r="AA120">
        <v>16708.02</v>
      </c>
      <c r="AB120"/>
      <c r="AC120"/>
      <c r="AD120"/>
    </row>
    <row r="121" spans="1:30" x14ac:dyDescent="0.2">
      <c r="A121" t="s">
        <v>2813</v>
      </c>
      <c r="B121">
        <v>461870.39</v>
      </c>
      <c r="C121">
        <v>0</v>
      </c>
      <c r="D121">
        <v>74153.19</v>
      </c>
      <c r="E121"/>
      <c r="F121"/>
      <c r="G121">
        <v>521060.24</v>
      </c>
      <c r="H121">
        <v>123815.45</v>
      </c>
      <c r="I121">
        <v>0</v>
      </c>
      <c r="J121">
        <v>31031.3</v>
      </c>
      <c r="K121">
        <v>120000</v>
      </c>
      <c r="L121"/>
      <c r="M121">
        <v>3865</v>
      </c>
      <c r="N121"/>
      <c r="O121">
        <v>82025.11</v>
      </c>
      <c r="P121">
        <v>3532326.06</v>
      </c>
      <c r="Q121">
        <v>305239.95</v>
      </c>
      <c r="R121"/>
      <c r="S121"/>
      <c r="T121"/>
      <c r="U121">
        <v>154035</v>
      </c>
      <c r="V121">
        <v>12933.84</v>
      </c>
      <c r="W121">
        <v>259865</v>
      </c>
      <c r="X121"/>
      <c r="Y121"/>
      <c r="Z121">
        <v>170981.04</v>
      </c>
      <c r="AA121">
        <v>48291.45</v>
      </c>
      <c r="AB121"/>
      <c r="AC121"/>
      <c r="AD121"/>
    </row>
    <row r="122" spans="1:30" x14ac:dyDescent="0.2">
      <c r="A122" t="s">
        <v>2718</v>
      </c>
      <c r="B122">
        <v>257397.24</v>
      </c>
      <c r="C122">
        <v>0</v>
      </c>
      <c r="D122">
        <v>216680.65</v>
      </c>
      <c r="E122"/>
      <c r="F122"/>
      <c r="G122">
        <v>1086827.25</v>
      </c>
      <c r="H122">
        <v>462074.82</v>
      </c>
      <c r="I122">
        <v>0</v>
      </c>
      <c r="J122">
        <v>72260</v>
      </c>
      <c r="K122"/>
      <c r="L122">
        <v>180</v>
      </c>
      <c r="M122"/>
      <c r="N122">
        <v>327391.69</v>
      </c>
      <c r="O122">
        <v>380722.05</v>
      </c>
      <c r="P122">
        <v>1454124.22</v>
      </c>
      <c r="Q122">
        <v>394365.5</v>
      </c>
      <c r="R122"/>
      <c r="S122"/>
      <c r="T122"/>
      <c r="U122">
        <v>289536</v>
      </c>
      <c r="V122">
        <v>5000</v>
      </c>
      <c r="W122">
        <v>528275</v>
      </c>
      <c r="X122"/>
      <c r="Y122"/>
      <c r="Z122">
        <v>254323.51</v>
      </c>
      <c r="AA122">
        <v>74244.990000000005</v>
      </c>
      <c r="AB122"/>
      <c r="AC122"/>
      <c r="AD122"/>
    </row>
    <row r="123" spans="1:30" x14ac:dyDescent="0.2">
      <c r="A123" t="s">
        <v>2719</v>
      </c>
      <c r="B123">
        <v>616920.44999999995</v>
      </c>
      <c r="C123">
        <v>0</v>
      </c>
      <c r="D123">
        <v>57213.62</v>
      </c>
      <c r="E123"/>
      <c r="F123"/>
      <c r="G123">
        <v>131466.4</v>
      </c>
      <c r="H123">
        <v>206609.92000000001</v>
      </c>
      <c r="I123">
        <v>6000</v>
      </c>
      <c r="J123">
        <v>32614.9</v>
      </c>
      <c r="K123"/>
      <c r="L123">
        <v>13.8</v>
      </c>
      <c r="M123"/>
      <c r="N123">
        <v>344369.91999999998</v>
      </c>
      <c r="O123"/>
      <c r="P123">
        <v>5145573.0199999996</v>
      </c>
      <c r="Q123">
        <v>422745</v>
      </c>
      <c r="R123"/>
      <c r="S123"/>
      <c r="T123"/>
      <c r="U123">
        <v>617728</v>
      </c>
      <c r="V123">
        <v>8500</v>
      </c>
      <c r="W123">
        <v>785318</v>
      </c>
      <c r="X123"/>
      <c r="Y123"/>
      <c r="Z123">
        <v>126188.2</v>
      </c>
      <c r="AA123">
        <v>27849.69</v>
      </c>
      <c r="AB123"/>
      <c r="AC123"/>
      <c r="AD123"/>
    </row>
    <row r="124" spans="1:30" x14ac:dyDescent="0.2">
      <c r="A124" t="s">
        <v>2720</v>
      </c>
      <c r="B124">
        <v>135412.75</v>
      </c>
      <c r="C124">
        <v>8340</v>
      </c>
      <c r="D124">
        <v>81621.320000000007</v>
      </c>
      <c r="E124"/>
      <c r="F124"/>
      <c r="G124">
        <v>2</v>
      </c>
      <c r="H124">
        <v>3950.34</v>
      </c>
      <c r="I124">
        <v>-4500</v>
      </c>
      <c r="J124">
        <v>-19369.03</v>
      </c>
      <c r="K124"/>
      <c r="L124">
        <v>-179000</v>
      </c>
      <c r="M124"/>
      <c r="N124"/>
      <c r="O124">
        <v>240</v>
      </c>
      <c r="P124">
        <v>2682156.15</v>
      </c>
      <c r="Q124">
        <v>203398.5</v>
      </c>
      <c r="R124"/>
      <c r="S124"/>
      <c r="T124"/>
      <c r="U124">
        <v>47544</v>
      </c>
      <c r="V124">
        <v>6000</v>
      </c>
      <c r="W124">
        <v>135942</v>
      </c>
      <c r="X124"/>
      <c r="Y124"/>
      <c r="Z124">
        <v>132574.10999999999</v>
      </c>
      <c r="AA124">
        <v>1249.98</v>
      </c>
      <c r="AB124"/>
      <c r="AC124"/>
      <c r="AD124"/>
    </row>
    <row r="125" spans="1:30" x14ac:dyDescent="0.2">
      <c r="A125" t="s">
        <v>2721</v>
      </c>
      <c r="B125">
        <v>439772</v>
      </c>
      <c r="C125">
        <v>14000</v>
      </c>
      <c r="D125">
        <v>62014.84</v>
      </c>
      <c r="E125"/>
      <c r="F125"/>
      <c r="G125">
        <v>448407.63</v>
      </c>
      <c r="H125">
        <v>33099.31</v>
      </c>
      <c r="I125">
        <v>0</v>
      </c>
      <c r="J125">
        <v>141815.37</v>
      </c>
      <c r="K125"/>
      <c r="L125"/>
      <c r="M125"/>
      <c r="N125">
        <v>102744.46</v>
      </c>
      <c r="O125">
        <v>8800</v>
      </c>
      <c r="P125">
        <v>2132666.9300000002</v>
      </c>
      <c r="Q125">
        <v>172233.5</v>
      </c>
      <c r="R125"/>
      <c r="S125"/>
      <c r="T125"/>
      <c r="U125">
        <v>313435.5</v>
      </c>
      <c r="V125">
        <v>8000</v>
      </c>
      <c r="W125">
        <v>468725.5</v>
      </c>
      <c r="X125"/>
      <c r="Y125"/>
      <c r="Z125">
        <v>155688.75</v>
      </c>
      <c r="AA125">
        <v>36844.33</v>
      </c>
      <c r="AB125"/>
      <c r="AC125"/>
      <c r="AD125"/>
    </row>
    <row r="126" spans="1:30" x14ac:dyDescent="0.2">
      <c r="A126" t="s">
        <v>2722</v>
      </c>
      <c r="B126">
        <v>663333.75</v>
      </c>
      <c r="C126"/>
      <c r="D126">
        <v>114138</v>
      </c>
      <c r="E126"/>
      <c r="F126"/>
      <c r="G126">
        <v>898802.87</v>
      </c>
      <c r="H126">
        <v>166838.53</v>
      </c>
      <c r="I126">
        <v>0</v>
      </c>
      <c r="J126">
        <v>74658.45</v>
      </c>
      <c r="K126"/>
      <c r="L126">
        <v>0.9</v>
      </c>
      <c r="M126"/>
      <c r="N126"/>
      <c r="O126"/>
      <c r="P126">
        <v>2748053.22</v>
      </c>
      <c r="Q126">
        <v>529031.61</v>
      </c>
      <c r="R126"/>
      <c r="S126"/>
      <c r="T126"/>
      <c r="U126">
        <v>431760</v>
      </c>
      <c r="V126">
        <v>5500</v>
      </c>
      <c r="W126">
        <v>603989</v>
      </c>
      <c r="X126"/>
      <c r="Y126"/>
      <c r="Z126">
        <v>192680.33</v>
      </c>
      <c r="AA126">
        <v>40713.660000000003</v>
      </c>
      <c r="AB126"/>
      <c r="AC126"/>
      <c r="AD126"/>
    </row>
    <row r="127" spans="1:30" x14ac:dyDescent="0.2">
      <c r="A127" t="s">
        <v>2723</v>
      </c>
      <c r="B127">
        <v>1033760.53</v>
      </c>
      <c r="C127">
        <v>0</v>
      </c>
      <c r="D127">
        <v>23697.24</v>
      </c>
      <c r="E127"/>
      <c r="F127"/>
      <c r="G127">
        <v>283304.88</v>
      </c>
      <c r="H127">
        <v>495356.23</v>
      </c>
      <c r="I127">
        <v>-16949</v>
      </c>
      <c r="J127">
        <v>100277.27</v>
      </c>
      <c r="K127"/>
      <c r="L127">
        <v>5000</v>
      </c>
      <c r="M127"/>
      <c r="N127">
        <v>592794.93999999994</v>
      </c>
      <c r="O127">
        <v>-10</v>
      </c>
      <c r="P127">
        <v>2407634.36</v>
      </c>
      <c r="Q127">
        <v>398725.25</v>
      </c>
      <c r="R127"/>
      <c r="S127"/>
      <c r="T127"/>
      <c r="U127">
        <v>175203.5</v>
      </c>
      <c r="V127"/>
      <c r="W127">
        <v>359328.5</v>
      </c>
      <c r="X127"/>
      <c r="Y127"/>
      <c r="Z127">
        <v>153257.47</v>
      </c>
      <c r="AA127">
        <v>14553.21</v>
      </c>
      <c r="AB127"/>
      <c r="AC127"/>
      <c r="AD127"/>
    </row>
    <row r="128" spans="1:30" x14ac:dyDescent="0.2">
      <c r="A128" t="s">
        <v>2724</v>
      </c>
      <c r="B128">
        <v>451885.81</v>
      </c>
      <c r="C128">
        <v>0</v>
      </c>
      <c r="D128">
        <v>40291.01</v>
      </c>
      <c r="E128"/>
      <c r="F128"/>
      <c r="G128">
        <v>2244054.37</v>
      </c>
      <c r="H128">
        <v>-423354.2</v>
      </c>
      <c r="I128">
        <v>5730</v>
      </c>
      <c r="J128">
        <v>65923.81</v>
      </c>
      <c r="K128"/>
      <c r="L128">
        <v>0</v>
      </c>
      <c r="M128"/>
      <c r="N128"/>
      <c r="O128"/>
      <c r="P128">
        <v>3580405.02</v>
      </c>
      <c r="Q128">
        <v>178174.75</v>
      </c>
      <c r="R128"/>
      <c r="S128"/>
      <c r="T128"/>
      <c r="U128">
        <v>396847.5</v>
      </c>
      <c r="V128">
        <v>1000</v>
      </c>
      <c r="W128">
        <v>570116.5</v>
      </c>
      <c r="X128"/>
      <c r="Y128"/>
      <c r="Z128">
        <v>159813.01999999999</v>
      </c>
      <c r="AA128">
        <v>22039.439999999999</v>
      </c>
      <c r="AB128"/>
      <c r="AC128"/>
      <c r="AD128">
        <v>4000</v>
      </c>
    </row>
    <row r="129" spans="1:30" x14ac:dyDescent="0.2">
      <c r="A129" t="s">
        <v>2725</v>
      </c>
      <c r="B129">
        <v>987800.23</v>
      </c>
      <c r="C129">
        <v>0</v>
      </c>
      <c r="D129">
        <v>106685.69</v>
      </c>
      <c r="E129"/>
      <c r="F129"/>
      <c r="G129">
        <v>335763.58</v>
      </c>
      <c r="H129">
        <v>28786.52</v>
      </c>
      <c r="I129"/>
      <c r="J129">
        <v>34300</v>
      </c>
      <c r="K129"/>
      <c r="L129">
        <v>215000</v>
      </c>
      <c r="M129"/>
      <c r="N129">
        <v>1275271.24</v>
      </c>
      <c r="O129"/>
      <c r="P129">
        <v>2242898.44</v>
      </c>
      <c r="Q129">
        <v>313660.73</v>
      </c>
      <c r="R129"/>
      <c r="S129"/>
      <c r="T129"/>
      <c r="U129">
        <v>458610</v>
      </c>
      <c r="V129"/>
      <c r="W129">
        <v>515730</v>
      </c>
      <c r="X129"/>
      <c r="Y129"/>
      <c r="Z129">
        <v>121312.39</v>
      </c>
      <c r="AA129">
        <v>22970.5</v>
      </c>
      <c r="AB129"/>
      <c r="AC129"/>
      <c r="AD129">
        <v>4000</v>
      </c>
    </row>
    <row r="130" spans="1:30" x14ac:dyDescent="0.2">
      <c r="A130" t="s">
        <v>2802</v>
      </c>
      <c r="B130">
        <v>462402.63</v>
      </c>
      <c r="C130">
        <v>0</v>
      </c>
      <c r="D130">
        <v>46871.08</v>
      </c>
      <c r="E130"/>
      <c r="F130"/>
      <c r="G130">
        <v>-3455</v>
      </c>
      <c r="H130">
        <v>576210.22</v>
      </c>
      <c r="I130"/>
      <c r="J130">
        <v>62171.68</v>
      </c>
      <c r="K130"/>
      <c r="L130">
        <v>64136</v>
      </c>
      <c r="M130"/>
      <c r="N130">
        <v>-4189079.08</v>
      </c>
      <c r="O130"/>
      <c r="P130">
        <v>3888577.01</v>
      </c>
      <c r="Q130">
        <v>256521.5</v>
      </c>
      <c r="R130"/>
      <c r="S130"/>
      <c r="T130"/>
      <c r="U130">
        <v>340671.8</v>
      </c>
      <c r="V130"/>
      <c r="W130">
        <v>464192.8</v>
      </c>
      <c r="X130"/>
      <c r="Y130"/>
      <c r="Z130">
        <v>145887.79999999999</v>
      </c>
      <c r="AA130">
        <v>20000</v>
      </c>
      <c r="AB130"/>
      <c r="AC130"/>
      <c r="AD130">
        <v>960</v>
      </c>
    </row>
    <row r="131" spans="1:30" x14ac:dyDescent="0.2">
      <c r="A131" t="s">
        <v>2803</v>
      </c>
      <c r="B131">
        <v>131648.03</v>
      </c>
      <c r="C131">
        <v>0</v>
      </c>
      <c r="D131">
        <v>82782.460000000006</v>
      </c>
      <c r="E131"/>
      <c r="F131"/>
      <c r="G131">
        <v>3526598.92</v>
      </c>
      <c r="H131">
        <v>295443.01</v>
      </c>
      <c r="I131"/>
      <c r="J131">
        <v>20850</v>
      </c>
      <c r="K131"/>
      <c r="L131">
        <v>56150</v>
      </c>
      <c r="M131"/>
      <c r="N131">
        <v>-3262091.58</v>
      </c>
      <c r="O131">
        <v>139500</v>
      </c>
      <c r="P131">
        <v>6097995.7300000004</v>
      </c>
      <c r="Q131">
        <v>233826.49</v>
      </c>
      <c r="R131"/>
      <c r="S131"/>
      <c r="T131"/>
      <c r="U131">
        <v>179320</v>
      </c>
      <c r="V131"/>
      <c r="W131">
        <v>231759</v>
      </c>
      <c r="X131"/>
      <c r="Y131"/>
      <c r="Z131">
        <v>192009.84</v>
      </c>
      <c r="AA131">
        <v>75126.48</v>
      </c>
      <c r="AB131"/>
      <c r="AC131"/>
      <c r="AD131">
        <v>4000</v>
      </c>
    </row>
    <row r="132" spans="1:30" x14ac:dyDescent="0.2">
      <c r="A132" t="s">
        <v>2726</v>
      </c>
      <c r="B132">
        <v>613806.04</v>
      </c>
      <c r="C132"/>
      <c r="D132">
        <v>239344.33</v>
      </c>
      <c r="E132"/>
      <c r="F132"/>
      <c r="G132">
        <v>532171.69999999995</v>
      </c>
      <c r="H132">
        <v>98557.78</v>
      </c>
      <c r="I132">
        <v>0</v>
      </c>
      <c r="J132">
        <v>75482.63</v>
      </c>
      <c r="K132"/>
      <c r="L132">
        <v>2509</v>
      </c>
      <c r="M132">
        <v>61620</v>
      </c>
      <c r="N132"/>
      <c r="O132">
        <v>-3000</v>
      </c>
      <c r="P132">
        <v>3801436</v>
      </c>
      <c r="Q132">
        <v>512883.62</v>
      </c>
      <c r="R132"/>
      <c r="S132"/>
      <c r="T132"/>
      <c r="U132">
        <v>388667</v>
      </c>
      <c r="V132">
        <v>30215.02</v>
      </c>
      <c r="W132">
        <v>658097</v>
      </c>
      <c r="X132"/>
      <c r="Y132"/>
      <c r="Z132">
        <v>375850.81</v>
      </c>
      <c r="AA132">
        <v>51258.8</v>
      </c>
      <c r="AB132"/>
      <c r="AC132"/>
      <c r="AD132"/>
    </row>
    <row r="133" spans="1:30" x14ac:dyDescent="0.2">
      <c r="A133" t="s">
        <v>2727</v>
      </c>
      <c r="B133">
        <v>748955.46</v>
      </c>
      <c r="C133"/>
      <c r="D133">
        <v>216865.48</v>
      </c>
      <c r="E133"/>
      <c r="F133"/>
      <c r="G133">
        <v>405718.65</v>
      </c>
      <c r="H133">
        <v>18832.73</v>
      </c>
      <c r="I133">
        <v>0</v>
      </c>
      <c r="J133">
        <v>69139.94</v>
      </c>
      <c r="K133"/>
      <c r="L133">
        <v>5814</v>
      </c>
      <c r="M133">
        <v>75000</v>
      </c>
      <c r="N133"/>
      <c r="O133">
        <v>1400</v>
      </c>
      <c r="P133">
        <v>2453088.7400000002</v>
      </c>
      <c r="Q133">
        <v>397831.43</v>
      </c>
      <c r="R133"/>
      <c r="S133"/>
      <c r="T133"/>
      <c r="U133">
        <v>243920.5</v>
      </c>
      <c r="V133">
        <v>26200</v>
      </c>
      <c r="W133">
        <v>477252.5</v>
      </c>
      <c r="X133">
        <v>10534</v>
      </c>
      <c r="Y133"/>
      <c r="Z133">
        <v>355452.63</v>
      </c>
      <c r="AA133">
        <v>9720.18</v>
      </c>
      <c r="AB133"/>
      <c r="AC133"/>
      <c r="AD133"/>
    </row>
    <row r="134" spans="1:30" x14ac:dyDescent="0.2">
      <c r="A134" t="s">
        <v>2728</v>
      </c>
      <c r="B134">
        <v>533994.68999999994</v>
      </c>
      <c r="C134">
        <v>0</v>
      </c>
      <c r="D134">
        <v>292969.46000000002</v>
      </c>
      <c r="E134"/>
      <c r="F134"/>
      <c r="G134">
        <v>331072.89</v>
      </c>
      <c r="H134">
        <v>635124.93000000005</v>
      </c>
      <c r="I134">
        <v>0</v>
      </c>
      <c r="J134">
        <v>81662.070000000007</v>
      </c>
      <c r="K134"/>
      <c r="L134">
        <v>1761</v>
      </c>
      <c r="M134">
        <v>39200</v>
      </c>
      <c r="N134"/>
      <c r="O134"/>
      <c r="P134">
        <v>3154882.42</v>
      </c>
      <c r="Q134">
        <v>611178.07999999996</v>
      </c>
      <c r="R134">
        <v>8000</v>
      </c>
      <c r="S134"/>
      <c r="T134"/>
      <c r="U134">
        <v>519918.5</v>
      </c>
      <c r="V134"/>
      <c r="W134">
        <v>790896.5</v>
      </c>
      <c r="X134">
        <v>920</v>
      </c>
      <c r="Y134"/>
      <c r="Z134">
        <v>477072.58</v>
      </c>
      <c r="AA134">
        <v>39587.79</v>
      </c>
      <c r="AB134"/>
      <c r="AC134"/>
      <c r="AD134"/>
    </row>
    <row r="135" spans="1:30" x14ac:dyDescent="0.2">
      <c r="A135" t="s">
        <v>2729</v>
      </c>
      <c r="B135">
        <v>371590.36</v>
      </c>
      <c r="C135">
        <v>127680</v>
      </c>
      <c r="D135">
        <v>188888.71</v>
      </c>
      <c r="E135"/>
      <c r="F135"/>
      <c r="G135">
        <v>168934.32</v>
      </c>
      <c r="H135">
        <v>221272.25</v>
      </c>
      <c r="I135">
        <v>1950</v>
      </c>
      <c r="J135">
        <v>61144.58</v>
      </c>
      <c r="K135"/>
      <c r="L135">
        <v>3120</v>
      </c>
      <c r="M135">
        <v>52640</v>
      </c>
      <c r="N135"/>
      <c r="O135"/>
      <c r="P135">
        <v>1192306.58</v>
      </c>
      <c r="Q135">
        <v>616152.12</v>
      </c>
      <c r="R135">
        <v>13372</v>
      </c>
      <c r="S135"/>
      <c r="T135"/>
      <c r="U135">
        <v>182269.5</v>
      </c>
      <c r="V135">
        <v>13600</v>
      </c>
      <c r="W135">
        <v>388174.5</v>
      </c>
      <c r="X135"/>
      <c r="Y135"/>
      <c r="Z135">
        <v>359859.3</v>
      </c>
      <c r="AA135">
        <v>40110.99</v>
      </c>
      <c r="AB135"/>
      <c r="AC135"/>
      <c r="AD135"/>
    </row>
    <row r="136" spans="1:30" x14ac:dyDescent="0.2">
      <c r="A136" t="s">
        <v>2730</v>
      </c>
      <c r="B136">
        <v>600882.38</v>
      </c>
      <c r="C136"/>
      <c r="D136">
        <v>107060.84</v>
      </c>
      <c r="E136"/>
      <c r="F136"/>
      <c r="G136">
        <v>646474.19999999995</v>
      </c>
      <c r="H136">
        <v>38712.800000000003</v>
      </c>
      <c r="I136">
        <v>0</v>
      </c>
      <c r="J136">
        <v>55841.72</v>
      </c>
      <c r="K136"/>
      <c r="L136">
        <v>1384</v>
      </c>
      <c r="M136"/>
      <c r="N136"/>
      <c r="O136">
        <v>34483.33</v>
      </c>
      <c r="P136">
        <v>2072080.16</v>
      </c>
      <c r="Q136">
        <v>613532.74</v>
      </c>
      <c r="R136"/>
      <c r="S136"/>
      <c r="T136"/>
      <c r="U136">
        <v>204459.5</v>
      </c>
      <c r="V136"/>
      <c r="W136">
        <v>336227.5</v>
      </c>
      <c r="X136"/>
      <c r="Y136"/>
      <c r="Z136">
        <v>301613.45</v>
      </c>
      <c r="AA136">
        <v>28639.86</v>
      </c>
      <c r="AB136"/>
      <c r="AC136"/>
      <c r="AD136"/>
    </row>
    <row r="137" spans="1:30" x14ac:dyDescent="0.2">
      <c r="A137" t="s">
        <v>2731</v>
      </c>
      <c r="B137">
        <v>651558.16</v>
      </c>
      <c r="C137"/>
      <c r="D137">
        <v>642394.34</v>
      </c>
      <c r="E137"/>
      <c r="F137"/>
      <c r="G137">
        <v>412214.29</v>
      </c>
      <c r="H137">
        <v>27157.19</v>
      </c>
      <c r="I137"/>
      <c r="J137">
        <v>69131.33</v>
      </c>
      <c r="K137"/>
      <c r="L137">
        <v>1492</v>
      </c>
      <c r="M137"/>
      <c r="N137"/>
      <c r="O137">
        <v>30200</v>
      </c>
      <c r="P137">
        <v>3517785.78</v>
      </c>
      <c r="Q137">
        <v>644002.03</v>
      </c>
      <c r="R137"/>
      <c r="S137"/>
      <c r="T137"/>
      <c r="U137">
        <v>349064.5</v>
      </c>
      <c r="V137"/>
      <c r="W137">
        <v>457946.5</v>
      </c>
      <c r="X137"/>
      <c r="Y137"/>
      <c r="Z137">
        <v>327107.56</v>
      </c>
      <c r="AA137">
        <v>9314.34</v>
      </c>
      <c r="AB137"/>
      <c r="AC137"/>
      <c r="AD137"/>
    </row>
    <row r="138" spans="1:30" x14ac:dyDescent="0.2">
      <c r="A138" t="s">
        <v>2732</v>
      </c>
      <c r="B138">
        <v>319451.78999999998</v>
      </c>
      <c r="C138"/>
      <c r="D138">
        <v>119541.15</v>
      </c>
      <c r="E138"/>
      <c r="F138"/>
      <c r="G138">
        <v>636573.34</v>
      </c>
      <c r="H138">
        <v>139585.97</v>
      </c>
      <c r="I138">
        <v>0</v>
      </c>
      <c r="J138">
        <v>57926.1</v>
      </c>
      <c r="K138"/>
      <c r="L138">
        <v>1419</v>
      </c>
      <c r="M138">
        <v>21050</v>
      </c>
      <c r="N138"/>
      <c r="O138">
        <v>-184</v>
      </c>
      <c r="P138">
        <v>2461639.23</v>
      </c>
      <c r="Q138">
        <v>248325.02</v>
      </c>
      <c r="R138">
        <v>37000</v>
      </c>
      <c r="S138"/>
      <c r="T138"/>
      <c r="U138">
        <v>414244</v>
      </c>
      <c r="V138">
        <v>15300</v>
      </c>
      <c r="W138">
        <v>566049</v>
      </c>
      <c r="X138"/>
      <c r="Y138"/>
      <c r="Z138">
        <v>182222.11</v>
      </c>
      <c r="AA138">
        <v>41505.769999999997</v>
      </c>
      <c r="AB138"/>
      <c r="AC138"/>
      <c r="AD138"/>
    </row>
    <row r="139" spans="1:30" x14ac:dyDescent="0.2">
      <c r="A139" t="s">
        <v>2733</v>
      </c>
      <c r="B139">
        <v>412792.83</v>
      </c>
      <c r="C139"/>
      <c r="D139">
        <v>161186.97</v>
      </c>
      <c r="E139"/>
      <c r="F139"/>
      <c r="G139">
        <v>1934846.28</v>
      </c>
      <c r="H139">
        <v>16831.18</v>
      </c>
      <c r="I139">
        <v>0</v>
      </c>
      <c r="J139">
        <v>42121.66</v>
      </c>
      <c r="K139"/>
      <c r="L139">
        <v>1084</v>
      </c>
      <c r="M139">
        <v>119240</v>
      </c>
      <c r="N139"/>
      <c r="O139">
        <v>2800.09</v>
      </c>
      <c r="P139">
        <v>1490475.39</v>
      </c>
      <c r="Q139">
        <v>424943.45</v>
      </c>
      <c r="R139">
        <v>12000</v>
      </c>
      <c r="S139"/>
      <c r="T139"/>
      <c r="U139">
        <v>289640.3</v>
      </c>
      <c r="V139"/>
      <c r="W139">
        <v>467260.3</v>
      </c>
      <c r="X139"/>
      <c r="Y139"/>
      <c r="Z139">
        <v>317903.23</v>
      </c>
      <c r="AA139">
        <v>61441.89</v>
      </c>
      <c r="AB139"/>
      <c r="AC139"/>
      <c r="AD139"/>
    </row>
    <row r="140" spans="1:30" x14ac:dyDescent="0.2">
      <c r="A140" t="s">
        <v>2734</v>
      </c>
      <c r="B140">
        <v>327879.27</v>
      </c>
      <c r="C140"/>
      <c r="D140">
        <v>373613.74</v>
      </c>
      <c r="E140"/>
      <c r="F140"/>
      <c r="G140">
        <v>176924</v>
      </c>
      <c r="H140">
        <v>595026.74</v>
      </c>
      <c r="I140">
        <v>4000</v>
      </c>
      <c r="J140">
        <v>59286.7</v>
      </c>
      <c r="K140"/>
      <c r="L140">
        <v>2865</v>
      </c>
      <c r="M140">
        <v>-9000</v>
      </c>
      <c r="N140"/>
      <c r="O140">
        <v>248183.64</v>
      </c>
      <c r="P140">
        <v>3529981.97</v>
      </c>
      <c r="Q140">
        <v>500282.17</v>
      </c>
      <c r="R140">
        <v>9000</v>
      </c>
      <c r="S140"/>
      <c r="T140"/>
      <c r="U140">
        <v>411280.5</v>
      </c>
      <c r="V140">
        <v>-32400</v>
      </c>
      <c r="W140">
        <v>666321.5</v>
      </c>
      <c r="X140"/>
      <c r="Y140"/>
      <c r="Z140">
        <v>418077.37</v>
      </c>
      <c r="AA140">
        <v>12229.68</v>
      </c>
      <c r="AB140"/>
      <c r="AC140"/>
      <c r="AD140"/>
    </row>
    <row r="141" spans="1:30" x14ac:dyDescent="0.2">
      <c r="A141" t="s">
        <v>2735</v>
      </c>
      <c r="B141">
        <v>787860.1</v>
      </c>
      <c r="C141"/>
      <c r="D141">
        <v>155747.13</v>
      </c>
      <c r="E141"/>
      <c r="F141"/>
      <c r="G141">
        <v>349584.62</v>
      </c>
      <c r="H141">
        <v>50610.9</v>
      </c>
      <c r="I141">
        <v>0</v>
      </c>
      <c r="J141">
        <v>70147.929999999993</v>
      </c>
      <c r="K141"/>
      <c r="L141">
        <v>1167</v>
      </c>
      <c r="M141">
        <v>79175</v>
      </c>
      <c r="N141"/>
      <c r="O141">
        <v>2243.7199999999998</v>
      </c>
      <c r="P141">
        <v>1467910.57</v>
      </c>
      <c r="Q141">
        <v>770760.94</v>
      </c>
      <c r="R141">
        <v>9750</v>
      </c>
      <c r="S141"/>
      <c r="T141"/>
      <c r="U141">
        <v>414486.5</v>
      </c>
      <c r="V141"/>
      <c r="W141">
        <v>508176.5</v>
      </c>
      <c r="X141"/>
      <c r="Y141"/>
      <c r="Z141">
        <v>384336.31</v>
      </c>
      <c r="AA141">
        <v>11867.49</v>
      </c>
      <c r="AB141"/>
      <c r="AC141"/>
      <c r="AD141"/>
    </row>
    <row r="142" spans="1:30" x14ac:dyDescent="0.2">
      <c r="A142" t="s">
        <v>2736</v>
      </c>
      <c r="B142">
        <v>402159.11</v>
      </c>
      <c r="C142"/>
      <c r="D142">
        <v>241625.71</v>
      </c>
      <c r="E142"/>
      <c r="F142"/>
      <c r="G142">
        <v>351787.47</v>
      </c>
      <c r="H142">
        <v>242886.09</v>
      </c>
      <c r="I142"/>
      <c r="J142">
        <v>58638.07</v>
      </c>
      <c r="K142"/>
      <c r="L142">
        <v>1715</v>
      </c>
      <c r="M142">
        <v>61400</v>
      </c>
      <c r="N142"/>
      <c r="O142">
        <v>3355.74</v>
      </c>
      <c r="P142">
        <v>431311.75</v>
      </c>
      <c r="Q142">
        <v>780187.39</v>
      </c>
      <c r="R142">
        <v>23800</v>
      </c>
      <c r="S142"/>
      <c r="T142"/>
      <c r="U142">
        <v>263749.5</v>
      </c>
      <c r="V142">
        <v>29200</v>
      </c>
      <c r="W142">
        <v>461682.5</v>
      </c>
      <c r="X142"/>
      <c r="Y142"/>
      <c r="Z142">
        <v>335024.8</v>
      </c>
      <c r="AA142">
        <v>50682.57</v>
      </c>
      <c r="AB142"/>
      <c r="AC142"/>
      <c r="AD142"/>
    </row>
    <row r="143" spans="1:30" x14ac:dyDescent="0.2">
      <c r="A143" t="s">
        <v>2737</v>
      </c>
      <c r="B143">
        <v>442521.03</v>
      </c>
      <c r="C143"/>
      <c r="D143">
        <v>103884.89</v>
      </c>
      <c r="E143"/>
      <c r="F143"/>
      <c r="G143">
        <v>599541.5</v>
      </c>
      <c r="H143">
        <v>364424.31</v>
      </c>
      <c r="I143">
        <v>6300</v>
      </c>
      <c r="J143">
        <v>63494.3</v>
      </c>
      <c r="K143"/>
      <c r="L143">
        <v>1183</v>
      </c>
      <c r="M143">
        <v>24470</v>
      </c>
      <c r="N143"/>
      <c r="O143"/>
      <c r="P143">
        <v>2115546</v>
      </c>
      <c r="Q143">
        <v>368178.98</v>
      </c>
      <c r="R143"/>
      <c r="S143"/>
      <c r="T143"/>
      <c r="U143">
        <v>299880</v>
      </c>
      <c r="V143">
        <v>11800</v>
      </c>
      <c r="W143">
        <v>439748</v>
      </c>
      <c r="X143"/>
      <c r="Y143"/>
      <c r="Z143">
        <v>265521.65000000002</v>
      </c>
      <c r="AA143">
        <v>50034.21</v>
      </c>
      <c r="AB143"/>
      <c r="AC143"/>
      <c r="AD143"/>
    </row>
    <row r="144" spans="1:30" x14ac:dyDescent="0.2">
      <c r="A144" t="s">
        <v>2738</v>
      </c>
      <c r="B144">
        <v>258472.31</v>
      </c>
      <c r="C144"/>
      <c r="D144">
        <v>162363.71</v>
      </c>
      <c r="E144"/>
      <c r="F144"/>
      <c r="G144">
        <v>1124092.1399999999</v>
      </c>
      <c r="H144">
        <v>11458.14</v>
      </c>
      <c r="I144">
        <v>0</v>
      </c>
      <c r="J144">
        <v>41891.269999999997</v>
      </c>
      <c r="K144"/>
      <c r="L144">
        <v>1860</v>
      </c>
      <c r="M144">
        <v>7860</v>
      </c>
      <c r="N144"/>
      <c r="O144">
        <v>-20</v>
      </c>
      <c r="P144">
        <v>2263113.85</v>
      </c>
      <c r="Q144">
        <v>238896.97</v>
      </c>
      <c r="R144">
        <v>10340</v>
      </c>
      <c r="S144"/>
      <c r="T144"/>
      <c r="U144">
        <v>315829.5</v>
      </c>
      <c r="V144"/>
      <c r="W144">
        <v>445688.5</v>
      </c>
      <c r="X144">
        <v>1180</v>
      </c>
      <c r="Y144"/>
      <c r="Z144">
        <v>145469.54999999999</v>
      </c>
      <c r="AA144">
        <v>44763.69</v>
      </c>
      <c r="AB144"/>
      <c r="AC144"/>
      <c r="AD144"/>
    </row>
    <row r="145" spans="1:30" x14ac:dyDescent="0.2">
      <c r="A145" t="s">
        <v>2739</v>
      </c>
      <c r="B145">
        <v>408976.3</v>
      </c>
      <c r="C145"/>
      <c r="D145">
        <v>449224.04</v>
      </c>
      <c r="E145"/>
      <c r="F145"/>
      <c r="G145">
        <v>689894.6</v>
      </c>
      <c r="H145">
        <v>44403.5</v>
      </c>
      <c r="I145">
        <v>0</v>
      </c>
      <c r="J145">
        <v>65271.23</v>
      </c>
      <c r="K145"/>
      <c r="L145">
        <v>1281</v>
      </c>
      <c r="M145">
        <v>27500</v>
      </c>
      <c r="N145"/>
      <c r="O145"/>
      <c r="P145">
        <v>2512572.4500000002</v>
      </c>
      <c r="Q145">
        <v>449242.52</v>
      </c>
      <c r="R145"/>
      <c r="S145"/>
      <c r="T145"/>
      <c r="U145">
        <v>513359.5</v>
      </c>
      <c r="V145">
        <v>4000</v>
      </c>
      <c r="W145">
        <v>650873.27</v>
      </c>
      <c r="X145"/>
      <c r="Y145"/>
      <c r="Z145">
        <v>199067.91</v>
      </c>
      <c r="AA145">
        <v>16975.2</v>
      </c>
      <c r="AB145"/>
      <c r="AC145"/>
      <c r="AD145"/>
    </row>
    <row r="146" spans="1:30" x14ac:dyDescent="0.2">
      <c r="A146" t="s">
        <v>2740</v>
      </c>
      <c r="B146">
        <v>716501.76</v>
      </c>
      <c r="C146"/>
      <c r="D146">
        <v>183282.86</v>
      </c>
      <c r="E146"/>
      <c r="F146"/>
      <c r="G146">
        <v>1878789.6</v>
      </c>
      <c r="H146">
        <v>545666.93000000005</v>
      </c>
      <c r="I146">
        <v>0</v>
      </c>
      <c r="J146">
        <v>86798.9</v>
      </c>
      <c r="K146"/>
      <c r="L146">
        <v>2523</v>
      </c>
      <c r="M146"/>
      <c r="N146"/>
      <c r="O146"/>
      <c r="P146">
        <v>1298036.29</v>
      </c>
      <c r="Q146">
        <v>477503.58</v>
      </c>
      <c r="R146"/>
      <c r="S146"/>
      <c r="T146"/>
      <c r="U146">
        <v>204034</v>
      </c>
      <c r="V146"/>
      <c r="W146">
        <v>432276</v>
      </c>
      <c r="X146"/>
      <c r="Y146"/>
      <c r="Z146">
        <v>365430.66</v>
      </c>
      <c r="AA146">
        <v>117804.93</v>
      </c>
      <c r="AB146"/>
      <c r="AC146"/>
      <c r="AD146"/>
    </row>
    <row r="147" spans="1:30" x14ac:dyDescent="0.2">
      <c r="A147" t="s">
        <v>2741</v>
      </c>
      <c r="B147">
        <v>396969.84</v>
      </c>
      <c r="C147">
        <v>0</v>
      </c>
      <c r="D147">
        <v>569062.56000000006</v>
      </c>
      <c r="E147"/>
      <c r="F147"/>
      <c r="G147">
        <v>738666.45</v>
      </c>
      <c r="H147">
        <v>338447.29</v>
      </c>
      <c r="I147">
        <v>0</v>
      </c>
      <c r="J147">
        <v>55011.3</v>
      </c>
      <c r="K147"/>
      <c r="L147"/>
      <c r="M147"/>
      <c r="N147"/>
      <c r="O147">
        <v>329354.67</v>
      </c>
      <c r="P147">
        <v>1854562.35</v>
      </c>
      <c r="Q147">
        <v>360910.84</v>
      </c>
      <c r="R147">
        <v>10000</v>
      </c>
      <c r="S147"/>
      <c r="T147"/>
      <c r="U147">
        <v>231840</v>
      </c>
      <c r="V147">
        <v>112900.4</v>
      </c>
      <c r="W147">
        <v>401952</v>
      </c>
      <c r="X147"/>
      <c r="Y147"/>
      <c r="Z147">
        <v>204372.63</v>
      </c>
      <c r="AA147">
        <v>46364.28</v>
      </c>
      <c r="AB147"/>
      <c r="AC147"/>
      <c r="AD147"/>
    </row>
    <row r="148" spans="1:30" x14ac:dyDescent="0.2">
      <c r="A148" t="s">
        <v>2742</v>
      </c>
      <c r="B148">
        <v>1687068.7</v>
      </c>
      <c r="C148"/>
      <c r="D148">
        <v>42119.41</v>
      </c>
      <c r="E148"/>
      <c r="F148"/>
      <c r="G148">
        <v>776810.35</v>
      </c>
      <c r="H148">
        <v>395691.54</v>
      </c>
      <c r="I148">
        <v>0</v>
      </c>
      <c r="J148">
        <v>34100</v>
      </c>
      <c r="K148"/>
      <c r="L148"/>
      <c r="M148"/>
      <c r="N148"/>
      <c r="O148">
        <v>256260.46</v>
      </c>
      <c r="P148">
        <v>3974625.34</v>
      </c>
      <c r="Q148">
        <v>468686.18</v>
      </c>
      <c r="R148">
        <v>5000</v>
      </c>
      <c r="S148"/>
      <c r="T148"/>
      <c r="U148">
        <v>273735</v>
      </c>
      <c r="V148">
        <v>96150.8</v>
      </c>
      <c r="W148">
        <v>494741</v>
      </c>
      <c r="X148"/>
      <c r="Y148"/>
      <c r="Z148">
        <v>270809.45</v>
      </c>
      <c r="AA148">
        <v>91893.3</v>
      </c>
      <c r="AB148"/>
      <c r="AC148"/>
      <c r="AD148"/>
    </row>
    <row r="149" spans="1:30" x14ac:dyDescent="0.2">
      <c r="A149" t="s">
        <v>2743</v>
      </c>
      <c r="B149">
        <v>557839.94999999995</v>
      </c>
      <c r="C149">
        <v>4000</v>
      </c>
      <c r="D149">
        <v>77523.75</v>
      </c>
      <c r="E149"/>
      <c r="F149"/>
      <c r="G149">
        <v>970205.22</v>
      </c>
      <c r="H149">
        <v>425389.02</v>
      </c>
      <c r="I149">
        <v>4800</v>
      </c>
      <c r="J149">
        <v>52372.6</v>
      </c>
      <c r="K149"/>
      <c r="L149"/>
      <c r="M149"/>
      <c r="N149"/>
      <c r="O149">
        <v>-3500</v>
      </c>
      <c r="P149">
        <v>2427116.52</v>
      </c>
      <c r="Q149">
        <v>419217.29</v>
      </c>
      <c r="R149"/>
      <c r="S149"/>
      <c r="T149"/>
      <c r="U149">
        <v>541112.6</v>
      </c>
      <c r="V149">
        <v>40783.279999999999</v>
      </c>
      <c r="W149">
        <v>618752.6</v>
      </c>
      <c r="X149"/>
      <c r="Y149"/>
      <c r="Z149">
        <v>169041.04</v>
      </c>
      <c r="AA149">
        <v>74841</v>
      </c>
      <c r="AB149"/>
      <c r="AC149"/>
      <c r="AD149"/>
    </row>
    <row r="150" spans="1:30" x14ac:dyDescent="0.2">
      <c r="A150" t="s">
        <v>2744</v>
      </c>
      <c r="B150">
        <v>1046857.87</v>
      </c>
      <c r="C150"/>
      <c r="D150">
        <v>190446.64</v>
      </c>
      <c r="E150"/>
      <c r="F150"/>
      <c r="G150">
        <v>750641.04</v>
      </c>
      <c r="H150">
        <v>518143.84</v>
      </c>
      <c r="I150">
        <v>6440</v>
      </c>
      <c r="J150">
        <v>95500</v>
      </c>
      <c r="K150"/>
      <c r="L150">
        <v>2005.62</v>
      </c>
      <c r="M150"/>
      <c r="N150"/>
      <c r="O150">
        <v>31525.26</v>
      </c>
      <c r="P150">
        <v>2538450.7999999998</v>
      </c>
      <c r="Q150">
        <v>495926.17</v>
      </c>
      <c r="R150"/>
      <c r="S150"/>
      <c r="T150"/>
      <c r="U150">
        <v>535572</v>
      </c>
      <c r="V150">
        <v>84417.600000000006</v>
      </c>
      <c r="W150">
        <v>623012</v>
      </c>
      <c r="X150"/>
      <c r="Y150"/>
      <c r="Z150">
        <v>357971.23</v>
      </c>
      <c r="AA150">
        <v>100600.98</v>
      </c>
      <c r="AB150"/>
      <c r="AC150"/>
      <c r="AD150"/>
    </row>
    <row r="151" spans="1:30" x14ac:dyDescent="0.2">
      <c r="A151" t="s">
        <v>2745</v>
      </c>
      <c r="B151">
        <v>1046547.63</v>
      </c>
      <c r="C151"/>
      <c r="D151">
        <v>409756.19</v>
      </c>
      <c r="E151"/>
      <c r="F151"/>
      <c r="G151">
        <v>986786.21</v>
      </c>
      <c r="H151">
        <v>318209.34000000003</v>
      </c>
      <c r="I151">
        <v>6760</v>
      </c>
      <c r="J151">
        <v>74108.100000000006</v>
      </c>
      <c r="K151"/>
      <c r="L151"/>
      <c r="M151"/>
      <c r="N151"/>
      <c r="O151">
        <v>95325.53</v>
      </c>
      <c r="P151">
        <v>3053279.47</v>
      </c>
      <c r="Q151">
        <v>604019.1</v>
      </c>
      <c r="R151">
        <v>185000</v>
      </c>
      <c r="S151"/>
      <c r="T151"/>
      <c r="U151">
        <v>322444.5</v>
      </c>
      <c r="V151">
        <v>57758</v>
      </c>
      <c r="W151">
        <v>486514.5</v>
      </c>
      <c r="X151"/>
      <c r="Y151"/>
      <c r="Z151">
        <v>250469.45</v>
      </c>
      <c r="AA151">
        <v>47355.12</v>
      </c>
      <c r="AB151"/>
      <c r="AC151"/>
      <c r="AD151"/>
    </row>
    <row r="152" spans="1:30" x14ac:dyDescent="0.2">
      <c r="A152" t="s">
        <v>2746</v>
      </c>
      <c r="B152">
        <v>933837.43</v>
      </c>
      <c r="C152"/>
      <c r="D152">
        <v>86736.36</v>
      </c>
      <c r="E152"/>
      <c r="F152"/>
      <c r="G152">
        <v>240669.98</v>
      </c>
      <c r="H152">
        <v>162936.6</v>
      </c>
      <c r="I152"/>
      <c r="J152">
        <v>29100</v>
      </c>
      <c r="K152"/>
      <c r="L152"/>
      <c r="M152"/>
      <c r="N152"/>
      <c r="O152">
        <v>42704.08</v>
      </c>
      <c r="P152">
        <v>1819262.69</v>
      </c>
      <c r="Q152">
        <v>439331.22</v>
      </c>
      <c r="R152">
        <v>16000</v>
      </c>
      <c r="S152"/>
      <c r="T152"/>
      <c r="U152">
        <v>329364</v>
      </c>
      <c r="V152">
        <v>82018.600000000006</v>
      </c>
      <c r="W152">
        <v>499997.98</v>
      </c>
      <c r="X152"/>
      <c r="Y152"/>
      <c r="Z152">
        <v>234743.51</v>
      </c>
      <c r="AA152">
        <v>29643.39</v>
      </c>
      <c r="AB152"/>
      <c r="AC152"/>
      <c r="AD152"/>
    </row>
    <row r="153" spans="1:30" x14ac:dyDescent="0.2">
      <c r="A153" t="s">
        <v>2747</v>
      </c>
      <c r="B153">
        <v>362337.86</v>
      </c>
      <c r="C153"/>
      <c r="D153">
        <v>564559.48</v>
      </c>
      <c r="E153"/>
      <c r="F153"/>
      <c r="G153">
        <v>892616.51</v>
      </c>
      <c r="H153">
        <v>149452.6</v>
      </c>
      <c r="I153">
        <v>5040</v>
      </c>
      <c r="J153">
        <v>28426</v>
      </c>
      <c r="K153"/>
      <c r="L153"/>
      <c r="M153"/>
      <c r="N153"/>
      <c r="O153">
        <v>75489.2</v>
      </c>
      <c r="P153">
        <v>2522678.58</v>
      </c>
      <c r="Q153">
        <v>450323.29</v>
      </c>
      <c r="R153"/>
      <c r="S153"/>
      <c r="T153"/>
      <c r="U153">
        <v>437797.5</v>
      </c>
      <c r="V153">
        <v>46822.400000000001</v>
      </c>
      <c r="W153">
        <v>540187.5</v>
      </c>
      <c r="X153"/>
      <c r="Y153"/>
      <c r="Z153">
        <v>183130.31</v>
      </c>
      <c r="AA153">
        <v>65963.820000000007</v>
      </c>
      <c r="AB153"/>
      <c r="AC153"/>
      <c r="AD153"/>
    </row>
    <row r="154" spans="1:30" x14ac:dyDescent="0.2">
      <c r="A154" t="s">
        <v>2748</v>
      </c>
      <c r="B154">
        <v>367565.65</v>
      </c>
      <c r="C154">
        <v>0</v>
      </c>
      <c r="D154">
        <v>89778.74</v>
      </c>
      <c r="E154"/>
      <c r="F154"/>
      <c r="G154">
        <v>1024528.54</v>
      </c>
      <c r="H154">
        <v>183073.26</v>
      </c>
      <c r="I154">
        <v>3320</v>
      </c>
      <c r="J154">
        <v>53341.3</v>
      </c>
      <c r="K154"/>
      <c r="L154"/>
      <c r="M154"/>
      <c r="N154"/>
      <c r="O154">
        <v>166537.59</v>
      </c>
      <c r="P154">
        <v>4801199.47</v>
      </c>
      <c r="Q154">
        <v>292935.89</v>
      </c>
      <c r="R154"/>
      <c r="S154"/>
      <c r="T154"/>
      <c r="U154">
        <v>114345</v>
      </c>
      <c r="V154">
        <v>77902.399999999994</v>
      </c>
      <c r="W154">
        <v>216537</v>
      </c>
      <c r="X154"/>
      <c r="Y154"/>
      <c r="Z154">
        <v>208843.88</v>
      </c>
      <c r="AA154">
        <v>99773.2</v>
      </c>
      <c r="AB154"/>
      <c r="AC154"/>
      <c r="AD154"/>
    </row>
    <row r="155" spans="1:30" x14ac:dyDescent="0.2">
      <c r="A155" t="s">
        <v>2749</v>
      </c>
      <c r="B155">
        <v>303456.56</v>
      </c>
      <c r="C155"/>
      <c r="D155">
        <v>410114.61</v>
      </c>
      <c r="E155"/>
      <c r="F155"/>
      <c r="G155">
        <v>1268189.98</v>
      </c>
      <c r="H155">
        <v>156201.97</v>
      </c>
      <c r="I155">
        <v>20000</v>
      </c>
      <c r="J155">
        <v>70320.25</v>
      </c>
      <c r="K155"/>
      <c r="L155">
        <v>0</v>
      </c>
      <c r="M155"/>
      <c r="N155"/>
      <c r="O155">
        <v>735.86</v>
      </c>
      <c r="P155">
        <v>5209136.26</v>
      </c>
      <c r="Q155">
        <v>471665.08</v>
      </c>
      <c r="R155"/>
      <c r="S155"/>
      <c r="T155"/>
      <c r="U155">
        <v>479472</v>
      </c>
      <c r="V155">
        <v>60365.2</v>
      </c>
      <c r="W155">
        <v>589260</v>
      </c>
      <c r="X155"/>
      <c r="Y155"/>
      <c r="Z155">
        <v>217955.47</v>
      </c>
      <c r="AA155">
        <v>136421.70000000001</v>
      </c>
      <c r="AB155"/>
      <c r="AC155"/>
      <c r="AD155"/>
    </row>
    <row r="156" spans="1:30" x14ac:dyDescent="0.2">
      <c r="A156" t="s">
        <v>2750</v>
      </c>
      <c r="B156">
        <v>631281.62</v>
      </c>
      <c r="C156"/>
      <c r="D156">
        <v>317212.67</v>
      </c>
      <c r="E156"/>
      <c r="F156"/>
      <c r="G156">
        <v>786144.7</v>
      </c>
      <c r="H156">
        <v>95431.63</v>
      </c>
      <c r="I156">
        <v>3500</v>
      </c>
      <c r="J156">
        <v>22350</v>
      </c>
      <c r="K156"/>
      <c r="L156"/>
      <c r="M156"/>
      <c r="N156"/>
      <c r="O156">
        <v>190328.79</v>
      </c>
      <c r="P156">
        <v>2453318.4700000002</v>
      </c>
      <c r="Q156">
        <v>242077.95</v>
      </c>
      <c r="R156"/>
      <c r="S156"/>
      <c r="T156"/>
      <c r="U156">
        <v>267939</v>
      </c>
      <c r="V156">
        <v>49580.55</v>
      </c>
      <c r="W156">
        <v>350790.75</v>
      </c>
      <c r="X156"/>
      <c r="Y156"/>
      <c r="Z156">
        <v>142554.15</v>
      </c>
      <c r="AA156">
        <v>54045.81</v>
      </c>
      <c r="AB156"/>
      <c r="AC156"/>
      <c r="AD156"/>
    </row>
    <row r="157" spans="1:30" x14ac:dyDescent="0.2">
      <c r="A157" t="s">
        <v>2751</v>
      </c>
      <c r="B157">
        <v>1738618.93</v>
      </c>
      <c r="C157">
        <v>0</v>
      </c>
      <c r="D157">
        <v>633760.25</v>
      </c>
      <c r="E157"/>
      <c r="F157"/>
      <c r="G157">
        <v>323536.59999999998</v>
      </c>
      <c r="H157">
        <v>1751731.87</v>
      </c>
      <c r="I157">
        <v>3000</v>
      </c>
      <c r="J157">
        <v>83778.97</v>
      </c>
      <c r="K157"/>
      <c r="L157"/>
      <c r="M157"/>
      <c r="N157"/>
      <c r="O157">
        <v>1230003.02</v>
      </c>
      <c r="P157">
        <v>4517827.99</v>
      </c>
      <c r="Q157">
        <v>630430.74</v>
      </c>
      <c r="R157">
        <v>285000</v>
      </c>
      <c r="S157"/>
      <c r="T157"/>
      <c r="U157">
        <v>467533.5</v>
      </c>
      <c r="V157">
        <v>91922.48</v>
      </c>
      <c r="W157">
        <v>624733.5</v>
      </c>
      <c r="X157"/>
      <c r="Y157"/>
      <c r="Z157">
        <v>280940.18</v>
      </c>
      <c r="AA157">
        <v>28606.22</v>
      </c>
      <c r="AB157"/>
      <c r="AC157"/>
      <c r="AD157"/>
    </row>
    <row r="158" spans="1:30" x14ac:dyDescent="0.2">
      <c r="A158" t="s">
        <v>2752</v>
      </c>
      <c r="B158">
        <v>609113.62</v>
      </c>
      <c r="C158"/>
      <c r="D158">
        <v>32064.48</v>
      </c>
      <c r="E158"/>
      <c r="F158"/>
      <c r="G158">
        <v>599113.71</v>
      </c>
      <c r="H158">
        <v>179978.73</v>
      </c>
      <c r="I158">
        <v>0</v>
      </c>
      <c r="J158">
        <v>27181</v>
      </c>
      <c r="K158"/>
      <c r="L158"/>
      <c r="M158"/>
      <c r="N158"/>
      <c r="O158">
        <v>36809.360000000001</v>
      </c>
      <c r="P158">
        <v>3061336.79</v>
      </c>
      <c r="Q158">
        <v>441240.08</v>
      </c>
      <c r="R158"/>
      <c r="S158"/>
      <c r="T158"/>
      <c r="U158">
        <v>239211</v>
      </c>
      <c r="V158">
        <v>56827.199999999997</v>
      </c>
      <c r="W158">
        <v>369291</v>
      </c>
      <c r="X158"/>
      <c r="Y158"/>
      <c r="Z158">
        <v>249257.28</v>
      </c>
      <c r="AA158">
        <v>44109.75</v>
      </c>
      <c r="AB158"/>
      <c r="AC158"/>
      <c r="AD158"/>
    </row>
    <row r="159" spans="1:30" x14ac:dyDescent="0.2">
      <c r="A159" t="s">
        <v>2753</v>
      </c>
      <c r="B159">
        <v>473096.54</v>
      </c>
      <c r="C159">
        <v>10000</v>
      </c>
      <c r="D159">
        <v>269915.56</v>
      </c>
      <c r="E159"/>
      <c r="F159"/>
      <c r="G159">
        <v>1730383.79</v>
      </c>
      <c r="H159">
        <v>570861.65</v>
      </c>
      <c r="I159">
        <v>0</v>
      </c>
      <c r="J159">
        <v>94052.39</v>
      </c>
      <c r="K159"/>
      <c r="L159"/>
      <c r="M159"/>
      <c r="N159"/>
      <c r="O159">
        <v>68073.649999999994</v>
      </c>
      <c r="P159">
        <v>2227904.62</v>
      </c>
      <c r="Q159">
        <v>369104.76</v>
      </c>
      <c r="R159"/>
      <c r="S159"/>
      <c r="T159"/>
      <c r="U159">
        <v>238632</v>
      </c>
      <c r="V159">
        <v>42931.199999999997</v>
      </c>
      <c r="W159">
        <v>368654</v>
      </c>
      <c r="X159"/>
      <c r="Y159"/>
      <c r="Z159">
        <v>146695.56</v>
      </c>
      <c r="AA159">
        <v>9953</v>
      </c>
      <c r="AB159"/>
      <c r="AC159"/>
      <c r="AD159"/>
    </row>
    <row r="160" spans="1:30" x14ac:dyDescent="0.2">
      <c r="A160" t="s">
        <v>2754</v>
      </c>
      <c r="B160">
        <v>553002.64</v>
      </c>
      <c r="C160">
        <v>0</v>
      </c>
      <c r="D160">
        <v>434433.38</v>
      </c>
      <c r="E160"/>
      <c r="F160"/>
      <c r="G160">
        <v>1348644.79</v>
      </c>
      <c r="H160">
        <v>211865.59</v>
      </c>
      <c r="I160">
        <v>3000</v>
      </c>
      <c r="J160">
        <v>71807.23</v>
      </c>
      <c r="K160"/>
      <c r="L160"/>
      <c r="M160"/>
      <c r="N160"/>
      <c r="O160">
        <v>72157.72</v>
      </c>
      <c r="P160">
        <v>1652500.79</v>
      </c>
      <c r="Q160">
        <v>399713.98</v>
      </c>
      <c r="R160"/>
      <c r="S160"/>
      <c r="T160"/>
      <c r="U160">
        <v>256311</v>
      </c>
      <c r="V160">
        <v>73714</v>
      </c>
      <c r="W160">
        <v>398452</v>
      </c>
      <c r="X160"/>
      <c r="Y160"/>
      <c r="Z160">
        <v>161693.31</v>
      </c>
      <c r="AA160">
        <v>53689.86</v>
      </c>
      <c r="AB160"/>
      <c r="AC160"/>
      <c r="AD160"/>
    </row>
    <row r="161" spans="1:30" x14ac:dyDescent="0.2">
      <c r="A161" t="s">
        <v>2755</v>
      </c>
      <c r="B161">
        <v>318750.24</v>
      </c>
      <c r="C161"/>
      <c r="D161">
        <v>35772.559999999998</v>
      </c>
      <c r="E161"/>
      <c r="F161"/>
      <c r="G161">
        <v>892319.95</v>
      </c>
      <c r="H161">
        <v>362205.22</v>
      </c>
      <c r="I161"/>
      <c r="J161">
        <v>36718.57</v>
      </c>
      <c r="K161"/>
      <c r="L161"/>
      <c r="M161"/>
      <c r="N161"/>
      <c r="O161">
        <v>13858.18</v>
      </c>
      <c r="P161">
        <v>2038406.69</v>
      </c>
      <c r="Q161">
        <v>357144.87</v>
      </c>
      <c r="R161"/>
      <c r="S161"/>
      <c r="T161"/>
      <c r="U161">
        <v>423507</v>
      </c>
      <c r="V161">
        <v>52699.199999999997</v>
      </c>
      <c r="W161">
        <v>560213</v>
      </c>
      <c r="X161"/>
      <c r="Y161"/>
      <c r="Z161">
        <v>455629.05</v>
      </c>
      <c r="AA161">
        <v>118482.27</v>
      </c>
      <c r="AB161"/>
      <c r="AC161"/>
      <c r="AD161"/>
    </row>
    <row r="162" spans="1:30" x14ac:dyDescent="0.2">
      <c r="A162" t="s">
        <v>2756</v>
      </c>
      <c r="B162">
        <v>740014.06</v>
      </c>
      <c r="C162"/>
      <c r="D162">
        <v>61410.68</v>
      </c>
      <c r="E162"/>
      <c r="F162"/>
      <c r="G162">
        <v>1163315.2</v>
      </c>
      <c r="H162">
        <v>317469.73</v>
      </c>
      <c r="I162">
        <v>0</v>
      </c>
      <c r="J162">
        <v>53350</v>
      </c>
      <c r="K162"/>
      <c r="L162"/>
      <c r="M162"/>
      <c r="N162"/>
      <c r="O162">
        <v>157560.43</v>
      </c>
      <c r="P162">
        <v>2546107.46</v>
      </c>
      <c r="Q162">
        <v>343800.55</v>
      </c>
      <c r="R162"/>
      <c r="S162"/>
      <c r="T162"/>
      <c r="U162">
        <v>249049.5</v>
      </c>
      <c r="V162">
        <v>68160.800000000003</v>
      </c>
      <c r="W162">
        <v>376695.5</v>
      </c>
      <c r="X162"/>
      <c r="Y162"/>
      <c r="Z162">
        <v>220325.11</v>
      </c>
      <c r="AA162">
        <v>83669.91</v>
      </c>
      <c r="AB162"/>
      <c r="AC162"/>
      <c r="AD162"/>
    </row>
    <row r="163" spans="1:30" x14ac:dyDescent="0.2">
      <c r="A163" t="s">
        <v>2757</v>
      </c>
      <c r="B163">
        <v>312372.83</v>
      </c>
      <c r="C163"/>
      <c r="D163">
        <v>21685.15</v>
      </c>
      <c r="E163"/>
      <c r="F163"/>
      <c r="G163">
        <v>257974.03</v>
      </c>
      <c r="H163">
        <v>434292.57</v>
      </c>
      <c r="I163">
        <v>0</v>
      </c>
      <c r="J163">
        <v>35526.6</v>
      </c>
      <c r="K163"/>
      <c r="L163"/>
      <c r="M163"/>
      <c r="N163"/>
      <c r="O163">
        <v>93341.04</v>
      </c>
      <c r="P163">
        <v>2320392.7599999998</v>
      </c>
      <c r="Q163">
        <v>405823.38</v>
      </c>
      <c r="R163"/>
      <c r="S163">
        <v>33.840000000000003</v>
      </c>
      <c r="T163"/>
      <c r="U163">
        <v>209718</v>
      </c>
      <c r="V163">
        <v>48288</v>
      </c>
      <c r="W163">
        <v>318474</v>
      </c>
      <c r="X163"/>
      <c r="Y163"/>
      <c r="Z163">
        <v>202989</v>
      </c>
      <c r="AA163">
        <v>24904.5</v>
      </c>
      <c r="AB163"/>
      <c r="AC163"/>
      <c r="AD163"/>
    </row>
    <row r="164" spans="1:30" x14ac:dyDescent="0.2">
      <c r="A164" t="s">
        <v>2806</v>
      </c>
      <c r="B164">
        <v>520951.25</v>
      </c>
      <c r="C164"/>
      <c r="D164">
        <v>129152.76</v>
      </c>
      <c r="E164"/>
      <c r="F164"/>
      <c r="G164">
        <v>953256.69</v>
      </c>
      <c r="H164">
        <v>296339.98</v>
      </c>
      <c r="I164">
        <v>3000</v>
      </c>
      <c r="J164">
        <v>49441.3</v>
      </c>
      <c r="K164"/>
      <c r="L164"/>
      <c r="M164"/>
      <c r="N164"/>
      <c r="O164">
        <v>131859.75</v>
      </c>
      <c r="P164">
        <v>2754433.99</v>
      </c>
      <c r="Q164">
        <v>331538.44</v>
      </c>
      <c r="R164"/>
      <c r="S164"/>
      <c r="T164"/>
      <c r="U164">
        <v>292834.5</v>
      </c>
      <c r="V164">
        <v>74412.800000000003</v>
      </c>
      <c r="W164">
        <v>424292.34</v>
      </c>
      <c r="X164"/>
      <c r="Y164"/>
      <c r="Z164">
        <v>185195.77</v>
      </c>
      <c r="AA164">
        <v>95754.39</v>
      </c>
      <c r="AB164"/>
      <c r="AC164"/>
      <c r="AD164"/>
    </row>
    <row r="165" spans="1:30" x14ac:dyDescent="0.2">
      <c r="A165" t="s">
        <v>2810</v>
      </c>
      <c r="B165">
        <v>656861.89</v>
      </c>
      <c r="C165"/>
      <c r="D165">
        <v>54566.44</v>
      </c>
      <c r="E165"/>
      <c r="F165"/>
      <c r="G165">
        <v>513170</v>
      </c>
      <c r="H165">
        <v>183936.44</v>
      </c>
      <c r="I165">
        <v>24393</v>
      </c>
      <c r="J165">
        <v>86970</v>
      </c>
      <c r="K165"/>
      <c r="L165"/>
      <c r="M165"/>
      <c r="N165"/>
      <c r="O165">
        <v>-1002768.89</v>
      </c>
      <c r="P165">
        <v>4164124</v>
      </c>
      <c r="Q165">
        <v>1509563.32</v>
      </c>
      <c r="R165"/>
      <c r="S165"/>
      <c r="T165"/>
      <c r="U165">
        <v>482233.5</v>
      </c>
      <c r="V165">
        <v>80911.839999999997</v>
      </c>
      <c r="W165">
        <v>586231.5</v>
      </c>
      <c r="X165"/>
      <c r="Y165"/>
      <c r="Z165">
        <v>299491.58</v>
      </c>
      <c r="AA165">
        <v>24627.51</v>
      </c>
      <c r="AB165"/>
      <c r="AC165"/>
      <c r="AD165"/>
    </row>
    <row r="166" spans="1:30" x14ac:dyDescent="0.2">
      <c r="A166" t="s">
        <v>2814</v>
      </c>
      <c r="B166">
        <v>442287.99</v>
      </c>
      <c r="C166">
        <v>44846</v>
      </c>
      <c r="D166">
        <v>431541.18</v>
      </c>
      <c r="E166"/>
      <c r="F166"/>
      <c r="G166">
        <v>839318.61</v>
      </c>
      <c r="H166">
        <v>399636.43</v>
      </c>
      <c r="I166">
        <v>18000</v>
      </c>
      <c r="J166">
        <v>62762.11</v>
      </c>
      <c r="K166"/>
      <c r="L166"/>
      <c r="M166"/>
      <c r="N166"/>
      <c r="O166">
        <v>22500.39</v>
      </c>
      <c r="P166">
        <v>3254719.47</v>
      </c>
      <c r="Q166">
        <v>325472.02</v>
      </c>
      <c r="R166"/>
      <c r="S166"/>
      <c r="T166"/>
      <c r="U166">
        <v>215061</v>
      </c>
      <c r="V166">
        <v>31978.400000000001</v>
      </c>
      <c r="W166">
        <v>330903</v>
      </c>
      <c r="X166"/>
      <c r="Y166"/>
      <c r="Z166">
        <v>127621.55</v>
      </c>
      <c r="AA166">
        <v>61445.37</v>
      </c>
      <c r="AB166"/>
      <c r="AC166"/>
      <c r="AD166"/>
    </row>
    <row r="167" spans="1:30" x14ac:dyDescent="0.2">
      <c r="A167" t="s">
        <v>2758</v>
      </c>
      <c r="B167">
        <v>468752.23</v>
      </c>
      <c r="C167"/>
      <c r="D167">
        <v>45546.44</v>
      </c>
      <c r="E167"/>
      <c r="F167"/>
      <c r="G167">
        <v>296792.09999999998</v>
      </c>
      <c r="H167">
        <v>464920.95</v>
      </c>
      <c r="I167">
        <v>3000</v>
      </c>
      <c r="J167">
        <v>76456.3</v>
      </c>
      <c r="K167"/>
      <c r="L167">
        <v>56.08</v>
      </c>
      <c r="M167"/>
      <c r="N167"/>
      <c r="O167">
        <v>61158.82</v>
      </c>
      <c r="P167">
        <v>4774273.9400000004</v>
      </c>
      <c r="Q167">
        <v>287062.21000000002</v>
      </c>
      <c r="R167"/>
      <c r="S167"/>
      <c r="T167"/>
      <c r="U167">
        <v>51124.5</v>
      </c>
      <c r="V167"/>
      <c r="W167">
        <v>176304.5</v>
      </c>
      <c r="X167"/>
      <c r="Y167"/>
      <c r="Z167">
        <v>207628.94</v>
      </c>
      <c r="AA167">
        <v>84667.68</v>
      </c>
      <c r="AB167"/>
      <c r="AC167"/>
      <c r="AD167"/>
    </row>
    <row r="168" spans="1:30" x14ac:dyDescent="0.2">
      <c r="A168" t="s">
        <v>2759</v>
      </c>
      <c r="B168">
        <v>167401.98000000001</v>
      </c>
      <c r="C168">
        <v>0</v>
      </c>
      <c r="D168">
        <v>23475.42</v>
      </c>
      <c r="E168"/>
      <c r="F168"/>
      <c r="G168">
        <v>751434.65</v>
      </c>
      <c r="H168">
        <v>230313.96</v>
      </c>
      <c r="I168">
        <v>3000</v>
      </c>
      <c r="J168">
        <v>55777.22</v>
      </c>
      <c r="K168"/>
      <c r="L168">
        <v>458.04</v>
      </c>
      <c r="M168"/>
      <c r="N168"/>
      <c r="O168"/>
      <c r="P168">
        <v>3325480.98</v>
      </c>
      <c r="Q168">
        <v>182255.06</v>
      </c>
      <c r="R168"/>
      <c r="S168"/>
      <c r="T168"/>
      <c r="U168">
        <v>501790.5</v>
      </c>
      <c r="V168"/>
      <c r="W168">
        <v>566260.5</v>
      </c>
      <c r="X168"/>
      <c r="Y168"/>
      <c r="Z168">
        <v>204081.75</v>
      </c>
      <c r="AA168">
        <v>83856.11</v>
      </c>
      <c r="AB168"/>
      <c r="AC168"/>
      <c r="AD168"/>
    </row>
    <row r="169" spans="1:30" x14ac:dyDescent="0.2">
      <c r="A169" t="s">
        <v>2760</v>
      </c>
      <c r="B169">
        <v>222773.51</v>
      </c>
      <c r="C169">
        <v>0</v>
      </c>
      <c r="D169">
        <v>32592.48</v>
      </c>
      <c r="E169"/>
      <c r="F169"/>
      <c r="G169">
        <v>722601.24</v>
      </c>
      <c r="H169">
        <v>224026.39</v>
      </c>
      <c r="I169">
        <v>5500</v>
      </c>
      <c r="J169">
        <v>75943.19</v>
      </c>
      <c r="K169"/>
      <c r="L169">
        <v>28.04</v>
      </c>
      <c r="M169"/>
      <c r="N169"/>
      <c r="O169"/>
      <c r="P169">
        <v>2333757.04</v>
      </c>
      <c r="Q169">
        <v>291005.32</v>
      </c>
      <c r="R169"/>
      <c r="S169"/>
      <c r="T169"/>
      <c r="U169">
        <v>371049</v>
      </c>
      <c r="V169"/>
      <c r="W169">
        <v>459379</v>
      </c>
      <c r="X169"/>
      <c r="Y169"/>
      <c r="Z169">
        <v>177143.1</v>
      </c>
      <c r="AA169">
        <v>65968.02</v>
      </c>
      <c r="AB169"/>
      <c r="AC169"/>
      <c r="AD169"/>
    </row>
    <row r="170" spans="1:30" x14ac:dyDescent="0.2">
      <c r="A170" t="s">
        <v>2761</v>
      </c>
      <c r="B170">
        <v>547396.89</v>
      </c>
      <c r="C170">
        <v>15000</v>
      </c>
      <c r="D170">
        <v>73814</v>
      </c>
      <c r="E170"/>
      <c r="F170"/>
      <c r="G170">
        <v>124036.24</v>
      </c>
      <c r="H170">
        <v>160499.70000000001</v>
      </c>
      <c r="I170">
        <v>2500</v>
      </c>
      <c r="J170">
        <v>60034.81</v>
      </c>
      <c r="K170"/>
      <c r="L170"/>
      <c r="M170"/>
      <c r="N170"/>
      <c r="O170"/>
      <c r="P170">
        <v>2500833.27</v>
      </c>
      <c r="Q170">
        <v>437835.27</v>
      </c>
      <c r="R170"/>
      <c r="S170"/>
      <c r="T170"/>
      <c r="U170">
        <v>351763.5</v>
      </c>
      <c r="V170"/>
      <c r="W170">
        <v>611323.5</v>
      </c>
      <c r="X170"/>
      <c r="Y170"/>
      <c r="Z170">
        <v>282214.40999999997</v>
      </c>
      <c r="AA170">
        <v>33630.21</v>
      </c>
      <c r="AB170"/>
      <c r="AC170"/>
      <c r="AD170"/>
    </row>
    <row r="171" spans="1:30" x14ac:dyDescent="0.2">
      <c r="A171" t="s">
        <v>2762</v>
      </c>
      <c r="B171">
        <v>1140786.43</v>
      </c>
      <c r="C171"/>
      <c r="D171">
        <v>136246.17000000001</v>
      </c>
      <c r="E171"/>
      <c r="F171"/>
      <c r="G171">
        <v>463202.46</v>
      </c>
      <c r="H171">
        <v>490594.8</v>
      </c>
      <c r="I171">
        <v>900</v>
      </c>
      <c r="J171">
        <v>218134.02</v>
      </c>
      <c r="K171"/>
      <c r="L171">
        <v>868.27</v>
      </c>
      <c r="M171"/>
      <c r="N171"/>
      <c r="O171">
        <v>49500</v>
      </c>
      <c r="P171">
        <v>1757956.06</v>
      </c>
      <c r="Q171">
        <v>780750.45</v>
      </c>
      <c r="R171"/>
      <c r="S171"/>
      <c r="T171"/>
      <c r="U171">
        <v>392122.5</v>
      </c>
      <c r="V171"/>
      <c r="W171">
        <v>571988.5</v>
      </c>
      <c r="X171"/>
      <c r="Y171"/>
      <c r="Z171">
        <v>298265.8</v>
      </c>
      <c r="AA171">
        <v>87252.33</v>
      </c>
      <c r="AB171"/>
      <c r="AC171"/>
      <c r="AD171"/>
    </row>
    <row r="172" spans="1:30" x14ac:dyDescent="0.2">
      <c r="A172" t="s">
        <v>2763</v>
      </c>
      <c r="B172">
        <v>300745.53000000003</v>
      </c>
      <c r="C172"/>
      <c r="D172">
        <v>53655.77</v>
      </c>
      <c r="E172"/>
      <c r="F172"/>
      <c r="G172">
        <v>698495.87</v>
      </c>
      <c r="H172">
        <v>170622.01</v>
      </c>
      <c r="I172">
        <v>3000</v>
      </c>
      <c r="J172">
        <v>69539.289999999994</v>
      </c>
      <c r="K172"/>
      <c r="L172"/>
      <c r="M172"/>
      <c r="N172"/>
      <c r="O172"/>
      <c r="P172">
        <v>2322668.0699999998</v>
      </c>
      <c r="Q172">
        <v>203717.44</v>
      </c>
      <c r="R172"/>
      <c r="S172"/>
      <c r="T172"/>
      <c r="U172">
        <v>272317.5</v>
      </c>
      <c r="V172"/>
      <c r="W172">
        <v>320087.5</v>
      </c>
      <c r="X172"/>
      <c r="Y172"/>
      <c r="Z172">
        <v>166856.93</v>
      </c>
      <c r="AA172">
        <v>68592.929999999993</v>
      </c>
      <c r="AB172"/>
      <c r="AC172"/>
      <c r="AD172">
        <v>12340</v>
      </c>
    </row>
    <row r="173" spans="1:30" x14ac:dyDescent="0.2">
      <c r="A173" t="s">
        <v>2764</v>
      </c>
      <c r="B173">
        <v>438596.03</v>
      </c>
      <c r="C173">
        <v>0</v>
      </c>
      <c r="D173">
        <v>81172.53</v>
      </c>
      <c r="E173"/>
      <c r="F173"/>
      <c r="G173">
        <v>296782.34000000003</v>
      </c>
      <c r="H173">
        <v>129940.69</v>
      </c>
      <c r="I173">
        <v>4000</v>
      </c>
      <c r="J173">
        <v>132814.51</v>
      </c>
      <c r="K173"/>
      <c r="L173">
        <v>318.2</v>
      </c>
      <c r="M173"/>
      <c r="N173"/>
      <c r="O173">
        <v>-0.01</v>
      </c>
      <c r="P173">
        <v>2694098.62</v>
      </c>
      <c r="Q173">
        <v>293139.3</v>
      </c>
      <c r="R173">
        <v>30000</v>
      </c>
      <c r="S173"/>
      <c r="T173"/>
      <c r="U173">
        <v>277147.5</v>
      </c>
      <c r="V173"/>
      <c r="W173">
        <v>398277.5</v>
      </c>
      <c r="X173"/>
      <c r="Y173"/>
      <c r="Z173">
        <v>182363.68</v>
      </c>
      <c r="AA173">
        <v>16954.650000000001</v>
      </c>
      <c r="AB173"/>
      <c r="AC173"/>
      <c r="AD173"/>
    </row>
    <row r="174" spans="1:30" x14ac:dyDescent="0.2">
      <c r="A174" t="s">
        <v>2804</v>
      </c>
      <c r="B174">
        <v>220142.13</v>
      </c>
      <c r="C174">
        <v>8000</v>
      </c>
      <c r="D174">
        <v>32841.67</v>
      </c>
      <c r="E174"/>
      <c r="F174"/>
      <c r="G174">
        <v>519732.88</v>
      </c>
      <c r="H174">
        <v>195077.6</v>
      </c>
      <c r="I174"/>
      <c r="J174">
        <v>39550</v>
      </c>
      <c r="K174"/>
      <c r="L174"/>
      <c r="M174"/>
      <c r="N174"/>
      <c r="O174">
        <v>-80505.02</v>
      </c>
      <c r="P174">
        <v>2583594.75</v>
      </c>
      <c r="Q174">
        <v>265830.34999999998</v>
      </c>
      <c r="R174"/>
      <c r="S174"/>
      <c r="T174"/>
      <c r="U174">
        <v>111667.5</v>
      </c>
      <c r="V174"/>
      <c r="W174">
        <v>235607.5</v>
      </c>
      <c r="X174"/>
      <c r="Y174"/>
      <c r="Z174">
        <v>126401.95</v>
      </c>
      <c r="AA174">
        <v>36195.51</v>
      </c>
      <c r="AB174"/>
      <c r="AC174"/>
      <c r="AD174"/>
    </row>
    <row r="175" spans="1:30" x14ac:dyDescent="0.2">
      <c r="A175" t="s">
        <v>2815</v>
      </c>
      <c r="B175">
        <v>68998.16</v>
      </c>
      <c r="C175">
        <v>0</v>
      </c>
      <c r="D175">
        <v>32396.26</v>
      </c>
      <c r="E175"/>
      <c r="F175"/>
      <c r="G175">
        <v>1116992.04</v>
      </c>
      <c r="H175">
        <v>138793.16</v>
      </c>
      <c r="I175">
        <v>2000</v>
      </c>
      <c r="J175">
        <v>28234.3</v>
      </c>
      <c r="K175"/>
      <c r="L175"/>
      <c r="M175"/>
      <c r="N175"/>
      <c r="O175">
        <v>1394</v>
      </c>
      <c r="P175">
        <v>2913433.4</v>
      </c>
      <c r="Q175">
        <v>157173.45000000001</v>
      </c>
      <c r="R175"/>
      <c r="S175"/>
      <c r="T175"/>
      <c r="U175">
        <v>185031</v>
      </c>
      <c r="V175"/>
      <c r="W175">
        <v>258481</v>
      </c>
      <c r="X175"/>
      <c r="Y175"/>
      <c r="Z175">
        <v>103509.06</v>
      </c>
      <c r="AA175">
        <v>47073.81</v>
      </c>
      <c r="AB175"/>
      <c r="AC175"/>
      <c r="AD175"/>
    </row>
    <row r="176" spans="1:30" x14ac:dyDescent="0.2">
      <c r="A176" t="s">
        <v>17</v>
      </c>
      <c r="B176">
        <v>1294920.6499999999</v>
      </c>
      <c r="C176">
        <v>120</v>
      </c>
      <c r="D176">
        <v>-6226.25</v>
      </c>
      <c r="E176"/>
      <c r="F176"/>
      <c r="G176">
        <v>1016046.81</v>
      </c>
      <c r="H176">
        <v>569775.49</v>
      </c>
      <c r="I176">
        <v>59695</v>
      </c>
      <c r="J176">
        <v>284014.15999999997</v>
      </c>
      <c r="K176"/>
      <c r="L176">
        <v>13727.98</v>
      </c>
      <c r="M176"/>
      <c r="N176"/>
      <c r="O176"/>
      <c r="P176">
        <v>2535471.5499999998</v>
      </c>
      <c r="Q176">
        <v>1986642.46</v>
      </c>
      <c r="R176"/>
      <c r="S176"/>
      <c r="T176"/>
      <c r="U176">
        <v>506393.8</v>
      </c>
      <c r="V176">
        <v>40600</v>
      </c>
      <c r="W176">
        <v>719693.8</v>
      </c>
      <c r="X176"/>
      <c r="Y176"/>
      <c r="Z176">
        <v>365132.11</v>
      </c>
      <c r="AA176">
        <v>8679.86</v>
      </c>
      <c r="AB176"/>
      <c r="AC176"/>
      <c r="AD176"/>
    </row>
    <row r="177" spans="1:30" x14ac:dyDescent="0.2">
      <c r="A177" t="s">
        <v>18</v>
      </c>
      <c r="B177">
        <v>870569.21</v>
      </c>
      <c r="C177"/>
      <c r="D177">
        <v>151232.87</v>
      </c>
      <c r="E177"/>
      <c r="F177"/>
      <c r="G177">
        <v>332386.11</v>
      </c>
      <c r="H177">
        <v>230400.67</v>
      </c>
      <c r="I177">
        <v>2400</v>
      </c>
      <c r="J177">
        <v>53776.05</v>
      </c>
      <c r="K177">
        <v>600</v>
      </c>
      <c r="L177"/>
      <c r="M177"/>
      <c r="N177"/>
      <c r="O177">
        <v>370467.48</v>
      </c>
      <c r="P177">
        <v>3491897.05</v>
      </c>
      <c r="Q177">
        <v>439675</v>
      </c>
      <c r="R177">
        <v>1200</v>
      </c>
      <c r="S177"/>
      <c r="T177"/>
      <c r="U177">
        <v>397822.5</v>
      </c>
      <c r="V177">
        <v>44400</v>
      </c>
      <c r="W177">
        <v>559690.5</v>
      </c>
      <c r="X177"/>
      <c r="Y177"/>
      <c r="Z177">
        <v>185410.65</v>
      </c>
      <c r="AA177">
        <v>90570.77</v>
      </c>
      <c r="AB177"/>
      <c r="AC177"/>
      <c r="AD177"/>
    </row>
    <row r="178" spans="1:30" x14ac:dyDescent="0.2">
      <c r="A178" t="s">
        <v>2765</v>
      </c>
      <c r="B178">
        <v>1316959.3999999999</v>
      </c>
      <c r="C178"/>
      <c r="D178">
        <v>232246.26</v>
      </c>
      <c r="E178"/>
      <c r="F178"/>
      <c r="G178">
        <v>7933971.0199999996</v>
      </c>
      <c r="H178">
        <v>3158298.83</v>
      </c>
      <c r="I178">
        <v>-1750</v>
      </c>
      <c r="J178">
        <v>132853.19</v>
      </c>
      <c r="K178"/>
      <c r="L178">
        <v>353.57</v>
      </c>
      <c r="M178"/>
      <c r="N178"/>
      <c r="O178">
        <v>2216633.3199999998</v>
      </c>
      <c r="P178">
        <v>-782242.08</v>
      </c>
      <c r="Q178">
        <v>1055761.26</v>
      </c>
      <c r="R178">
        <v>267072.03000000003</v>
      </c>
      <c r="S178"/>
      <c r="T178"/>
      <c r="U178">
        <v>518546</v>
      </c>
      <c r="V178"/>
      <c r="W178">
        <v>1075416</v>
      </c>
      <c r="X178"/>
      <c r="Y178"/>
      <c r="Z178">
        <v>287318.27</v>
      </c>
      <c r="AA178">
        <v>352462.54</v>
      </c>
      <c r="AB178"/>
      <c r="AC178">
        <v>12266.66</v>
      </c>
      <c r="AD178"/>
    </row>
    <row r="179" spans="1:30" x14ac:dyDescent="0.2">
      <c r="A179" t="s">
        <v>19</v>
      </c>
      <c r="B179">
        <v>926434.13</v>
      </c>
      <c r="C179"/>
      <c r="D179">
        <v>126220.75</v>
      </c>
      <c r="E179"/>
      <c r="F179"/>
      <c r="G179">
        <v>127889.69</v>
      </c>
      <c r="H179">
        <v>253610.53</v>
      </c>
      <c r="I179">
        <v>0</v>
      </c>
      <c r="J179">
        <v>41172.83</v>
      </c>
      <c r="K179"/>
      <c r="L179">
        <v>0</v>
      </c>
      <c r="M179">
        <v>135000</v>
      </c>
      <c r="N179"/>
      <c r="O179">
        <v>268277</v>
      </c>
      <c r="P179">
        <v>3101018.9</v>
      </c>
      <c r="Q179">
        <v>443996.99</v>
      </c>
      <c r="R179"/>
      <c r="S179"/>
      <c r="T179"/>
      <c r="U179"/>
      <c r="V179"/>
      <c r="W179">
        <v>170970</v>
      </c>
      <c r="X179"/>
      <c r="Y179"/>
      <c r="Z179">
        <v>204063.48</v>
      </c>
      <c r="AA179">
        <v>61127.63</v>
      </c>
      <c r="AB179"/>
      <c r="AC179"/>
      <c r="AD179"/>
    </row>
    <row r="180" spans="1:30" x14ac:dyDescent="0.2">
      <c r="A180" t="s">
        <v>20</v>
      </c>
      <c r="B180">
        <v>1102770.51</v>
      </c>
      <c r="C180">
        <v>0</v>
      </c>
      <c r="D180">
        <v>167516.35999999999</v>
      </c>
      <c r="E180"/>
      <c r="F180"/>
      <c r="G180">
        <v>261938.58</v>
      </c>
      <c r="H180">
        <v>714761.75</v>
      </c>
      <c r="I180">
        <v>1480</v>
      </c>
      <c r="J180">
        <v>5992.45</v>
      </c>
      <c r="K180">
        <v>74960</v>
      </c>
      <c r="L180">
        <v>575.67999999999995</v>
      </c>
      <c r="M180"/>
      <c r="N180"/>
      <c r="O180">
        <v>110035.28</v>
      </c>
      <c r="P180">
        <v>254405.43</v>
      </c>
      <c r="Q180">
        <v>795561.87</v>
      </c>
      <c r="R180"/>
      <c r="S180"/>
      <c r="T180"/>
      <c r="U180">
        <v>460495.83</v>
      </c>
      <c r="V180">
        <v>60000</v>
      </c>
      <c r="W180">
        <v>554013.82999999996</v>
      </c>
      <c r="X180"/>
      <c r="Y180"/>
      <c r="Z180">
        <v>236099.23</v>
      </c>
      <c r="AA180">
        <v>114569.79</v>
      </c>
      <c r="AB180"/>
      <c r="AC180"/>
      <c r="AD180"/>
    </row>
    <row r="181" spans="1:30" x14ac:dyDescent="0.2">
      <c r="A181" t="s">
        <v>21</v>
      </c>
      <c r="B181">
        <v>1276136.04</v>
      </c>
      <c r="C181"/>
      <c r="D181">
        <v>141720.16</v>
      </c>
      <c r="E181"/>
      <c r="F181"/>
      <c r="G181">
        <v>32413.94</v>
      </c>
      <c r="H181">
        <v>611516.57999999996</v>
      </c>
      <c r="I181">
        <v>4900</v>
      </c>
      <c r="J181">
        <v>-58531</v>
      </c>
      <c r="K181">
        <v>210360</v>
      </c>
      <c r="L181">
        <v>50000</v>
      </c>
      <c r="M181"/>
      <c r="N181"/>
      <c r="O181">
        <v>-243552.59</v>
      </c>
      <c r="P181">
        <v>4470863.96</v>
      </c>
      <c r="Q181">
        <v>682187.19</v>
      </c>
      <c r="R181"/>
      <c r="S181"/>
      <c r="T181"/>
      <c r="U181">
        <v>644985.9</v>
      </c>
      <c r="V181">
        <v>88400</v>
      </c>
      <c r="W181">
        <v>790369.9</v>
      </c>
      <c r="X181"/>
      <c r="Y181"/>
      <c r="Z181">
        <v>184858.14</v>
      </c>
      <c r="AA181">
        <v>41947.25</v>
      </c>
      <c r="AB181"/>
      <c r="AC181"/>
      <c r="AD181"/>
    </row>
    <row r="182" spans="1:30" x14ac:dyDescent="0.2">
      <c r="A182" t="s">
        <v>22</v>
      </c>
      <c r="B182">
        <v>1226942.31</v>
      </c>
      <c r="C182"/>
      <c r="D182">
        <v>154930.23999999999</v>
      </c>
      <c r="E182"/>
      <c r="F182"/>
      <c r="G182">
        <v>44724.05</v>
      </c>
      <c r="H182">
        <v>1292574.33</v>
      </c>
      <c r="I182">
        <v>18009.3</v>
      </c>
      <c r="J182">
        <v>-1671.96</v>
      </c>
      <c r="K182"/>
      <c r="L182">
        <v>694.77</v>
      </c>
      <c r="M182"/>
      <c r="N182"/>
      <c r="O182">
        <v>-520082.93</v>
      </c>
      <c r="P182">
        <v>1315785.06</v>
      </c>
      <c r="Q182">
        <v>780660.29</v>
      </c>
      <c r="R182"/>
      <c r="S182"/>
      <c r="T182"/>
      <c r="U182">
        <v>647141.9</v>
      </c>
      <c r="V182">
        <v>71600</v>
      </c>
      <c r="W182">
        <v>820331.9</v>
      </c>
      <c r="X182"/>
      <c r="Y182"/>
      <c r="Z182">
        <v>208499.31</v>
      </c>
      <c r="AA182">
        <v>-1444589.2</v>
      </c>
      <c r="AB182"/>
      <c r="AC182"/>
      <c r="AD182"/>
    </row>
    <row r="183" spans="1:30" x14ac:dyDescent="0.2">
      <c r="A183" t="s">
        <v>23</v>
      </c>
      <c r="B183">
        <v>1438948.7</v>
      </c>
      <c r="C183">
        <v>2000</v>
      </c>
      <c r="D183">
        <v>222788.84</v>
      </c>
      <c r="E183"/>
      <c r="F183"/>
      <c r="G183">
        <v>826077.89</v>
      </c>
      <c r="H183">
        <v>385539.45</v>
      </c>
      <c r="I183">
        <v>2340</v>
      </c>
      <c r="J183">
        <v>44351.13</v>
      </c>
      <c r="K183">
        <v>24335</v>
      </c>
      <c r="L183"/>
      <c r="M183"/>
      <c r="N183"/>
      <c r="O183">
        <v>561000.93000000005</v>
      </c>
      <c r="P183">
        <v>1137972.49</v>
      </c>
      <c r="Q183">
        <v>575141.80000000005</v>
      </c>
      <c r="R183"/>
      <c r="S183"/>
      <c r="T183"/>
      <c r="U183">
        <v>532904.1</v>
      </c>
      <c r="V183">
        <v>39000</v>
      </c>
      <c r="W183">
        <v>725902.1</v>
      </c>
      <c r="X183"/>
      <c r="Y183"/>
      <c r="Z183">
        <v>311902.53000000003</v>
      </c>
      <c r="AA183">
        <v>71128.2</v>
      </c>
      <c r="AB183"/>
      <c r="AC183"/>
      <c r="AD183"/>
    </row>
    <row r="184" spans="1:30" x14ac:dyDescent="0.2">
      <c r="A184" t="s">
        <v>24</v>
      </c>
      <c r="B184">
        <v>2134928.7599999998</v>
      </c>
      <c r="C184">
        <v>0</v>
      </c>
      <c r="D184">
        <v>165377.60999999999</v>
      </c>
      <c r="E184"/>
      <c r="F184"/>
      <c r="G184">
        <v>1856181</v>
      </c>
      <c r="H184">
        <v>566117.31999999995</v>
      </c>
      <c r="I184">
        <v>81360</v>
      </c>
      <c r="J184">
        <v>93299</v>
      </c>
      <c r="K184">
        <v>16500</v>
      </c>
      <c r="L184">
        <v>969.9</v>
      </c>
      <c r="M184"/>
      <c r="N184"/>
      <c r="O184">
        <v>408084</v>
      </c>
      <c r="P184">
        <v>1899168.01</v>
      </c>
      <c r="Q184">
        <v>862622.96</v>
      </c>
      <c r="R184"/>
      <c r="S184"/>
      <c r="T184"/>
      <c r="U184">
        <v>351427.4</v>
      </c>
      <c r="V184">
        <v>20400</v>
      </c>
      <c r="W184">
        <v>577631.4</v>
      </c>
      <c r="X184"/>
      <c r="Y184"/>
      <c r="Z184">
        <v>452203.67</v>
      </c>
      <c r="AA184">
        <v>99948.78</v>
      </c>
      <c r="AB184"/>
      <c r="AC184"/>
      <c r="AD184"/>
    </row>
    <row r="185" spans="1:30" x14ac:dyDescent="0.2">
      <c r="A185" t="s">
        <v>25</v>
      </c>
      <c r="B185">
        <v>652052.62</v>
      </c>
      <c r="C185"/>
      <c r="D185">
        <v>198658.18</v>
      </c>
      <c r="E185"/>
      <c r="F185"/>
      <c r="G185">
        <v>1631122.69</v>
      </c>
      <c r="H185">
        <v>298516.46999999997</v>
      </c>
      <c r="I185">
        <v>167740</v>
      </c>
      <c r="J185">
        <v>42590.48</v>
      </c>
      <c r="K185"/>
      <c r="L185">
        <v>16000</v>
      </c>
      <c r="M185"/>
      <c r="N185"/>
      <c r="O185">
        <v>311531.94</v>
      </c>
      <c r="P185">
        <v>4128965.53</v>
      </c>
      <c r="Q185">
        <v>468606.6</v>
      </c>
      <c r="R185"/>
      <c r="S185"/>
      <c r="T185"/>
      <c r="U185">
        <v>251982.4</v>
      </c>
      <c r="V185">
        <v>42600</v>
      </c>
      <c r="W185">
        <v>403034.4</v>
      </c>
      <c r="X185"/>
      <c r="Y185"/>
      <c r="Z185">
        <v>239947.58</v>
      </c>
      <c r="AA185">
        <v>66549.53</v>
      </c>
      <c r="AB185"/>
      <c r="AC185"/>
      <c r="AD185"/>
    </row>
    <row r="186" spans="1:30" x14ac:dyDescent="0.2">
      <c r="A186" t="s">
        <v>26</v>
      </c>
      <c r="B186">
        <v>1034001.01</v>
      </c>
      <c r="C186">
        <v>0</v>
      </c>
      <c r="D186">
        <v>134285.25</v>
      </c>
      <c r="E186"/>
      <c r="F186"/>
      <c r="G186">
        <v>129407.02</v>
      </c>
      <c r="H186">
        <v>305222.68</v>
      </c>
      <c r="I186">
        <v>0</v>
      </c>
      <c r="J186">
        <v>46407.3</v>
      </c>
      <c r="K186">
        <v>14100</v>
      </c>
      <c r="L186"/>
      <c r="M186">
        <v>29800</v>
      </c>
      <c r="N186"/>
      <c r="O186">
        <v>137443.37</v>
      </c>
      <c r="P186">
        <v>1898710.57</v>
      </c>
      <c r="Q186">
        <v>499506.82</v>
      </c>
      <c r="R186"/>
      <c r="S186"/>
      <c r="T186"/>
      <c r="U186">
        <v>527840.1</v>
      </c>
      <c r="V186">
        <v>36000</v>
      </c>
      <c r="W186">
        <v>704360.1</v>
      </c>
      <c r="X186"/>
      <c r="Y186"/>
      <c r="Z186">
        <v>219878.33</v>
      </c>
      <c r="AA186">
        <v>31424.82</v>
      </c>
      <c r="AB186"/>
      <c r="AC186"/>
      <c r="AD186"/>
    </row>
    <row r="187" spans="1:30" x14ac:dyDescent="0.2">
      <c r="A187" t="s">
        <v>27</v>
      </c>
      <c r="B187">
        <v>840045.87</v>
      </c>
      <c r="C187">
        <v>0</v>
      </c>
      <c r="D187">
        <v>131759.57</v>
      </c>
      <c r="E187"/>
      <c r="F187"/>
      <c r="G187">
        <v>460635.87</v>
      </c>
      <c r="H187">
        <v>596129.36</v>
      </c>
      <c r="I187">
        <v>3000</v>
      </c>
      <c r="J187">
        <v>24948</v>
      </c>
      <c r="K187">
        <v>14400</v>
      </c>
      <c r="L187">
        <v>1193</v>
      </c>
      <c r="M187"/>
      <c r="N187"/>
      <c r="O187">
        <v>347428.19</v>
      </c>
      <c r="P187">
        <v>2242933.0699999998</v>
      </c>
      <c r="Q187">
        <v>451879.6</v>
      </c>
      <c r="R187">
        <v>24300</v>
      </c>
      <c r="S187"/>
      <c r="T187"/>
      <c r="U187">
        <v>532387.4</v>
      </c>
      <c r="V187">
        <v>36000</v>
      </c>
      <c r="W187">
        <v>700575.4</v>
      </c>
      <c r="X187"/>
      <c r="Y187"/>
      <c r="Z187">
        <v>194514.39</v>
      </c>
      <c r="AA187">
        <v>58365.21</v>
      </c>
      <c r="AB187"/>
      <c r="AC187"/>
      <c r="AD187"/>
    </row>
    <row r="188" spans="1:30" x14ac:dyDescent="0.2">
      <c r="A188" t="s">
        <v>2807</v>
      </c>
      <c r="B188">
        <v>453824.96</v>
      </c>
      <c r="C188">
        <v>0</v>
      </c>
      <c r="D188">
        <v>94920.95</v>
      </c>
      <c r="E188"/>
      <c r="F188"/>
      <c r="G188">
        <v>696270.95</v>
      </c>
      <c r="H188">
        <v>290626.46000000002</v>
      </c>
      <c r="I188">
        <v>8600</v>
      </c>
      <c r="J188">
        <v>64768.67</v>
      </c>
      <c r="K188"/>
      <c r="L188">
        <v>86026</v>
      </c>
      <c r="M188"/>
      <c r="N188"/>
      <c r="O188">
        <v>299184.95</v>
      </c>
      <c r="P188">
        <v>3605471.06</v>
      </c>
      <c r="Q188">
        <v>408605.55</v>
      </c>
      <c r="R188"/>
      <c r="S188"/>
      <c r="T188"/>
      <c r="U188">
        <v>331480</v>
      </c>
      <c r="V188">
        <v>23600</v>
      </c>
      <c r="W188">
        <v>490386</v>
      </c>
      <c r="X188"/>
      <c r="Y188"/>
      <c r="Z188">
        <v>132426.82999999999</v>
      </c>
      <c r="AA188">
        <v>85442.4</v>
      </c>
      <c r="AB188"/>
      <c r="AC188"/>
      <c r="AD188"/>
    </row>
    <row r="189" spans="1:30" x14ac:dyDescent="0.2">
      <c r="A189" t="s">
        <v>28</v>
      </c>
      <c r="B189">
        <v>1634736.65</v>
      </c>
      <c r="C189">
        <v>2000</v>
      </c>
      <c r="D189">
        <v>280196.06</v>
      </c>
      <c r="E189"/>
      <c r="F189"/>
      <c r="G189">
        <v>1833468.23</v>
      </c>
      <c r="H189">
        <v>380511.65</v>
      </c>
      <c r="I189">
        <v>3000</v>
      </c>
      <c r="J189">
        <v>31845.99</v>
      </c>
      <c r="K189"/>
      <c r="L189">
        <v>927.15</v>
      </c>
      <c r="M189"/>
      <c r="N189"/>
      <c r="O189">
        <v>496835.29</v>
      </c>
      <c r="P189">
        <v>3600900</v>
      </c>
      <c r="Q189">
        <v>467715.59</v>
      </c>
      <c r="R189"/>
      <c r="S189"/>
      <c r="T189"/>
      <c r="U189">
        <v>411582.9</v>
      </c>
      <c r="V189">
        <v>45600</v>
      </c>
      <c r="W189">
        <v>565910.9</v>
      </c>
      <c r="X189"/>
      <c r="Y189"/>
      <c r="Z189">
        <v>236889.16</v>
      </c>
      <c r="AA189">
        <v>115456.05</v>
      </c>
      <c r="AB189"/>
      <c r="AC189"/>
      <c r="AD189"/>
    </row>
    <row r="190" spans="1:30" x14ac:dyDescent="0.2">
      <c r="A190" t="s">
        <v>2766</v>
      </c>
      <c r="B190">
        <v>527759.81999999995</v>
      </c>
      <c r="C190">
        <v>13800</v>
      </c>
      <c r="D190">
        <v>120779.44</v>
      </c>
      <c r="E190"/>
      <c r="F190"/>
      <c r="G190">
        <v>625997.31000000006</v>
      </c>
      <c r="H190">
        <v>71606.91</v>
      </c>
      <c r="I190"/>
      <c r="J190">
        <v>17787.47</v>
      </c>
      <c r="K190"/>
      <c r="L190">
        <v>3750</v>
      </c>
      <c r="M190"/>
      <c r="N190"/>
      <c r="O190">
        <v>72312.320000000007</v>
      </c>
      <c r="P190">
        <v>2938659.03</v>
      </c>
      <c r="Q190">
        <v>401106.56</v>
      </c>
      <c r="R190"/>
      <c r="S190"/>
      <c r="T190"/>
      <c r="U190">
        <v>436928.5</v>
      </c>
      <c r="V190">
        <v>1000</v>
      </c>
      <c r="W190">
        <v>533532.5</v>
      </c>
      <c r="X190"/>
      <c r="Y190"/>
      <c r="Z190">
        <v>103752.61</v>
      </c>
      <c r="AA190">
        <v>24443.759999999998</v>
      </c>
      <c r="AB190"/>
      <c r="AC190"/>
      <c r="AD190"/>
    </row>
    <row r="191" spans="1:30" x14ac:dyDescent="0.2">
      <c r="A191" t="s">
        <v>2767</v>
      </c>
      <c r="B191">
        <v>388716.81</v>
      </c>
      <c r="C191">
        <v>0</v>
      </c>
      <c r="D191">
        <v>395441.55</v>
      </c>
      <c r="E191"/>
      <c r="F191"/>
      <c r="G191">
        <v>1772935.88</v>
      </c>
      <c r="H191">
        <v>617690.43999999994</v>
      </c>
      <c r="I191"/>
      <c r="J191">
        <v>15219.91</v>
      </c>
      <c r="K191"/>
      <c r="L191">
        <v>-3644.36</v>
      </c>
      <c r="M191"/>
      <c r="N191"/>
      <c r="O191">
        <v>20400</v>
      </c>
      <c r="P191">
        <v>578789.84</v>
      </c>
      <c r="Q191">
        <v>394682.34</v>
      </c>
      <c r="R191"/>
      <c r="S191"/>
      <c r="T191"/>
      <c r="U191">
        <v>403837</v>
      </c>
      <c r="V191">
        <v>198400</v>
      </c>
      <c r="W191">
        <v>520397</v>
      </c>
      <c r="X191"/>
      <c r="Y191"/>
      <c r="Z191">
        <v>117505</v>
      </c>
      <c r="AA191">
        <v>7531.98</v>
      </c>
      <c r="AB191"/>
      <c r="AC191"/>
      <c r="AD191"/>
    </row>
    <row r="192" spans="1:30" x14ac:dyDescent="0.2">
      <c r="A192" t="s">
        <v>2768</v>
      </c>
      <c r="B192">
        <v>345284.02</v>
      </c>
      <c r="C192">
        <v>0</v>
      </c>
      <c r="D192">
        <v>69361.73</v>
      </c>
      <c r="E192"/>
      <c r="F192"/>
      <c r="G192">
        <v>2377186.06</v>
      </c>
      <c r="H192">
        <v>217906.43</v>
      </c>
      <c r="I192">
        <v>0</v>
      </c>
      <c r="J192">
        <v>29680</v>
      </c>
      <c r="K192"/>
      <c r="L192">
        <v>13507.04</v>
      </c>
      <c r="M192"/>
      <c r="N192"/>
      <c r="O192">
        <v>175865.08</v>
      </c>
      <c r="P192">
        <v>2920045.89</v>
      </c>
      <c r="Q192">
        <v>427773.73</v>
      </c>
      <c r="R192"/>
      <c r="S192"/>
      <c r="T192"/>
      <c r="U192">
        <v>422075.5</v>
      </c>
      <c r="V192">
        <v>220300</v>
      </c>
      <c r="W192">
        <v>619735.5</v>
      </c>
      <c r="X192"/>
      <c r="Y192">
        <v>1120</v>
      </c>
      <c r="Z192">
        <v>402680.17</v>
      </c>
      <c r="AA192">
        <v>95302.95</v>
      </c>
      <c r="AB192"/>
      <c r="AC192"/>
      <c r="AD192"/>
    </row>
    <row r="193" spans="1:30" x14ac:dyDescent="0.2">
      <c r="A193" t="s">
        <v>2769</v>
      </c>
      <c r="B193">
        <v>480985.5</v>
      </c>
      <c r="C193">
        <v>0</v>
      </c>
      <c r="D193">
        <v>70659.98</v>
      </c>
      <c r="E193"/>
      <c r="F193"/>
      <c r="G193">
        <v>426050.8</v>
      </c>
      <c r="H193">
        <v>353372.37</v>
      </c>
      <c r="I193">
        <v>0</v>
      </c>
      <c r="J193">
        <v>22738.080000000002</v>
      </c>
      <c r="K193"/>
      <c r="L193"/>
      <c r="M193"/>
      <c r="N193"/>
      <c r="O193">
        <v>48312.09</v>
      </c>
      <c r="P193">
        <v>2662416.9900000002</v>
      </c>
      <c r="Q193">
        <v>351049.84</v>
      </c>
      <c r="R193"/>
      <c r="S193"/>
      <c r="T193"/>
      <c r="U193">
        <v>240660</v>
      </c>
      <c r="V193">
        <v>6000</v>
      </c>
      <c r="W193">
        <v>347618</v>
      </c>
      <c r="X193"/>
      <c r="Y193"/>
      <c r="Z193">
        <v>129106.56</v>
      </c>
      <c r="AA193">
        <v>48897.36</v>
      </c>
      <c r="AB193"/>
      <c r="AC193"/>
      <c r="AD193">
        <v>3510</v>
      </c>
    </row>
    <row r="194" spans="1:30" x14ac:dyDescent="0.2">
      <c r="A194" t="s">
        <v>2770</v>
      </c>
      <c r="B194">
        <v>894603.59</v>
      </c>
      <c r="C194">
        <v>8924</v>
      </c>
      <c r="D194">
        <v>39594.03</v>
      </c>
      <c r="E194"/>
      <c r="F194"/>
      <c r="G194">
        <v>157540.1</v>
      </c>
      <c r="H194">
        <v>254002.54</v>
      </c>
      <c r="I194"/>
      <c r="J194">
        <v>-5670</v>
      </c>
      <c r="K194"/>
      <c r="L194"/>
      <c r="M194"/>
      <c r="N194">
        <v>18000</v>
      </c>
      <c r="O194">
        <v>1030</v>
      </c>
      <c r="P194">
        <v>2577037.9500000002</v>
      </c>
      <c r="Q194">
        <v>521950.53</v>
      </c>
      <c r="R194"/>
      <c r="S194"/>
      <c r="T194"/>
      <c r="U194">
        <v>140805</v>
      </c>
      <c r="V194">
        <v>1500</v>
      </c>
      <c r="W194">
        <v>220839</v>
      </c>
      <c r="X194"/>
      <c r="Y194"/>
      <c r="Z194">
        <v>82180.97</v>
      </c>
      <c r="AA194">
        <v>50002.29</v>
      </c>
      <c r="AB194"/>
      <c r="AC194"/>
      <c r="AD194"/>
    </row>
    <row r="195" spans="1:30" x14ac:dyDescent="0.2">
      <c r="A195" t="s">
        <v>2771</v>
      </c>
      <c r="B195">
        <v>1404540.16</v>
      </c>
      <c r="C195">
        <v>0</v>
      </c>
      <c r="D195">
        <v>99613.32</v>
      </c>
      <c r="E195"/>
      <c r="F195"/>
      <c r="G195">
        <v>591614.54</v>
      </c>
      <c r="H195">
        <v>585164.28</v>
      </c>
      <c r="I195">
        <v>0</v>
      </c>
      <c r="J195">
        <v>23850</v>
      </c>
      <c r="K195"/>
      <c r="L195">
        <v>58605.15</v>
      </c>
      <c r="M195"/>
      <c r="N195"/>
      <c r="O195">
        <v>107113.87</v>
      </c>
      <c r="P195">
        <v>2987149.95</v>
      </c>
      <c r="Q195">
        <v>654680.67000000004</v>
      </c>
      <c r="R195"/>
      <c r="S195"/>
      <c r="T195"/>
      <c r="U195">
        <v>211530</v>
      </c>
      <c r="V195"/>
      <c r="W195">
        <v>337560</v>
      </c>
      <c r="X195"/>
      <c r="Y195"/>
      <c r="Z195">
        <v>192273.02</v>
      </c>
      <c r="AA195">
        <v>91240.13</v>
      </c>
      <c r="AB195"/>
      <c r="AC195"/>
      <c r="AD195"/>
    </row>
    <row r="196" spans="1:30" x14ac:dyDescent="0.2">
      <c r="A196" t="s">
        <v>2772</v>
      </c>
      <c r="B196">
        <v>863720.73</v>
      </c>
      <c r="C196">
        <v>8816</v>
      </c>
      <c r="D196">
        <v>147796.48000000001</v>
      </c>
      <c r="E196"/>
      <c r="F196"/>
      <c r="G196">
        <v>3287729.58</v>
      </c>
      <c r="H196">
        <v>489455.68</v>
      </c>
      <c r="I196">
        <v>0</v>
      </c>
      <c r="J196">
        <v>0</v>
      </c>
      <c r="K196"/>
      <c r="L196">
        <v>1431.86</v>
      </c>
      <c r="M196"/>
      <c r="N196"/>
      <c r="O196">
        <v>61612.24</v>
      </c>
      <c r="P196">
        <v>2987149.95</v>
      </c>
      <c r="Q196">
        <v>403401.99</v>
      </c>
      <c r="R196"/>
      <c r="S196"/>
      <c r="T196"/>
      <c r="U196">
        <v>522600</v>
      </c>
      <c r="V196">
        <v>180</v>
      </c>
      <c r="W196">
        <v>586822</v>
      </c>
      <c r="X196"/>
      <c r="Y196"/>
      <c r="Z196">
        <v>179156.86</v>
      </c>
      <c r="AA196">
        <v>1771.77</v>
      </c>
      <c r="AB196"/>
      <c r="AC196"/>
      <c r="AD196"/>
    </row>
    <row r="197" spans="1:30" x14ac:dyDescent="0.2">
      <c r="A197" t="s">
        <v>2773</v>
      </c>
      <c r="B197">
        <v>854740.58</v>
      </c>
      <c r="C197"/>
      <c r="D197">
        <v>58123.54</v>
      </c>
      <c r="E197"/>
      <c r="F197"/>
      <c r="G197">
        <v>606481.68000000005</v>
      </c>
      <c r="H197">
        <v>233278.72</v>
      </c>
      <c r="I197">
        <v>0</v>
      </c>
      <c r="J197">
        <v>37280</v>
      </c>
      <c r="K197"/>
      <c r="L197">
        <v>700</v>
      </c>
      <c r="M197"/>
      <c r="N197"/>
      <c r="O197">
        <v>79403.62</v>
      </c>
      <c r="P197">
        <v>2090614.96</v>
      </c>
      <c r="Q197">
        <v>328461.38</v>
      </c>
      <c r="R197"/>
      <c r="S197"/>
      <c r="T197"/>
      <c r="U197">
        <v>406162.5</v>
      </c>
      <c r="V197"/>
      <c r="W197">
        <v>518242.5</v>
      </c>
      <c r="X197"/>
      <c r="Y197"/>
      <c r="Z197">
        <v>134655.5</v>
      </c>
      <c r="AA197">
        <v>50572.45</v>
      </c>
      <c r="AB197"/>
      <c r="AC197"/>
      <c r="AD197"/>
    </row>
    <row r="198" spans="1:30" x14ac:dyDescent="0.2">
      <c r="A198" t="s">
        <v>2774</v>
      </c>
      <c r="B198">
        <v>959561.37</v>
      </c>
      <c r="C198">
        <v>0</v>
      </c>
      <c r="D198">
        <v>34977.449999999997</v>
      </c>
      <c r="E198"/>
      <c r="F198"/>
      <c r="G198">
        <v>568328.49</v>
      </c>
      <c r="H198">
        <v>646906.23</v>
      </c>
      <c r="I198"/>
      <c r="J198">
        <v>76130</v>
      </c>
      <c r="K198"/>
      <c r="L198">
        <v>879.99</v>
      </c>
      <c r="M198"/>
      <c r="N198"/>
      <c r="O198">
        <v>217214.2</v>
      </c>
      <c r="P198">
        <v>433496.95</v>
      </c>
      <c r="Q198">
        <v>606907.28</v>
      </c>
      <c r="R198"/>
      <c r="S198"/>
      <c r="T198"/>
      <c r="U198">
        <v>411660</v>
      </c>
      <c r="V198"/>
      <c r="W198">
        <v>505530</v>
      </c>
      <c r="X198">
        <v>8960</v>
      </c>
      <c r="Y198"/>
      <c r="Z198">
        <v>290746</v>
      </c>
      <c r="AA198">
        <v>59456.19</v>
      </c>
      <c r="AB198"/>
      <c r="AC198"/>
      <c r="AD198"/>
    </row>
    <row r="199" spans="1:30" x14ac:dyDescent="0.2">
      <c r="A199" t="s">
        <v>2775</v>
      </c>
      <c r="B199">
        <v>988481.73</v>
      </c>
      <c r="C199">
        <v>0</v>
      </c>
      <c r="D199">
        <v>73453.740000000005</v>
      </c>
      <c r="E199"/>
      <c r="F199"/>
      <c r="G199">
        <v>550989.22</v>
      </c>
      <c r="H199">
        <v>-1362944</v>
      </c>
      <c r="I199">
        <v>52500</v>
      </c>
      <c r="J199">
        <v>164030.65</v>
      </c>
      <c r="K199">
        <v>7640</v>
      </c>
      <c r="L199"/>
      <c r="M199"/>
      <c r="N199">
        <v>-8100056.1100000003</v>
      </c>
      <c r="O199">
        <v>6368801.5199999996</v>
      </c>
      <c r="P199">
        <v>4047651.72</v>
      </c>
      <c r="Q199">
        <v>504906.79</v>
      </c>
      <c r="R199">
        <v>65000</v>
      </c>
      <c r="S199"/>
      <c r="T199"/>
      <c r="U199">
        <v>399720</v>
      </c>
      <c r="V199"/>
      <c r="W199">
        <v>492420</v>
      </c>
      <c r="X199">
        <v>4104</v>
      </c>
      <c r="Y199"/>
      <c r="Z199">
        <v>189712.82</v>
      </c>
      <c r="AA199">
        <v>592968.68000000005</v>
      </c>
      <c r="AB199"/>
      <c r="AC199"/>
      <c r="AD199">
        <v>-750</v>
      </c>
    </row>
    <row r="200" spans="1:30" x14ac:dyDescent="0.2">
      <c r="A200" t="s">
        <v>2776</v>
      </c>
      <c r="B200">
        <v>818611.8</v>
      </c>
      <c r="C200">
        <v>6780</v>
      </c>
      <c r="D200">
        <v>28948.98</v>
      </c>
      <c r="E200"/>
      <c r="F200"/>
      <c r="G200">
        <v>740080.06</v>
      </c>
      <c r="H200">
        <v>244829.14</v>
      </c>
      <c r="I200">
        <v>3500</v>
      </c>
      <c r="J200">
        <v>99650.73</v>
      </c>
      <c r="K200"/>
      <c r="L200"/>
      <c r="M200"/>
      <c r="N200">
        <v>327749.2</v>
      </c>
      <c r="O200">
        <v>548172.61</v>
      </c>
      <c r="P200">
        <v>769808.6</v>
      </c>
      <c r="Q200">
        <v>395810.87</v>
      </c>
      <c r="R200"/>
      <c r="S200"/>
      <c r="T200"/>
      <c r="U200">
        <v>238297.5</v>
      </c>
      <c r="V200"/>
      <c r="W200">
        <v>278667.5</v>
      </c>
      <c r="X200"/>
      <c r="Y200"/>
      <c r="Z200">
        <v>132345.64000000001</v>
      </c>
      <c r="AA200">
        <v>45112.02</v>
      </c>
      <c r="AB200"/>
      <c r="AC200"/>
      <c r="AD200"/>
    </row>
    <row r="201" spans="1:30" x14ac:dyDescent="0.2">
      <c r="A201" t="s">
        <v>2777</v>
      </c>
      <c r="B201">
        <v>200812.21</v>
      </c>
      <c r="C201">
        <v>7760</v>
      </c>
      <c r="D201">
        <v>76543.679999999993</v>
      </c>
      <c r="E201"/>
      <c r="F201"/>
      <c r="G201">
        <v>905014.07</v>
      </c>
      <c r="H201">
        <v>140439.09</v>
      </c>
      <c r="I201">
        <v>9000</v>
      </c>
      <c r="J201">
        <v>22350</v>
      </c>
      <c r="K201">
        <v>57679</v>
      </c>
      <c r="L201"/>
      <c r="M201"/>
      <c r="N201"/>
      <c r="O201"/>
      <c r="P201">
        <v>1268762.8700000001</v>
      </c>
      <c r="Q201">
        <v>327536.31</v>
      </c>
      <c r="R201"/>
      <c r="S201"/>
      <c r="T201"/>
      <c r="U201">
        <v>306852</v>
      </c>
      <c r="V201"/>
      <c r="W201">
        <v>461102</v>
      </c>
      <c r="X201"/>
      <c r="Y201"/>
      <c r="Z201">
        <v>158783.38</v>
      </c>
      <c r="AA201">
        <v>40593.75</v>
      </c>
      <c r="AB201"/>
      <c r="AC201"/>
      <c r="AD201"/>
    </row>
    <row r="202" spans="1:30" x14ac:dyDescent="0.2">
      <c r="A202" t="s">
        <v>2778</v>
      </c>
      <c r="B202">
        <v>316583.96999999997</v>
      </c>
      <c r="C202">
        <v>0</v>
      </c>
      <c r="D202">
        <v>48264.49</v>
      </c>
      <c r="E202"/>
      <c r="F202"/>
      <c r="G202">
        <v>884008.12</v>
      </c>
      <c r="H202">
        <v>196513.79</v>
      </c>
      <c r="I202">
        <v>3500</v>
      </c>
      <c r="J202">
        <v>19200</v>
      </c>
      <c r="K202"/>
      <c r="L202"/>
      <c r="M202"/>
      <c r="N202"/>
      <c r="O202">
        <v>937670.36</v>
      </c>
      <c r="P202">
        <v>2464354.4300000002</v>
      </c>
      <c r="Q202">
        <v>377528.87</v>
      </c>
      <c r="R202">
        <v>40000</v>
      </c>
      <c r="S202"/>
      <c r="T202"/>
      <c r="U202">
        <v>126640</v>
      </c>
      <c r="V202"/>
      <c r="W202">
        <v>182612</v>
      </c>
      <c r="X202"/>
      <c r="Y202"/>
      <c r="Z202">
        <v>98199.78</v>
      </c>
      <c r="AA202">
        <v>89777.07</v>
      </c>
      <c r="AB202"/>
      <c r="AC202"/>
      <c r="AD202"/>
    </row>
    <row r="203" spans="1:30" x14ac:dyDescent="0.2">
      <c r="A203" t="s">
        <v>2779</v>
      </c>
      <c r="B203">
        <v>754125.12</v>
      </c>
      <c r="C203">
        <v>0</v>
      </c>
      <c r="D203">
        <v>210726.26</v>
      </c>
      <c r="E203"/>
      <c r="F203"/>
      <c r="G203">
        <v>1240141.71</v>
      </c>
      <c r="H203">
        <v>149543.57999999999</v>
      </c>
      <c r="I203">
        <v>101744</v>
      </c>
      <c r="J203">
        <v>141799.06</v>
      </c>
      <c r="K203"/>
      <c r="L203"/>
      <c r="M203"/>
      <c r="N203">
        <v>-759421.69</v>
      </c>
      <c r="O203">
        <v>1839128.02</v>
      </c>
      <c r="P203">
        <v>1488605.78</v>
      </c>
      <c r="Q203">
        <v>387472.37</v>
      </c>
      <c r="R203"/>
      <c r="S203"/>
      <c r="T203"/>
      <c r="U203">
        <v>402537</v>
      </c>
      <c r="V203"/>
      <c r="W203">
        <v>543159</v>
      </c>
      <c r="X203"/>
      <c r="Y203"/>
      <c r="Z203">
        <v>99624.29</v>
      </c>
      <c r="AA203">
        <v>82261.210000000006</v>
      </c>
      <c r="AB203"/>
      <c r="AC203"/>
      <c r="AD203"/>
    </row>
    <row r="204" spans="1:30" x14ac:dyDescent="0.2">
      <c r="A204" t="s">
        <v>2780</v>
      </c>
      <c r="B204">
        <v>614365.51</v>
      </c>
      <c r="C204">
        <v>0</v>
      </c>
      <c r="D204">
        <v>4092.3</v>
      </c>
      <c r="E204"/>
      <c r="F204"/>
      <c r="G204">
        <v>231316.99</v>
      </c>
      <c r="H204">
        <v>133129.65</v>
      </c>
      <c r="I204">
        <v>55550</v>
      </c>
      <c r="J204">
        <v>22712.95</v>
      </c>
      <c r="K204">
        <v>400</v>
      </c>
      <c r="L204"/>
      <c r="M204"/>
      <c r="N204"/>
      <c r="O204">
        <v>72643.210000000006</v>
      </c>
      <c r="P204">
        <v>2328715.77</v>
      </c>
      <c r="Q204">
        <v>297631.05</v>
      </c>
      <c r="R204"/>
      <c r="S204"/>
      <c r="T204"/>
      <c r="U204">
        <v>313110</v>
      </c>
      <c r="V204"/>
      <c r="W204">
        <v>328290</v>
      </c>
      <c r="X204"/>
      <c r="Y204"/>
      <c r="Z204">
        <v>97971.51</v>
      </c>
      <c r="AA204">
        <v>8471.77</v>
      </c>
      <c r="AB204"/>
      <c r="AC204"/>
      <c r="AD204"/>
    </row>
    <row r="205" spans="1:30" x14ac:dyDescent="0.2">
      <c r="A205" t="s">
        <v>2781</v>
      </c>
      <c r="B205">
        <v>1097422.8899999999</v>
      </c>
      <c r="C205">
        <v>0</v>
      </c>
      <c r="D205">
        <v>33250.58</v>
      </c>
      <c r="E205"/>
      <c r="F205"/>
      <c r="G205">
        <v>2272912.4300000002</v>
      </c>
      <c r="H205">
        <v>371137.47</v>
      </c>
      <c r="I205">
        <v>13500</v>
      </c>
      <c r="J205">
        <v>-21300</v>
      </c>
      <c r="K205"/>
      <c r="L205"/>
      <c r="M205"/>
      <c r="N205"/>
      <c r="O205">
        <v>1830021.66</v>
      </c>
      <c r="P205">
        <v>4119895.74</v>
      </c>
      <c r="Q205">
        <v>294927.32</v>
      </c>
      <c r="R205"/>
      <c r="S205"/>
      <c r="T205"/>
      <c r="U205">
        <v>332136</v>
      </c>
      <c r="V205"/>
      <c r="W205">
        <v>390516</v>
      </c>
      <c r="X205"/>
      <c r="Y205"/>
      <c r="Z205">
        <v>98080.95</v>
      </c>
      <c r="AA205">
        <v>22401.84</v>
      </c>
      <c r="AB205"/>
      <c r="AC205"/>
      <c r="AD205"/>
    </row>
    <row r="206" spans="1:30" x14ac:dyDescent="0.2">
      <c r="A206" t="s">
        <v>2805</v>
      </c>
      <c r="B206">
        <v>1045465.56</v>
      </c>
      <c r="C206">
        <v>0</v>
      </c>
      <c r="D206">
        <v>163629.45000000001</v>
      </c>
      <c r="E206"/>
      <c r="F206"/>
      <c r="G206">
        <v>538596.13</v>
      </c>
      <c r="H206">
        <v>48048.68</v>
      </c>
      <c r="I206">
        <v>23695</v>
      </c>
      <c r="J206">
        <v>53835.59</v>
      </c>
      <c r="K206"/>
      <c r="L206"/>
      <c r="M206"/>
      <c r="N206"/>
      <c r="O206">
        <v>598769.71</v>
      </c>
      <c r="P206">
        <v>2992215.82</v>
      </c>
      <c r="Q206">
        <v>432887.61</v>
      </c>
      <c r="R206"/>
      <c r="S206"/>
      <c r="T206"/>
      <c r="U206">
        <v>402537</v>
      </c>
      <c r="V206"/>
      <c r="W206">
        <v>467809</v>
      </c>
      <c r="X206"/>
      <c r="Y206"/>
      <c r="Z206">
        <v>76721.67</v>
      </c>
      <c r="AA206">
        <v>47825.62</v>
      </c>
      <c r="AB206"/>
      <c r="AC206"/>
      <c r="AD206"/>
    </row>
    <row r="207" spans="1:30" x14ac:dyDescent="0.2">
      <c r="A207" t="s">
        <v>2816</v>
      </c>
      <c r="B207">
        <v>399076.66</v>
      </c>
      <c r="C207"/>
      <c r="D207">
        <v>54366.81</v>
      </c>
      <c r="E207"/>
      <c r="F207"/>
      <c r="G207">
        <v>1160532.3500000001</v>
      </c>
      <c r="H207">
        <v>175871.96</v>
      </c>
      <c r="I207">
        <v>4800</v>
      </c>
      <c r="J207">
        <v>19508.580000000002</v>
      </c>
      <c r="K207"/>
      <c r="L207"/>
      <c r="M207"/>
      <c r="N207"/>
      <c r="O207">
        <v>54483.88</v>
      </c>
      <c r="P207">
        <v>889745.48</v>
      </c>
      <c r="Q207">
        <v>269087.53999999998</v>
      </c>
      <c r="R207"/>
      <c r="S207"/>
      <c r="T207"/>
      <c r="U207"/>
      <c r="V207"/>
      <c r="W207">
        <v>27600</v>
      </c>
      <c r="X207"/>
      <c r="Y207">
        <v>2460</v>
      </c>
      <c r="Z207">
        <v>78952.72</v>
      </c>
      <c r="AA207">
        <v>27529.69</v>
      </c>
      <c r="AB207"/>
      <c r="AC207"/>
      <c r="AD207"/>
    </row>
    <row r="208" spans="1:30" x14ac:dyDescent="0.2">
      <c r="A208" t="s">
        <v>2782</v>
      </c>
      <c r="B208">
        <v>1335969.3600000001</v>
      </c>
      <c r="C208"/>
      <c r="D208">
        <v>77664.539999999994</v>
      </c>
      <c r="E208"/>
      <c r="F208"/>
      <c r="G208">
        <v>1867784.86</v>
      </c>
      <c r="H208">
        <v>253814.89</v>
      </c>
      <c r="I208"/>
      <c r="J208">
        <v>33800.43</v>
      </c>
      <c r="K208"/>
      <c r="L208"/>
      <c r="M208"/>
      <c r="N208"/>
      <c r="O208">
        <v>92039.65</v>
      </c>
      <c r="P208">
        <v>574807.30000000005</v>
      </c>
      <c r="Q208">
        <v>1238663.08</v>
      </c>
      <c r="R208"/>
      <c r="S208"/>
      <c r="T208"/>
      <c r="U208">
        <v>400075</v>
      </c>
      <c r="V208"/>
      <c r="W208">
        <v>491995</v>
      </c>
      <c r="X208"/>
      <c r="Y208"/>
      <c r="Z208">
        <v>330541.18</v>
      </c>
      <c r="AA208">
        <v>77142.5</v>
      </c>
      <c r="AB208"/>
      <c r="AC208"/>
      <c r="AD208"/>
    </row>
    <row r="209" spans="1:30" x14ac:dyDescent="0.2">
      <c r="A209" t="s">
        <v>2783</v>
      </c>
      <c r="B209">
        <v>646660.27</v>
      </c>
      <c r="C209">
        <v>0</v>
      </c>
      <c r="D209">
        <v>142241.66</v>
      </c>
      <c r="E209"/>
      <c r="F209"/>
      <c r="G209">
        <v>843242.76</v>
      </c>
      <c r="H209">
        <v>77771.520000000004</v>
      </c>
      <c r="I209">
        <v>18750</v>
      </c>
      <c r="J209">
        <v>63421.120000000003</v>
      </c>
      <c r="K209"/>
      <c r="L209"/>
      <c r="M209"/>
      <c r="N209"/>
      <c r="O209">
        <v>1865664.48</v>
      </c>
      <c r="P209">
        <v>2085517.75</v>
      </c>
      <c r="Q209">
        <v>629079.39</v>
      </c>
      <c r="R209"/>
      <c r="S209"/>
      <c r="T209"/>
      <c r="U209">
        <v>128623</v>
      </c>
      <c r="V209">
        <v>150766.01</v>
      </c>
      <c r="W209">
        <v>238963</v>
      </c>
      <c r="X209"/>
      <c r="Y209"/>
      <c r="Z209">
        <v>161331.69</v>
      </c>
      <c r="AA209">
        <v>22592.79</v>
      </c>
      <c r="AB209"/>
      <c r="AC209"/>
      <c r="AD209">
        <v>43000</v>
      </c>
    </row>
    <row r="210" spans="1:30" x14ac:dyDescent="0.2">
      <c r="A210" t="s">
        <v>2784</v>
      </c>
      <c r="B210">
        <v>2074672.78</v>
      </c>
      <c r="C210"/>
      <c r="D210">
        <v>191017.46</v>
      </c>
      <c r="E210"/>
      <c r="F210"/>
      <c r="G210">
        <v>807437.56</v>
      </c>
      <c r="H210">
        <v>506615.45</v>
      </c>
      <c r="I210">
        <v>0</v>
      </c>
      <c r="J210">
        <v>54697.5</v>
      </c>
      <c r="K210"/>
      <c r="L210"/>
      <c r="M210">
        <v>20900</v>
      </c>
      <c r="N210"/>
      <c r="O210"/>
      <c r="P210">
        <v>2982894.62</v>
      </c>
      <c r="Q210">
        <v>1495669.75</v>
      </c>
      <c r="R210"/>
      <c r="S210"/>
      <c r="T210"/>
      <c r="U210">
        <v>588080</v>
      </c>
      <c r="V210"/>
      <c r="W210">
        <v>726670</v>
      </c>
      <c r="X210"/>
      <c r="Y210"/>
      <c r="Z210">
        <v>225552.95</v>
      </c>
      <c r="AA210">
        <v>64635.03</v>
      </c>
      <c r="AB210"/>
      <c r="AC210"/>
      <c r="AD210"/>
    </row>
    <row r="211" spans="1:30" x14ac:dyDescent="0.2">
      <c r="A211" t="s">
        <v>2808</v>
      </c>
      <c r="B211">
        <v>604710.88</v>
      </c>
      <c r="C211">
        <v>4100</v>
      </c>
      <c r="D211">
        <v>108873.86</v>
      </c>
      <c r="E211"/>
      <c r="F211"/>
      <c r="G211">
        <v>2373583.77</v>
      </c>
      <c r="H211">
        <v>54998.04</v>
      </c>
      <c r="I211"/>
      <c r="J211">
        <v>55687.839999999997</v>
      </c>
      <c r="K211"/>
      <c r="L211"/>
      <c r="M211"/>
      <c r="N211">
        <v>-367441.95</v>
      </c>
      <c r="O211">
        <v>391880.99</v>
      </c>
      <c r="P211">
        <v>2454994.11</v>
      </c>
      <c r="Q211">
        <v>839790.76</v>
      </c>
      <c r="R211"/>
      <c r="S211"/>
      <c r="T211"/>
      <c r="U211">
        <v>435487</v>
      </c>
      <c r="V211"/>
      <c r="W211">
        <v>556773</v>
      </c>
      <c r="X211"/>
      <c r="Y211"/>
      <c r="Z211">
        <v>225780.58</v>
      </c>
      <c r="AA211">
        <v>69331.679999999993</v>
      </c>
      <c r="AB211"/>
      <c r="AC211"/>
      <c r="AD211"/>
    </row>
    <row r="212" spans="1:30" x14ac:dyDescent="0.2">
      <c r="A212" t="s">
        <v>2785</v>
      </c>
      <c r="B212">
        <v>798501.73</v>
      </c>
      <c r="C212">
        <v>-198456.9</v>
      </c>
      <c r="D212">
        <v>146568.91</v>
      </c>
      <c r="E212"/>
      <c r="F212"/>
      <c r="G212">
        <v>1367460.38</v>
      </c>
      <c r="H212">
        <v>353578.78</v>
      </c>
      <c r="I212">
        <v>5840</v>
      </c>
      <c r="J212">
        <v>39658.080000000002</v>
      </c>
      <c r="K212"/>
      <c r="L212">
        <v>193.84</v>
      </c>
      <c r="M212"/>
      <c r="N212"/>
      <c r="O212">
        <v>-5300</v>
      </c>
      <c r="P212">
        <v>3281871.5</v>
      </c>
      <c r="Q212">
        <v>122596.12</v>
      </c>
      <c r="R212"/>
      <c r="S212"/>
      <c r="T212"/>
      <c r="U212">
        <v>340440</v>
      </c>
      <c r="V212"/>
      <c r="W212">
        <v>440925</v>
      </c>
      <c r="X212">
        <v>10200</v>
      </c>
      <c r="Y212"/>
      <c r="Z212">
        <v>200238.01</v>
      </c>
      <c r="AA212">
        <v>54586.93</v>
      </c>
      <c r="AB212">
        <v>23033.7</v>
      </c>
      <c r="AC212"/>
      <c r="AD212"/>
    </row>
    <row r="213" spans="1:30" x14ac:dyDescent="0.2">
      <c r="A213" t="s">
        <v>2786</v>
      </c>
      <c r="B213">
        <v>275649.67</v>
      </c>
      <c r="C213">
        <v>0</v>
      </c>
      <c r="D213">
        <v>194011.67</v>
      </c>
      <c r="E213"/>
      <c r="F213"/>
      <c r="G213">
        <v>762976.57</v>
      </c>
      <c r="H213">
        <v>161420.82</v>
      </c>
      <c r="I213"/>
      <c r="J213">
        <v>356128</v>
      </c>
      <c r="K213"/>
      <c r="L213"/>
      <c r="M213"/>
      <c r="N213"/>
      <c r="O213">
        <v>-293599.99</v>
      </c>
      <c r="P213">
        <v>1733966.78</v>
      </c>
      <c r="Q213">
        <v>50166.38</v>
      </c>
      <c r="R213"/>
      <c r="S213"/>
      <c r="T213"/>
      <c r="U213">
        <v>253700</v>
      </c>
      <c r="V213"/>
      <c r="W213">
        <v>410240</v>
      </c>
      <c r="X213"/>
      <c r="Y213"/>
      <c r="Z213">
        <v>244897.53</v>
      </c>
      <c r="AA213">
        <v>35935.410000000003</v>
      </c>
      <c r="AB213">
        <v>5608.5</v>
      </c>
      <c r="AC213"/>
      <c r="AD213"/>
    </row>
    <row r="214" spans="1:30" x14ac:dyDescent="0.2">
      <c r="A214" t="s">
        <v>2787</v>
      </c>
      <c r="B214">
        <v>691945.37</v>
      </c>
      <c r="C214"/>
      <c r="D214">
        <v>45734.28</v>
      </c>
      <c r="E214"/>
      <c r="F214"/>
      <c r="G214">
        <v>1799739.64</v>
      </c>
      <c r="H214">
        <v>2434.62</v>
      </c>
      <c r="I214">
        <v>0</v>
      </c>
      <c r="J214">
        <v>173928.73</v>
      </c>
      <c r="K214"/>
      <c r="L214"/>
      <c r="M214"/>
      <c r="N214"/>
      <c r="O214">
        <v>147247.62</v>
      </c>
      <c r="P214">
        <v>2788476.86</v>
      </c>
      <c r="Q214">
        <v>64807.12</v>
      </c>
      <c r="R214"/>
      <c r="S214"/>
      <c r="T214"/>
      <c r="U214">
        <v>168440</v>
      </c>
      <c r="V214"/>
      <c r="W214">
        <v>344610</v>
      </c>
      <c r="X214">
        <v>1100</v>
      </c>
      <c r="Y214"/>
      <c r="Z214">
        <v>109365.72</v>
      </c>
      <c r="AA214">
        <v>114043.2</v>
      </c>
      <c r="AB214"/>
      <c r="AC214"/>
      <c r="AD214"/>
    </row>
    <row r="215" spans="1:30" x14ac:dyDescent="0.2">
      <c r="A215" t="s">
        <v>2788</v>
      </c>
      <c r="B215">
        <v>761995.41</v>
      </c>
      <c r="C215"/>
      <c r="D215">
        <v>134352.32000000001</v>
      </c>
      <c r="E215"/>
      <c r="F215"/>
      <c r="G215">
        <v>536208.26</v>
      </c>
      <c r="H215">
        <v>981242.55</v>
      </c>
      <c r="I215">
        <v>37850</v>
      </c>
      <c r="J215">
        <v>60734.27</v>
      </c>
      <c r="K215"/>
      <c r="L215">
        <v>0</v>
      </c>
      <c r="M215"/>
      <c r="N215"/>
      <c r="O215"/>
      <c r="P215">
        <v>5060758.04</v>
      </c>
      <c r="Q215">
        <v>159834</v>
      </c>
      <c r="R215"/>
      <c r="S215"/>
      <c r="T215"/>
      <c r="U215">
        <v>549670</v>
      </c>
      <c r="V215">
        <v>12000</v>
      </c>
      <c r="W215">
        <v>810963</v>
      </c>
      <c r="X215"/>
      <c r="Y215">
        <v>7167</v>
      </c>
      <c r="Z215">
        <v>384927.24</v>
      </c>
      <c r="AA215">
        <v>48448.39</v>
      </c>
      <c r="AB215"/>
      <c r="AC215"/>
      <c r="AD215"/>
    </row>
    <row r="216" spans="1:30" x14ac:dyDescent="0.2">
      <c r="A216" t="s">
        <v>2809</v>
      </c>
      <c r="B216">
        <v>264264.95</v>
      </c>
      <c r="C216"/>
      <c r="D216">
        <v>84139.75</v>
      </c>
      <c r="E216">
        <v>0</v>
      </c>
      <c r="F216"/>
      <c r="G216">
        <v>144532.74</v>
      </c>
      <c r="H216">
        <v>225193.28</v>
      </c>
      <c r="I216">
        <v>0</v>
      </c>
      <c r="J216">
        <v>27736.71</v>
      </c>
      <c r="K216"/>
      <c r="L216">
        <v>8.4600000000000009</v>
      </c>
      <c r="M216"/>
      <c r="N216"/>
      <c r="O216"/>
      <c r="P216">
        <v>1741122.88</v>
      </c>
      <c r="Q216">
        <v>49781.57</v>
      </c>
      <c r="R216"/>
      <c r="S216"/>
      <c r="T216"/>
      <c r="U216">
        <v>102690</v>
      </c>
      <c r="V216">
        <v>140000</v>
      </c>
      <c r="W216">
        <v>337574</v>
      </c>
      <c r="X216">
        <v>9260</v>
      </c>
      <c r="Y216"/>
      <c r="Z216">
        <v>125412.53</v>
      </c>
      <c r="AA216">
        <v>27389.01</v>
      </c>
      <c r="AB216"/>
      <c r="AC216"/>
      <c r="AD216">
        <v>1200</v>
      </c>
    </row>
    <row r="217" spans="1:30" x14ac:dyDescent="0.2">
      <c r="A217" t="s">
        <v>2664</v>
      </c>
      <c r="B217">
        <v>680258.38</v>
      </c>
      <c r="C217">
        <v>16600</v>
      </c>
      <c r="D217">
        <v>45613.41</v>
      </c>
      <c r="E217"/>
      <c r="F217"/>
      <c r="G217">
        <v>824557.32</v>
      </c>
      <c r="H217">
        <v>445082.87</v>
      </c>
      <c r="I217">
        <v>0</v>
      </c>
      <c r="J217">
        <v>36813.5</v>
      </c>
      <c r="K217"/>
      <c r="L217">
        <v>2498.52</v>
      </c>
      <c r="M217"/>
      <c r="N217"/>
      <c r="O217"/>
      <c r="P217">
        <v>3760347.17</v>
      </c>
      <c r="Q217">
        <v>977587.12</v>
      </c>
      <c r="R217"/>
      <c r="S217"/>
      <c r="T217"/>
      <c r="U217">
        <v>423402</v>
      </c>
      <c r="V217">
        <v>49600</v>
      </c>
      <c r="W217">
        <v>688524</v>
      </c>
      <c r="X217"/>
      <c r="Y217"/>
      <c r="Z217">
        <v>322055.5</v>
      </c>
      <c r="AA217">
        <v>185033.24</v>
      </c>
      <c r="AB217"/>
      <c r="AC217"/>
      <c r="AD217"/>
    </row>
    <row r="218" spans="1:30" x14ac:dyDescent="0.2">
      <c r="A218" t="s">
        <v>2667</v>
      </c>
      <c r="B218">
        <v>657738.23</v>
      </c>
      <c r="C218">
        <v>7598</v>
      </c>
      <c r="D218">
        <v>58987.02</v>
      </c>
      <c r="E218"/>
      <c r="F218"/>
      <c r="G218">
        <v>65938.880000000005</v>
      </c>
      <c r="H218">
        <v>21016.13</v>
      </c>
      <c r="I218">
        <v>2000</v>
      </c>
      <c r="J218">
        <v>84029.46</v>
      </c>
      <c r="K218"/>
      <c r="L218">
        <v>706.05</v>
      </c>
      <c r="M218"/>
      <c r="N218"/>
      <c r="O218">
        <v>222633.36</v>
      </c>
      <c r="P218">
        <v>2267172.48</v>
      </c>
      <c r="Q218">
        <v>366683.71</v>
      </c>
      <c r="R218"/>
      <c r="S218"/>
      <c r="T218"/>
      <c r="U218">
        <v>178662</v>
      </c>
      <c r="V218">
        <v>0</v>
      </c>
      <c r="W218">
        <v>324370.2</v>
      </c>
      <c r="X218"/>
      <c r="Y218"/>
      <c r="Z218">
        <v>114585.87</v>
      </c>
      <c r="AA218">
        <v>29605.74</v>
      </c>
      <c r="AB218"/>
      <c r="AC218"/>
      <c r="AD218">
        <v>26667</v>
      </c>
    </row>
    <row r="219" spans="1:30" x14ac:dyDescent="0.2">
      <c r="A219" t="s">
        <v>2668</v>
      </c>
      <c r="B219">
        <v>440009.45</v>
      </c>
      <c r="C219">
        <v>7598</v>
      </c>
      <c r="D219">
        <v>65533.46</v>
      </c>
      <c r="E219"/>
      <c r="F219"/>
      <c r="G219">
        <v>179943.08</v>
      </c>
      <c r="H219">
        <v>146650.9</v>
      </c>
      <c r="I219">
        <v>24995</v>
      </c>
      <c r="J219">
        <v>40224.449999999997</v>
      </c>
      <c r="K219"/>
      <c r="L219">
        <v>47651.55</v>
      </c>
      <c r="M219"/>
      <c r="N219"/>
      <c r="O219">
        <v>259751.24</v>
      </c>
      <c r="P219">
        <v>1870864.76</v>
      </c>
      <c r="Q219">
        <v>280279.03999999998</v>
      </c>
      <c r="R219"/>
      <c r="S219"/>
      <c r="T219"/>
      <c r="U219">
        <v>401037</v>
      </c>
      <c r="V219">
        <v>1600</v>
      </c>
      <c r="W219">
        <v>456092.6</v>
      </c>
      <c r="X219"/>
      <c r="Y219"/>
      <c r="Z219">
        <v>114885.27</v>
      </c>
      <c r="AA219">
        <v>123502.2</v>
      </c>
      <c r="AB219"/>
      <c r="AC219"/>
      <c r="AD219"/>
    </row>
    <row r="220" spans="1:30" x14ac:dyDescent="0.2">
      <c r="A220" t="s">
        <v>2672</v>
      </c>
      <c r="B220">
        <v>758504.11</v>
      </c>
      <c r="C220">
        <v>51940</v>
      </c>
      <c r="D220">
        <v>240640.85</v>
      </c>
      <c r="E220"/>
      <c r="F220"/>
      <c r="G220">
        <v>366118.42</v>
      </c>
      <c r="H220">
        <v>705431.97</v>
      </c>
      <c r="I220">
        <v>14075</v>
      </c>
      <c r="J220">
        <v>94085.26</v>
      </c>
      <c r="K220"/>
      <c r="L220">
        <v>3043.07</v>
      </c>
      <c r="M220"/>
      <c r="N220"/>
      <c r="O220"/>
      <c r="P220">
        <v>4524693.96</v>
      </c>
      <c r="Q220">
        <v>500226.2</v>
      </c>
      <c r="R220">
        <v>-29400</v>
      </c>
      <c r="S220"/>
      <c r="T220"/>
      <c r="U220">
        <v>501962.4</v>
      </c>
      <c r="V220">
        <v>133334</v>
      </c>
      <c r="W220">
        <v>758733.6</v>
      </c>
      <c r="X220"/>
      <c r="Y220"/>
      <c r="Z220">
        <v>171526.81</v>
      </c>
      <c r="AA220">
        <v>103650.57</v>
      </c>
      <c r="AB220"/>
      <c r="AC220"/>
      <c r="AD220"/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O222"/>
  <sheetViews>
    <sheetView topLeftCell="AD1" zoomScale="55" zoomScaleNormal="55" workbookViewId="0">
      <pane ySplit="3" topLeftCell="A163" activePane="bottomLeft" state="frozen"/>
      <selection pane="bottomLeft" activeCell="AP182" sqref="AP182"/>
    </sheetView>
  </sheetViews>
  <sheetFormatPr defaultColWidth="9" defaultRowHeight="14.25" x14ac:dyDescent="0.2"/>
  <cols>
    <col min="1" max="1" width="6.75" style="236" bestFit="1" customWidth="1"/>
    <col min="2" max="2" width="14.625" style="236" customWidth="1"/>
    <col min="3" max="3" width="7.5" style="236" bestFit="1" customWidth="1"/>
    <col min="4" max="4" width="44.625" style="236" bestFit="1" customWidth="1"/>
    <col min="5" max="5" width="50.25" style="234" customWidth="1"/>
    <col min="6" max="8" width="33.125" style="324"/>
    <col min="9" max="9" width="33.125" style="75"/>
    <col min="10" max="12" width="33.125" style="234"/>
    <col min="13" max="16" width="33.125" style="326"/>
    <col min="17" max="18" width="33.125" style="218"/>
    <col min="19" max="20" width="33.125" style="234"/>
    <col min="21" max="26" width="33.125" style="16"/>
    <col min="27" max="34" width="33.125" style="329"/>
    <col min="35" max="35" width="16.5" style="246" bestFit="1" customWidth="1"/>
    <col min="36" max="36" width="15.25" style="247" bestFit="1" customWidth="1"/>
    <col min="37" max="37" width="16.875" style="271" customWidth="1"/>
    <col min="38" max="38" width="18.125" style="266" bestFit="1" customWidth="1"/>
    <col min="39" max="39" width="19.375" style="274" bestFit="1" customWidth="1"/>
    <col min="40" max="40" width="15.25" style="248" bestFit="1" customWidth="1"/>
    <col min="41" max="41" width="17.875" style="273" bestFit="1" customWidth="1"/>
    <col min="42" max="16384" width="9" style="273"/>
  </cols>
  <sheetData>
    <row r="1" spans="1:40" x14ac:dyDescent="0.2">
      <c r="E1" t="s">
        <v>2459</v>
      </c>
      <c r="F1" s="318" t="s">
        <v>2460</v>
      </c>
      <c r="G1" s="318" t="s">
        <v>2461</v>
      </c>
      <c r="H1" s="318" t="s">
        <v>2462</v>
      </c>
      <c r="I1" t="s">
        <v>2610</v>
      </c>
      <c r="J1" t="s">
        <v>2611</v>
      </c>
      <c r="K1" t="s">
        <v>2463</v>
      </c>
      <c r="L1" t="s">
        <v>2464</v>
      </c>
      <c r="M1" s="325" t="s">
        <v>2466</v>
      </c>
      <c r="N1" s="325" t="s">
        <v>2467</v>
      </c>
      <c r="O1" s="325" t="s">
        <v>2470</v>
      </c>
      <c r="P1" s="325" t="s">
        <v>2471</v>
      </c>
      <c r="Q1" t="s">
        <v>2472</v>
      </c>
      <c r="R1" t="s">
        <v>2473</v>
      </c>
      <c r="S1" t="s">
        <v>2474</v>
      </c>
      <c r="T1" t="s">
        <v>2475</v>
      </c>
      <c r="U1" s="327" t="s">
        <v>2477</v>
      </c>
      <c r="V1" s="327" t="s">
        <v>2478</v>
      </c>
      <c r="W1" s="327" t="s">
        <v>2479</v>
      </c>
      <c r="X1" s="327" t="s">
        <v>2612</v>
      </c>
      <c r="Y1" s="327" t="s">
        <v>2480</v>
      </c>
      <c r="Z1" s="327" t="s">
        <v>2482</v>
      </c>
      <c r="AA1" s="328" t="s">
        <v>2483</v>
      </c>
      <c r="AB1" s="328" t="s">
        <v>2484</v>
      </c>
      <c r="AC1" s="328" t="s">
        <v>2485</v>
      </c>
      <c r="AD1" s="328" t="s">
        <v>2486</v>
      </c>
      <c r="AE1" s="328" t="s">
        <v>2487</v>
      </c>
      <c r="AF1" s="328" t="s">
        <v>2613</v>
      </c>
      <c r="AG1" s="328" t="s">
        <v>2614</v>
      </c>
      <c r="AH1" s="328" t="s">
        <v>2489</v>
      </c>
      <c r="AI1" s="246" t="s">
        <v>6</v>
      </c>
      <c r="AJ1" s="247" t="s">
        <v>7</v>
      </c>
      <c r="AK1" s="271" t="s">
        <v>8</v>
      </c>
      <c r="AL1" s="249" t="s">
        <v>9</v>
      </c>
      <c r="AM1" s="272" t="s">
        <v>10</v>
      </c>
      <c r="AN1" s="251" t="s">
        <v>11</v>
      </c>
    </row>
    <row r="2" spans="1:40" x14ac:dyDescent="0.2">
      <c r="E2" t="s">
        <v>2490</v>
      </c>
      <c r="F2" s="318" t="s">
        <v>2491</v>
      </c>
      <c r="G2" s="318" t="s">
        <v>2492</v>
      </c>
      <c r="H2" s="318" t="s">
        <v>2493</v>
      </c>
      <c r="I2" t="s">
        <v>2615</v>
      </c>
      <c r="J2" t="s">
        <v>2616</v>
      </c>
      <c r="K2" t="s">
        <v>2494</v>
      </c>
      <c r="L2" t="s">
        <v>2495</v>
      </c>
      <c r="M2" s="325" t="s">
        <v>2497</v>
      </c>
      <c r="N2" s="325" t="s">
        <v>2498</v>
      </c>
      <c r="O2" s="325" t="s">
        <v>2501</v>
      </c>
      <c r="P2" s="325" t="s">
        <v>2502</v>
      </c>
      <c r="Q2" t="s">
        <v>2503</v>
      </c>
      <c r="R2" t="s">
        <v>2504</v>
      </c>
      <c r="S2" t="s">
        <v>2505</v>
      </c>
      <c r="T2" t="s">
        <v>2506</v>
      </c>
      <c r="U2" s="327" t="s">
        <v>2508</v>
      </c>
      <c r="V2" s="327" t="s">
        <v>2509</v>
      </c>
      <c r="W2" s="327" t="s">
        <v>2510</v>
      </c>
      <c r="X2" s="327" t="s">
        <v>2617</v>
      </c>
      <c r="Y2" s="327" t="s">
        <v>2511</v>
      </c>
      <c r="Z2" s="327" t="s">
        <v>2513</v>
      </c>
      <c r="AA2" s="328" t="s">
        <v>2514</v>
      </c>
      <c r="AB2" s="328" t="s">
        <v>2515</v>
      </c>
      <c r="AC2" s="328" t="s">
        <v>2516</v>
      </c>
      <c r="AD2" s="328" t="s">
        <v>2517</v>
      </c>
      <c r="AE2" s="328" t="s">
        <v>2518</v>
      </c>
      <c r="AF2" s="328" t="s">
        <v>2618</v>
      </c>
      <c r="AG2" s="328" t="s">
        <v>2619</v>
      </c>
      <c r="AH2" s="328" t="s">
        <v>2520</v>
      </c>
    </row>
    <row r="3" spans="1:40" x14ac:dyDescent="0.2">
      <c r="B3" s="236" t="s">
        <v>55</v>
      </c>
      <c r="E3" t="s">
        <v>2521</v>
      </c>
      <c r="F3" s="318">
        <v>169715513.74000001</v>
      </c>
      <c r="G3" s="318">
        <v>1208363.1000000001</v>
      </c>
      <c r="H3" s="318">
        <v>37680488.770000003</v>
      </c>
      <c r="I3">
        <v>0</v>
      </c>
      <c r="J3">
        <v>321513</v>
      </c>
      <c r="K3">
        <v>159579114.81999999</v>
      </c>
      <c r="L3">
        <v>80120321.5</v>
      </c>
      <c r="M3" s="325">
        <v>2448001.42</v>
      </c>
      <c r="N3" s="325">
        <v>13374445.699999999</v>
      </c>
      <c r="O3" s="325">
        <v>1665635.2</v>
      </c>
      <c r="P3" s="325">
        <v>-461608.25</v>
      </c>
      <c r="Q3">
        <v>3642316.93</v>
      </c>
      <c r="R3">
        <v>-10729349.369999999</v>
      </c>
      <c r="S3">
        <v>39720433.140000001</v>
      </c>
      <c r="T3">
        <v>511936750.43000001</v>
      </c>
      <c r="U3" s="327">
        <v>109263943.76000001</v>
      </c>
      <c r="V3" s="327">
        <v>4461820.0199999996</v>
      </c>
      <c r="W3" s="327">
        <v>4663.07</v>
      </c>
      <c r="X3" s="327">
        <v>361140</v>
      </c>
      <c r="Y3" s="327">
        <v>80208673.519999996</v>
      </c>
      <c r="Z3" s="327">
        <v>6476495.8600000003</v>
      </c>
      <c r="AA3" s="328">
        <v>113492661.81</v>
      </c>
      <c r="AB3" s="328">
        <v>125936</v>
      </c>
      <c r="AC3" s="328">
        <v>48801</v>
      </c>
      <c r="AD3" s="328">
        <v>48986733.229999997</v>
      </c>
      <c r="AE3" s="328">
        <v>11313846.6</v>
      </c>
      <c r="AF3" s="328">
        <v>64169.75</v>
      </c>
      <c r="AG3" s="328">
        <v>27667.16</v>
      </c>
      <c r="AH3" s="328">
        <v>402870.47</v>
      </c>
      <c r="AI3" s="246">
        <f t="shared" ref="AI3:AN3" si="0">SUM(AI4:AI222)</f>
        <v>208604365.6099999</v>
      </c>
      <c r="AJ3" s="247">
        <f t="shared" si="0"/>
        <v>19377646.540000007</v>
      </c>
      <c r="AK3" s="271">
        <f t="shared" si="0"/>
        <v>189226719.07000002</v>
      </c>
      <c r="AL3" s="266">
        <f t="shared" si="0"/>
        <v>201170535.98000005</v>
      </c>
      <c r="AM3" s="274">
        <f t="shared" si="0"/>
        <v>174027666.26999986</v>
      </c>
      <c r="AN3" s="248">
        <f t="shared" si="0"/>
        <v>27142869.709999997</v>
      </c>
    </row>
    <row r="4" spans="1:40" x14ac:dyDescent="0.2">
      <c r="D4" s="236" t="s">
        <v>12</v>
      </c>
      <c r="E4" t="s">
        <v>15</v>
      </c>
      <c r="F4" s="318">
        <v>87552.59</v>
      </c>
      <c r="G4" s="318"/>
      <c r="H4" s="318"/>
      <c r="I4"/>
      <c r="J4"/>
      <c r="K4">
        <v>92415.32</v>
      </c>
      <c r="L4">
        <v>131168.54</v>
      </c>
      <c r="M4" s="325"/>
      <c r="N4" s="325"/>
      <c r="O4" s="325"/>
      <c r="P4" s="325">
        <v>-3531158.65</v>
      </c>
      <c r="Q4"/>
      <c r="R4">
        <v>2351172.4700000002</v>
      </c>
      <c r="S4">
        <v>-2326307.06</v>
      </c>
      <c r="T4">
        <v>2450442</v>
      </c>
      <c r="U4" s="327">
        <v>41220</v>
      </c>
      <c r="V4" s="327"/>
      <c r="W4" s="327"/>
      <c r="X4" s="327"/>
      <c r="Y4" s="327">
        <v>373128</v>
      </c>
      <c r="Z4" s="327">
        <v>308691.75</v>
      </c>
      <c r="AA4" s="328">
        <v>435019.75</v>
      </c>
      <c r="AB4" s="328"/>
      <c r="AC4" s="328"/>
      <c r="AD4" s="328">
        <v>9100</v>
      </c>
      <c r="AE4" s="328">
        <v>64950.03</v>
      </c>
      <c r="AF4" s="328"/>
      <c r="AG4" s="328"/>
      <c r="AH4" s="328"/>
      <c r="AI4" s="246">
        <f t="shared" ref="AI4:AI9" si="1">SUM(F4:I4)</f>
        <v>87552.59</v>
      </c>
      <c r="AJ4" s="247">
        <f t="shared" ref="AJ4:AJ9" si="2">SUM(O4:R4)</f>
        <v>-1179986.1799999997</v>
      </c>
      <c r="AK4" s="271">
        <f>AI4-AJ4</f>
        <v>1267538.7699999998</v>
      </c>
      <c r="AL4" s="266">
        <f t="shared" ref="AL4:AL9" si="3">SUM(W4:AB4)</f>
        <v>1116839.5</v>
      </c>
      <c r="AM4" s="274">
        <f t="shared" ref="AM4:AM9" si="4">SUM(AC4:AH4)</f>
        <v>74050.03</v>
      </c>
      <c r="AN4" s="248">
        <f>AL4-AM4</f>
        <v>1042789.47</v>
      </c>
    </row>
    <row r="5" spans="1:40" x14ac:dyDescent="0.2">
      <c r="D5" s="236" t="s">
        <v>1419</v>
      </c>
      <c r="E5"/>
      <c r="F5" s="318"/>
      <c r="G5" s="318"/>
      <c r="H5" s="318"/>
      <c r="I5"/>
      <c r="J5"/>
      <c r="K5"/>
      <c r="L5"/>
      <c r="M5" s="325"/>
      <c r="N5" s="325"/>
      <c r="O5" s="325"/>
      <c r="P5" s="325"/>
      <c r="Q5"/>
      <c r="R5"/>
      <c r="S5"/>
      <c r="T5"/>
      <c r="U5" s="327"/>
      <c r="V5" s="327"/>
      <c r="W5" s="327"/>
      <c r="X5" s="327"/>
      <c r="Y5" s="327"/>
      <c r="Z5" s="327"/>
      <c r="AA5" s="328"/>
      <c r="AB5" s="328"/>
      <c r="AC5" s="328"/>
      <c r="AD5" s="328"/>
      <c r="AE5" s="328"/>
      <c r="AF5" s="328"/>
      <c r="AG5" s="328"/>
      <c r="AH5" s="328"/>
      <c r="AI5" s="246">
        <f t="shared" si="1"/>
        <v>0</v>
      </c>
      <c r="AJ5" s="247">
        <f t="shared" si="2"/>
        <v>0</v>
      </c>
      <c r="AK5" s="271">
        <f>AI5-AJ5</f>
        <v>0</v>
      </c>
      <c r="AL5" s="266">
        <f t="shared" si="3"/>
        <v>0</v>
      </c>
      <c r="AM5" s="274">
        <f t="shared" si="4"/>
        <v>0</v>
      </c>
      <c r="AN5" s="248">
        <f t="shared" ref="AN5:AN68" si="5">AL5-AM5</f>
        <v>0</v>
      </c>
    </row>
    <row r="6" spans="1:40" x14ac:dyDescent="0.2">
      <c r="D6" s="236" t="s">
        <v>13</v>
      </c>
      <c r="E6"/>
      <c r="F6" s="318"/>
      <c r="G6" s="318"/>
      <c r="H6" s="318"/>
      <c r="I6"/>
      <c r="J6"/>
      <c r="K6"/>
      <c r="L6"/>
      <c r="M6" s="325"/>
      <c r="N6" s="325"/>
      <c r="O6" s="325"/>
      <c r="P6" s="325"/>
      <c r="Q6"/>
      <c r="R6"/>
      <c r="S6"/>
      <c r="T6"/>
      <c r="U6" s="327"/>
      <c r="V6" s="327"/>
      <c r="W6" s="327"/>
      <c r="X6" s="327"/>
      <c r="Y6" s="327"/>
      <c r="Z6" s="327"/>
      <c r="AA6" s="328"/>
      <c r="AB6" s="328"/>
      <c r="AC6" s="328"/>
      <c r="AD6" s="328"/>
      <c r="AE6" s="328"/>
      <c r="AF6" s="328"/>
      <c r="AG6" s="328"/>
      <c r="AH6" s="328"/>
      <c r="AI6" s="246">
        <f t="shared" si="1"/>
        <v>0</v>
      </c>
      <c r="AJ6" s="247">
        <f t="shared" si="2"/>
        <v>0</v>
      </c>
      <c r="AK6" s="271">
        <f t="shared" ref="AK6:AK68" si="6">AI6-AJ6</f>
        <v>0</v>
      </c>
      <c r="AL6" s="266">
        <f t="shared" si="3"/>
        <v>0</v>
      </c>
      <c r="AM6" s="274">
        <f t="shared" si="4"/>
        <v>0</v>
      </c>
      <c r="AN6" s="248">
        <f t="shared" si="5"/>
        <v>0</v>
      </c>
    </row>
    <row r="7" spans="1:40" x14ac:dyDescent="0.2">
      <c r="D7" s="236" t="s">
        <v>14</v>
      </c>
      <c r="E7"/>
      <c r="F7" s="318"/>
      <c r="G7" s="318"/>
      <c r="H7" s="318"/>
      <c r="I7"/>
      <c r="J7"/>
      <c r="K7"/>
      <c r="L7"/>
      <c r="M7" s="325"/>
      <c r="N7" s="325"/>
      <c r="O7" s="325"/>
      <c r="P7" s="325"/>
      <c r="Q7"/>
      <c r="R7"/>
      <c r="S7"/>
      <c r="T7"/>
      <c r="U7" s="327"/>
      <c r="V7" s="327"/>
      <c r="W7" s="327"/>
      <c r="X7" s="327"/>
      <c r="Y7" s="327"/>
      <c r="Z7" s="327"/>
      <c r="AA7" s="328"/>
      <c r="AB7" s="328"/>
      <c r="AC7" s="328"/>
      <c r="AD7" s="328"/>
      <c r="AE7" s="328"/>
      <c r="AF7" s="328"/>
      <c r="AG7" s="328"/>
      <c r="AH7" s="328"/>
      <c r="AI7" s="246">
        <f t="shared" si="1"/>
        <v>0</v>
      </c>
      <c r="AJ7" s="247">
        <f t="shared" si="2"/>
        <v>0</v>
      </c>
      <c r="AK7" s="271">
        <f t="shared" si="6"/>
        <v>0</v>
      </c>
      <c r="AL7" s="266">
        <f t="shared" si="3"/>
        <v>0</v>
      </c>
      <c r="AM7" s="274">
        <f t="shared" si="4"/>
        <v>0</v>
      </c>
      <c r="AN7" s="248">
        <f t="shared" si="5"/>
        <v>0</v>
      </c>
    </row>
    <row r="8" spans="1:40" x14ac:dyDescent="0.2">
      <c r="D8" s="236" t="s">
        <v>15</v>
      </c>
      <c r="E8"/>
      <c r="F8" s="318"/>
      <c r="G8" s="318"/>
      <c r="H8" s="318"/>
      <c r="I8"/>
      <c r="J8"/>
      <c r="K8"/>
      <c r="L8"/>
      <c r="M8" s="325"/>
      <c r="N8" s="325"/>
      <c r="O8" s="325"/>
      <c r="P8" s="325"/>
      <c r="Q8"/>
      <c r="R8"/>
      <c r="S8"/>
      <c r="T8"/>
      <c r="U8" s="327"/>
      <c r="V8" s="327"/>
      <c r="W8" s="327"/>
      <c r="X8" s="327"/>
      <c r="Y8" s="327"/>
      <c r="Z8" s="327"/>
      <c r="AA8" s="328"/>
      <c r="AB8" s="328"/>
      <c r="AC8" s="328"/>
      <c r="AD8" s="328"/>
      <c r="AE8" s="328"/>
      <c r="AF8" s="328"/>
      <c r="AG8" s="328"/>
      <c r="AH8" s="328"/>
      <c r="AI8" s="246">
        <f t="shared" si="1"/>
        <v>0</v>
      </c>
      <c r="AJ8" s="247">
        <f t="shared" si="2"/>
        <v>0</v>
      </c>
      <c r="AK8" s="271">
        <f t="shared" si="6"/>
        <v>0</v>
      </c>
      <c r="AL8" s="266">
        <f t="shared" si="3"/>
        <v>0</v>
      </c>
      <c r="AM8" s="274">
        <f t="shared" si="4"/>
        <v>0</v>
      </c>
      <c r="AN8" s="248">
        <f t="shared" si="5"/>
        <v>0</v>
      </c>
    </row>
    <row r="9" spans="1:40" ht="15" thickBot="1" x14ac:dyDescent="0.25">
      <c r="D9" s="236" t="s">
        <v>16</v>
      </c>
      <c r="E9"/>
      <c r="F9" s="318"/>
      <c r="G9" s="318"/>
      <c r="H9" s="318"/>
      <c r="I9"/>
      <c r="J9"/>
      <c r="K9"/>
      <c r="L9"/>
      <c r="M9" s="325"/>
      <c r="N9" s="325"/>
      <c r="O9" s="325"/>
      <c r="P9" s="325"/>
      <c r="Q9"/>
      <c r="R9"/>
      <c r="S9"/>
      <c r="T9"/>
      <c r="U9" s="327"/>
      <c r="V9" s="327"/>
      <c r="W9" s="327"/>
      <c r="X9" s="327"/>
      <c r="Y9" s="327"/>
      <c r="Z9" s="327"/>
      <c r="AA9" s="328"/>
      <c r="AB9" s="328"/>
      <c r="AC9" s="328"/>
      <c r="AD9" s="328"/>
      <c r="AE9" s="328"/>
      <c r="AF9" s="328"/>
      <c r="AG9" s="328"/>
      <c r="AH9" s="328"/>
      <c r="AI9" s="246">
        <f t="shared" si="1"/>
        <v>0</v>
      </c>
      <c r="AJ9" s="247">
        <f t="shared" si="2"/>
        <v>0</v>
      </c>
      <c r="AK9" s="271">
        <f t="shared" si="6"/>
        <v>0</v>
      </c>
      <c r="AL9" s="266">
        <f t="shared" si="3"/>
        <v>0</v>
      </c>
      <c r="AM9" s="274">
        <f t="shared" si="4"/>
        <v>0</v>
      </c>
      <c r="AN9" s="248">
        <f t="shared" si="5"/>
        <v>0</v>
      </c>
    </row>
    <row r="10" spans="1:40" ht="15" thickBot="1" x14ac:dyDescent="0.25">
      <c r="A10" s="236" t="s">
        <v>300</v>
      </c>
      <c r="B10" s="236" t="s">
        <v>41</v>
      </c>
      <c r="C10" s="275">
        <v>6923</v>
      </c>
      <c r="D10" s="276" t="s">
        <v>1420</v>
      </c>
      <c r="E10" t="s">
        <v>2620</v>
      </c>
      <c r="F10" s="318">
        <v>678378.27</v>
      </c>
      <c r="G10" s="318"/>
      <c r="H10" s="318">
        <v>676736.36</v>
      </c>
      <c r="I10"/>
      <c r="J10"/>
      <c r="K10">
        <v>97522</v>
      </c>
      <c r="L10">
        <v>1331655.8500000001</v>
      </c>
      <c r="M10" s="325">
        <v>8000</v>
      </c>
      <c r="N10" s="325">
        <v>57139</v>
      </c>
      <c r="O10" s="325"/>
      <c r="P10" s="325"/>
      <c r="Q10"/>
      <c r="R10"/>
      <c r="S10">
        <v>128697.37</v>
      </c>
      <c r="T10">
        <v>1691218.36</v>
      </c>
      <c r="U10" s="327">
        <v>658338.79</v>
      </c>
      <c r="V10" s="327">
        <v>294560</v>
      </c>
      <c r="W10" s="327"/>
      <c r="X10" s="327"/>
      <c r="Y10" s="327">
        <v>756671.5</v>
      </c>
      <c r="Z10" s="327">
        <v>52422</v>
      </c>
      <c r="AA10" s="328">
        <v>927743.5</v>
      </c>
      <c r="AB10" s="328"/>
      <c r="AC10" s="328"/>
      <c r="AD10" s="328">
        <v>250564.72</v>
      </c>
      <c r="AE10" s="328">
        <v>104487.16</v>
      </c>
      <c r="AF10" s="328"/>
      <c r="AG10" s="328"/>
      <c r="AH10" s="328"/>
      <c r="AI10" s="246">
        <f>SUM(F10:H10)</f>
        <v>1355114.63</v>
      </c>
      <c r="AJ10" s="247">
        <f>SUM(M10:P10)</f>
        <v>65139</v>
      </c>
      <c r="AK10" s="271">
        <f>AI10-AJ10</f>
        <v>1289975.6299999999</v>
      </c>
      <c r="AL10" s="266">
        <f>SUM(U10:Z10)</f>
        <v>1761992.29</v>
      </c>
      <c r="AM10" s="274">
        <f>SUM(AA10:AH10)</f>
        <v>1282795.3799999999</v>
      </c>
      <c r="AN10" s="248">
        <f t="shared" si="5"/>
        <v>479196.91000000015</v>
      </c>
    </row>
    <row r="11" spans="1:40" ht="15" thickBot="1" x14ac:dyDescent="0.25">
      <c r="A11" s="236" t="s">
        <v>300</v>
      </c>
      <c r="B11" s="236" t="s">
        <v>41</v>
      </c>
      <c r="C11" s="275">
        <v>7817</v>
      </c>
      <c r="D11" s="276" t="s">
        <v>812</v>
      </c>
      <c r="E11" t="s">
        <v>2621</v>
      </c>
      <c r="F11" s="318">
        <v>730948.23</v>
      </c>
      <c r="G11" s="318">
        <v>0</v>
      </c>
      <c r="H11" s="318">
        <v>504898.08</v>
      </c>
      <c r="I11"/>
      <c r="J11"/>
      <c r="K11">
        <v>393869.63</v>
      </c>
      <c r="L11">
        <v>443070.19</v>
      </c>
      <c r="M11" s="325"/>
      <c r="N11" s="325">
        <v>45908.99</v>
      </c>
      <c r="O11" s="325"/>
      <c r="P11" s="325"/>
      <c r="Q11"/>
      <c r="R11"/>
      <c r="S11">
        <v>197533.99</v>
      </c>
      <c r="T11">
        <v>1534772.11</v>
      </c>
      <c r="U11" s="327">
        <v>631186.24</v>
      </c>
      <c r="V11" s="327"/>
      <c r="W11" s="327">
        <v>39.4</v>
      </c>
      <c r="X11" s="327"/>
      <c r="Y11" s="327">
        <v>482647.5</v>
      </c>
      <c r="Z11" s="327">
        <v>44200</v>
      </c>
      <c r="AA11" s="328">
        <v>764109.5</v>
      </c>
      <c r="AB11" s="328"/>
      <c r="AC11" s="328"/>
      <c r="AD11" s="328">
        <v>223949.23</v>
      </c>
      <c r="AE11" s="328">
        <v>91988.03</v>
      </c>
      <c r="AF11" s="328"/>
      <c r="AG11" s="328"/>
      <c r="AH11" s="328"/>
      <c r="AI11" s="246">
        <f t="shared" ref="AI11:AI74" si="7">SUM(F11:H11)</f>
        <v>1235846.31</v>
      </c>
      <c r="AJ11" s="247">
        <f t="shared" ref="AJ11:AJ74" si="8">SUM(M11:P11)</f>
        <v>45908.99</v>
      </c>
      <c r="AK11" s="271">
        <f t="shared" si="6"/>
        <v>1189937.32</v>
      </c>
      <c r="AL11" s="266">
        <f t="shared" ref="AL11:AL74" si="9">SUM(U11:Z11)</f>
        <v>1158073.1400000001</v>
      </c>
      <c r="AM11" s="274">
        <f t="shared" ref="AM11:AM74" si="10">SUM(AA11:AH11)</f>
        <v>1080046.76</v>
      </c>
      <c r="AN11" s="248">
        <f t="shared" si="5"/>
        <v>78026.380000000121</v>
      </c>
    </row>
    <row r="12" spans="1:40" ht="15" thickBot="1" x14ac:dyDescent="0.25">
      <c r="A12" s="236" t="s">
        <v>300</v>
      </c>
      <c r="B12" s="236" t="s">
        <v>41</v>
      </c>
      <c r="C12" s="275">
        <v>11016</v>
      </c>
      <c r="D12" s="276" t="s">
        <v>813</v>
      </c>
      <c r="E12" t="s">
        <v>2622</v>
      </c>
      <c r="F12" s="318">
        <v>1743531.36</v>
      </c>
      <c r="G12" s="318">
        <v>0</v>
      </c>
      <c r="H12" s="318">
        <v>784933.87</v>
      </c>
      <c r="I12"/>
      <c r="J12"/>
      <c r="K12">
        <v>722172.23</v>
      </c>
      <c r="L12">
        <v>565368.41</v>
      </c>
      <c r="M12" s="325"/>
      <c r="N12" s="325">
        <v>243601.25</v>
      </c>
      <c r="O12" s="325"/>
      <c r="P12" s="325">
        <v>95</v>
      </c>
      <c r="Q12"/>
      <c r="R12"/>
      <c r="S12">
        <v>227296.09</v>
      </c>
      <c r="T12">
        <v>1567224.53</v>
      </c>
      <c r="U12" s="327">
        <v>572477.67000000004</v>
      </c>
      <c r="V12" s="327">
        <v>-157305</v>
      </c>
      <c r="W12" s="327">
        <v>636</v>
      </c>
      <c r="X12" s="327"/>
      <c r="Y12" s="327">
        <v>452880</v>
      </c>
      <c r="Z12" s="327">
        <v>53800</v>
      </c>
      <c r="AA12" s="328">
        <v>756252</v>
      </c>
      <c r="AB12" s="328"/>
      <c r="AC12" s="328"/>
      <c r="AD12" s="328">
        <v>663811.91</v>
      </c>
      <c r="AE12" s="328">
        <v>83853.09</v>
      </c>
      <c r="AF12" s="328"/>
      <c r="AG12" s="328"/>
      <c r="AH12" s="328">
        <v>470</v>
      </c>
      <c r="AI12" s="246">
        <f t="shared" si="7"/>
        <v>2528465.23</v>
      </c>
      <c r="AJ12" s="247">
        <f t="shared" si="8"/>
        <v>243696.25</v>
      </c>
      <c r="AK12" s="271">
        <f t="shared" si="6"/>
        <v>2284768.98</v>
      </c>
      <c r="AL12" s="266">
        <f t="shared" si="9"/>
        <v>922488.67</v>
      </c>
      <c r="AM12" s="274">
        <f t="shared" si="10"/>
        <v>1504387.0000000002</v>
      </c>
      <c r="AN12" s="248">
        <f t="shared" si="5"/>
        <v>-581898.33000000019</v>
      </c>
    </row>
    <row r="13" spans="1:40" ht="15" thickBot="1" x14ac:dyDescent="0.25">
      <c r="A13" s="236" t="s">
        <v>300</v>
      </c>
      <c r="B13" s="236" t="s">
        <v>41</v>
      </c>
      <c r="C13" s="275">
        <v>5402</v>
      </c>
      <c r="D13" s="276" t="s">
        <v>814</v>
      </c>
      <c r="E13" t="s">
        <v>2623</v>
      </c>
      <c r="F13" s="318">
        <v>1526491.76</v>
      </c>
      <c r="G13" s="318">
        <v>0</v>
      </c>
      <c r="H13" s="318">
        <v>304791.90000000002</v>
      </c>
      <c r="I13"/>
      <c r="J13"/>
      <c r="K13">
        <v>67468.28</v>
      </c>
      <c r="L13">
        <v>2450629.9500000002</v>
      </c>
      <c r="M13" s="325">
        <v>3160</v>
      </c>
      <c r="N13" s="325">
        <v>50496.92</v>
      </c>
      <c r="O13" s="325"/>
      <c r="P13" s="325"/>
      <c r="Q13"/>
      <c r="R13"/>
      <c r="S13">
        <v>143158.62</v>
      </c>
      <c r="T13">
        <v>1097038.29</v>
      </c>
      <c r="U13" s="327">
        <v>503674.64</v>
      </c>
      <c r="V13" s="327">
        <v>1800000</v>
      </c>
      <c r="W13" s="327"/>
      <c r="X13" s="327"/>
      <c r="Y13" s="327">
        <v>558319.5</v>
      </c>
      <c r="Z13" s="327">
        <v>56072</v>
      </c>
      <c r="AA13" s="328">
        <v>742159.5</v>
      </c>
      <c r="AB13" s="328"/>
      <c r="AC13" s="328"/>
      <c r="AD13" s="328">
        <v>159270.5</v>
      </c>
      <c r="AE13" s="328">
        <v>141929.74</v>
      </c>
      <c r="AF13" s="328"/>
      <c r="AG13" s="328"/>
      <c r="AH13" s="328"/>
      <c r="AI13" s="246">
        <f t="shared" si="7"/>
        <v>1831283.6600000001</v>
      </c>
      <c r="AJ13" s="247">
        <f t="shared" si="8"/>
        <v>53656.92</v>
      </c>
      <c r="AK13" s="271">
        <f t="shared" si="6"/>
        <v>1777626.7400000002</v>
      </c>
      <c r="AL13" s="266">
        <f t="shared" si="9"/>
        <v>2918066.14</v>
      </c>
      <c r="AM13" s="274">
        <f t="shared" si="10"/>
        <v>1043359.74</v>
      </c>
      <c r="AN13" s="248">
        <f t="shared" si="5"/>
        <v>1874706.4000000001</v>
      </c>
    </row>
    <row r="14" spans="1:40" ht="15" thickBot="1" x14ac:dyDescent="0.25">
      <c r="A14" s="236" t="s">
        <v>300</v>
      </c>
      <c r="B14" s="236" t="s">
        <v>41</v>
      </c>
      <c r="C14" s="275">
        <v>4534</v>
      </c>
      <c r="D14" s="276" t="s">
        <v>815</v>
      </c>
      <c r="E14" t="s">
        <v>2624</v>
      </c>
      <c r="F14" s="318">
        <v>516364.41</v>
      </c>
      <c r="G14" s="318">
        <v>0</v>
      </c>
      <c r="H14" s="318">
        <v>251271.21</v>
      </c>
      <c r="I14"/>
      <c r="J14"/>
      <c r="K14">
        <v>1971527.15</v>
      </c>
      <c r="L14">
        <v>272988.17</v>
      </c>
      <c r="M14" s="325"/>
      <c r="N14" s="325">
        <v>37874</v>
      </c>
      <c r="O14" s="325"/>
      <c r="P14" s="325"/>
      <c r="Q14"/>
      <c r="R14"/>
      <c r="S14">
        <v>115260.52</v>
      </c>
      <c r="T14">
        <v>1718005.94</v>
      </c>
      <c r="U14" s="327">
        <v>407661.6</v>
      </c>
      <c r="V14" s="327"/>
      <c r="W14" s="327"/>
      <c r="X14" s="327"/>
      <c r="Y14" s="327">
        <v>424424.5</v>
      </c>
      <c r="Z14" s="327">
        <v>23200</v>
      </c>
      <c r="AA14" s="328">
        <v>574363.5</v>
      </c>
      <c r="AB14" s="328"/>
      <c r="AC14" s="328"/>
      <c r="AD14" s="328">
        <v>205649.51</v>
      </c>
      <c r="AE14" s="328">
        <v>62673.23</v>
      </c>
      <c r="AF14" s="328"/>
      <c r="AG14" s="328"/>
      <c r="AH14" s="328"/>
      <c r="AI14" s="246">
        <f t="shared" si="7"/>
        <v>767635.62</v>
      </c>
      <c r="AJ14" s="247">
        <f t="shared" si="8"/>
        <v>37874</v>
      </c>
      <c r="AK14" s="271">
        <f t="shared" si="6"/>
        <v>729761.62</v>
      </c>
      <c r="AL14" s="266">
        <f t="shared" si="9"/>
        <v>855286.1</v>
      </c>
      <c r="AM14" s="274">
        <f t="shared" si="10"/>
        <v>842686.24</v>
      </c>
      <c r="AN14" s="248">
        <f t="shared" si="5"/>
        <v>12599.859999999986</v>
      </c>
    </row>
    <row r="15" spans="1:40" ht="15" thickBot="1" x14ac:dyDescent="0.25">
      <c r="A15" s="236" t="s">
        <v>300</v>
      </c>
      <c r="B15" s="236" t="s">
        <v>41</v>
      </c>
      <c r="C15" s="275">
        <v>8215</v>
      </c>
      <c r="D15" s="276" t="s">
        <v>816</v>
      </c>
      <c r="E15" t="s">
        <v>2625</v>
      </c>
      <c r="F15" s="318">
        <v>827705.21</v>
      </c>
      <c r="G15" s="318">
        <v>4104</v>
      </c>
      <c r="H15" s="318">
        <v>741828.12</v>
      </c>
      <c r="I15"/>
      <c r="J15"/>
      <c r="K15">
        <v>1572970.63</v>
      </c>
      <c r="L15">
        <v>130075.99</v>
      </c>
      <c r="M15" s="325"/>
      <c r="N15" s="325">
        <v>156342.79</v>
      </c>
      <c r="O15" s="325">
        <v>62009.2</v>
      </c>
      <c r="P15" s="325">
        <v>887655</v>
      </c>
      <c r="Q15"/>
      <c r="R15"/>
      <c r="S15">
        <v>168338.81</v>
      </c>
      <c r="T15">
        <v>3950541.16</v>
      </c>
      <c r="U15" s="327">
        <v>813273.51</v>
      </c>
      <c r="V15" s="327"/>
      <c r="W15" s="327"/>
      <c r="X15" s="327"/>
      <c r="Y15" s="327">
        <v>454132.5</v>
      </c>
      <c r="Z15" s="327">
        <v>48000</v>
      </c>
      <c r="AA15" s="328">
        <v>671331.5</v>
      </c>
      <c r="AB15" s="328"/>
      <c r="AC15" s="328"/>
      <c r="AD15" s="328">
        <v>366335.63</v>
      </c>
      <c r="AE15" s="328">
        <v>12264.6</v>
      </c>
      <c r="AF15" s="328"/>
      <c r="AG15" s="328"/>
      <c r="AH15" s="328"/>
      <c r="AI15" s="246">
        <f t="shared" si="7"/>
        <v>1573637.33</v>
      </c>
      <c r="AJ15" s="247">
        <f t="shared" si="8"/>
        <v>1106006.99</v>
      </c>
      <c r="AK15" s="271">
        <f t="shared" si="6"/>
        <v>467630.34000000008</v>
      </c>
      <c r="AL15" s="266">
        <f t="shared" si="9"/>
        <v>1315406.01</v>
      </c>
      <c r="AM15" s="274">
        <f t="shared" si="10"/>
        <v>1049931.73</v>
      </c>
      <c r="AN15" s="248">
        <f t="shared" si="5"/>
        <v>265474.28000000003</v>
      </c>
    </row>
    <row r="16" spans="1:40" ht="15" thickBot="1" x14ac:dyDescent="0.25">
      <c r="A16" s="236" t="s">
        <v>300</v>
      </c>
      <c r="B16" s="236" t="s">
        <v>41</v>
      </c>
      <c r="C16" s="275">
        <v>8736</v>
      </c>
      <c r="D16" s="276" t="s">
        <v>817</v>
      </c>
      <c r="E16" t="s">
        <v>2626</v>
      </c>
      <c r="F16" s="318">
        <v>981543.89</v>
      </c>
      <c r="G16" s="318">
        <v>0</v>
      </c>
      <c r="H16" s="318">
        <v>399488.12</v>
      </c>
      <c r="I16"/>
      <c r="J16"/>
      <c r="K16">
        <v>781070.69</v>
      </c>
      <c r="L16">
        <v>811963.53</v>
      </c>
      <c r="M16" s="325"/>
      <c r="N16" s="325">
        <v>59999.08</v>
      </c>
      <c r="O16" s="325">
        <v>5000</v>
      </c>
      <c r="P16" s="325">
        <v>212.15</v>
      </c>
      <c r="Q16"/>
      <c r="R16"/>
      <c r="S16">
        <v>161845.42000000001</v>
      </c>
      <c r="T16">
        <v>2643840</v>
      </c>
      <c r="U16" s="327">
        <v>757493.75</v>
      </c>
      <c r="V16" s="327"/>
      <c r="W16" s="327"/>
      <c r="X16" s="327"/>
      <c r="Y16" s="327">
        <v>449038.5</v>
      </c>
      <c r="Z16" s="327">
        <v>67100</v>
      </c>
      <c r="AA16" s="328">
        <v>724958.5</v>
      </c>
      <c r="AB16" s="328"/>
      <c r="AC16" s="328"/>
      <c r="AD16" s="328">
        <v>431861.59</v>
      </c>
      <c r="AE16" s="328">
        <v>112990.38</v>
      </c>
      <c r="AF16" s="328"/>
      <c r="AG16" s="328"/>
      <c r="AH16" s="328"/>
      <c r="AI16" s="246">
        <f t="shared" si="7"/>
        <v>1381032.01</v>
      </c>
      <c r="AJ16" s="247">
        <f t="shared" si="8"/>
        <v>65211.23</v>
      </c>
      <c r="AK16" s="271">
        <f t="shared" si="6"/>
        <v>1315820.78</v>
      </c>
      <c r="AL16" s="266">
        <f t="shared" si="9"/>
        <v>1273632.25</v>
      </c>
      <c r="AM16" s="274">
        <f t="shared" si="10"/>
        <v>1269810.4700000002</v>
      </c>
      <c r="AN16" s="248">
        <f t="shared" si="5"/>
        <v>3821.7799999997951</v>
      </c>
    </row>
    <row r="17" spans="1:40" ht="15" thickBot="1" x14ac:dyDescent="0.25">
      <c r="A17" s="236" t="s">
        <v>300</v>
      </c>
      <c r="B17" s="236" t="s">
        <v>41</v>
      </c>
      <c r="C17" s="275">
        <v>4649</v>
      </c>
      <c r="D17" s="276" t="s">
        <v>818</v>
      </c>
      <c r="E17" t="s">
        <v>2627</v>
      </c>
      <c r="F17" s="318">
        <v>497226.07</v>
      </c>
      <c r="G17" s="318">
        <v>7808</v>
      </c>
      <c r="H17" s="318">
        <v>306173.09000000003</v>
      </c>
      <c r="I17"/>
      <c r="J17"/>
      <c r="K17">
        <v>657982.81000000006</v>
      </c>
      <c r="L17">
        <v>5760.97</v>
      </c>
      <c r="M17" s="325"/>
      <c r="N17" s="325">
        <v>88439.039999999994</v>
      </c>
      <c r="O17" s="325"/>
      <c r="P17" s="325"/>
      <c r="Q17"/>
      <c r="R17"/>
      <c r="S17">
        <v>117448.24</v>
      </c>
      <c r="T17">
        <v>2287723.02</v>
      </c>
      <c r="U17" s="327">
        <v>585957.22</v>
      </c>
      <c r="V17" s="327"/>
      <c r="W17" s="327"/>
      <c r="X17" s="327"/>
      <c r="Y17" s="327">
        <v>389446.5</v>
      </c>
      <c r="Z17" s="327"/>
      <c r="AA17" s="328">
        <v>582096.5</v>
      </c>
      <c r="AB17" s="328"/>
      <c r="AC17" s="328"/>
      <c r="AD17" s="328">
        <v>212644.88</v>
      </c>
      <c r="AE17" s="328">
        <v>31494</v>
      </c>
      <c r="AF17" s="328"/>
      <c r="AG17" s="328"/>
      <c r="AH17" s="328"/>
      <c r="AI17" s="246">
        <f t="shared" si="7"/>
        <v>811207.16</v>
      </c>
      <c r="AJ17" s="247">
        <f t="shared" si="8"/>
        <v>88439.039999999994</v>
      </c>
      <c r="AK17" s="271">
        <f t="shared" si="6"/>
        <v>722768.12</v>
      </c>
      <c r="AL17" s="266">
        <f t="shared" si="9"/>
        <v>975403.72</v>
      </c>
      <c r="AM17" s="274">
        <f t="shared" si="10"/>
        <v>826235.38</v>
      </c>
      <c r="AN17" s="248">
        <f t="shared" si="5"/>
        <v>149168.33999999997</v>
      </c>
    </row>
    <row r="18" spans="1:40" ht="15" thickBot="1" x14ac:dyDescent="0.25">
      <c r="A18" s="236" t="s">
        <v>300</v>
      </c>
      <c r="B18" s="236" t="s">
        <v>41</v>
      </c>
      <c r="C18" s="275">
        <v>8434</v>
      </c>
      <c r="D18" s="276" t="s">
        <v>819</v>
      </c>
      <c r="E18" t="s">
        <v>2628</v>
      </c>
      <c r="F18" s="318">
        <v>1125762.8799999999</v>
      </c>
      <c r="G18" s="318">
        <v>0</v>
      </c>
      <c r="H18" s="318">
        <v>622992.94999999995</v>
      </c>
      <c r="I18"/>
      <c r="J18"/>
      <c r="K18">
        <v>634461.41</v>
      </c>
      <c r="L18">
        <v>777111.66</v>
      </c>
      <c r="M18" s="325">
        <v>0</v>
      </c>
      <c r="N18" s="325">
        <v>175570.76</v>
      </c>
      <c r="O18" s="325"/>
      <c r="P18" s="325">
        <v>250</v>
      </c>
      <c r="Q18"/>
      <c r="R18"/>
      <c r="S18">
        <v>198250.49</v>
      </c>
      <c r="T18">
        <v>312292.87</v>
      </c>
      <c r="U18" s="327">
        <v>805434.44</v>
      </c>
      <c r="V18" s="327"/>
      <c r="W18" s="327"/>
      <c r="X18" s="327"/>
      <c r="Y18" s="327">
        <v>694039.5</v>
      </c>
      <c r="Z18" s="327">
        <v>56690</v>
      </c>
      <c r="AA18" s="328">
        <v>987028.5</v>
      </c>
      <c r="AB18" s="328"/>
      <c r="AC18" s="328"/>
      <c r="AD18" s="328">
        <v>335148.75</v>
      </c>
      <c r="AE18" s="328">
        <v>37401.279999999999</v>
      </c>
      <c r="AF18" s="328"/>
      <c r="AG18" s="328"/>
      <c r="AH18" s="328"/>
      <c r="AI18" s="246">
        <f t="shared" si="7"/>
        <v>1748755.8299999998</v>
      </c>
      <c r="AJ18" s="247">
        <f t="shared" si="8"/>
        <v>175820.76</v>
      </c>
      <c r="AK18" s="271">
        <f t="shared" si="6"/>
        <v>1572935.0699999998</v>
      </c>
      <c r="AL18" s="266">
        <f t="shared" si="9"/>
        <v>1556163.94</v>
      </c>
      <c r="AM18" s="274">
        <f t="shared" si="10"/>
        <v>1359578.53</v>
      </c>
      <c r="AN18" s="248">
        <f t="shared" si="5"/>
        <v>196585.40999999992</v>
      </c>
    </row>
    <row r="19" spans="1:40" ht="15" thickBot="1" x14ac:dyDescent="0.25">
      <c r="A19" s="236" t="s">
        <v>300</v>
      </c>
      <c r="B19" s="236" t="s">
        <v>41</v>
      </c>
      <c r="C19" s="275">
        <v>9149</v>
      </c>
      <c r="D19" s="276" t="s">
        <v>820</v>
      </c>
      <c r="E19" t="s">
        <v>2629</v>
      </c>
      <c r="F19" s="318">
        <v>2278859.29</v>
      </c>
      <c r="G19" s="318">
        <v>0</v>
      </c>
      <c r="H19" s="318">
        <v>563085.61</v>
      </c>
      <c r="I19"/>
      <c r="J19"/>
      <c r="K19">
        <v>308851.58</v>
      </c>
      <c r="L19">
        <v>534594.73</v>
      </c>
      <c r="M19" s="325"/>
      <c r="N19" s="325">
        <v>146515.04999999999</v>
      </c>
      <c r="O19" s="325">
        <v>15000</v>
      </c>
      <c r="P19" s="325">
        <v>1370.06</v>
      </c>
      <c r="Q19"/>
      <c r="R19"/>
      <c r="S19">
        <v>157620.26</v>
      </c>
      <c r="T19">
        <v>928313.81</v>
      </c>
      <c r="U19" s="327">
        <v>693609.18</v>
      </c>
      <c r="V19" s="327"/>
      <c r="W19" s="327">
        <v>146.97</v>
      </c>
      <c r="X19" s="327"/>
      <c r="Y19" s="327">
        <v>896907</v>
      </c>
      <c r="Z19" s="327">
        <v>67200</v>
      </c>
      <c r="AA19" s="328">
        <v>1234160</v>
      </c>
      <c r="AB19" s="328"/>
      <c r="AC19" s="328"/>
      <c r="AD19" s="328">
        <v>275202.78000000003</v>
      </c>
      <c r="AE19" s="328">
        <v>2393.79</v>
      </c>
      <c r="AF19" s="328"/>
      <c r="AG19" s="328"/>
      <c r="AH19" s="328"/>
      <c r="AI19" s="246">
        <f t="shared" si="7"/>
        <v>2841944.9</v>
      </c>
      <c r="AJ19" s="247">
        <f t="shared" si="8"/>
        <v>162885.10999999999</v>
      </c>
      <c r="AK19" s="271">
        <f t="shared" si="6"/>
        <v>2679059.79</v>
      </c>
      <c r="AL19" s="266">
        <f t="shared" si="9"/>
        <v>1657863.15</v>
      </c>
      <c r="AM19" s="274">
        <f t="shared" si="10"/>
        <v>1511756.57</v>
      </c>
      <c r="AN19" s="248">
        <f t="shared" si="5"/>
        <v>146106.57999999984</v>
      </c>
    </row>
    <row r="20" spans="1:40" ht="15" thickBot="1" x14ac:dyDescent="0.25">
      <c r="A20" s="236" t="s">
        <v>300</v>
      </c>
      <c r="B20" s="236" t="s">
        <v>41</v>
      </c>
      <c r="C20" s="275">
        <v>6199</v>
      </c>
      <c r="D20" s="276" t="s">
        <v>821</v>
      </c>
      <c r="E20" t="s">
        <v>2630</v>
      </c>
      <c r="F20" s="318">
        <v>1831142.03</v>
      </c>
      <c r="G20" s="318">
        <v>0</v>
      </c>
      <c r="H20" s="318">
        <v>428874.4</v>
      </c>
      <c r="I20"/>
      <c r="J20"/>
      <c r="K20">
        <v>299976.7</v>
      </c>
      <c r="L20">
        <v>667485.53</v>
      </c>
      <c r="M20" s="325">
        <v>7758</v>
      </c>
      <c r="N20" s="325">
        <v>49068.54</v>
      </c>
      <c r="O20" s="325"/>
      <c r="P20" s="325"/>
      <c r="Q20">
        <v>217250</v>
      </c>
      <c r="R20"/>
      <c r="S20">
        <v>243523.24</v>
      </c>
      <c r="T20">
        <v>955989.15</v>
      </c>
      <c r="U20" s="327">
        <v>588542.9</v>
      </c>
      <c r="V20" s="327"/>
      <c r="W20" s="327"/>
      <c r="X20" s="327"/>
      <c r="Y20" s="327">
        <v>659241.9</v>
      </c>
      <c r="Z20" s="327">
        <v>74800</v>
      </c>
      <c r="AA20" s="328">
        <v>839391.9</v>
      </c>
      <c r="AB20" s="328"/>
      <c r="AC20" s="328">
        <v>8208</v>
      </c>
      <c r="AD20" s="328">
        <v>304174.69</v>
      </c>
      <c r="AE20" s="328">
        <v>279408.71000000002</v>
      </c>
      <c r="AF20" s="328"/>
      <c r="AG20" s="328"/>
      <c r="AH20" s="328"/>
      <c r="AI20" s="246">
        <f t="shared" si="7"/>
        <v>2260016.4300000002</v>
      </c>
      <c r="AJ20" s="247">
        <f t="shared" si="8"/>
        <v>56826.54</v>
      </c>
      <c r="AK20" s="271">
        <f t="shared" si="6"/>
        <v>2203189.89</v>
      </c>
      <c r="AL20" s="266">
        <f t="shared" si="9"/>
        <v>1322584.8</v>
      </c>
      <c r="AM20" s="274">
        <f t="shared" si="10"/>
        <v>1431183.3</v>
      </c>
      <c r="AN20" s="248">
        <f t="shared" si="5"/>
        <v>-108598.5</v>
      </c>
    </row>
    <row r="21" spans="1:40" ht="15" thickBot="1" x14ac:dyDescent="0.25">
      <c r="A21" s="236" t="s">
        <v>300</v>
      </c>
      <c r="B21" s="236" t="s">
        <v>41</v>
      </c>
      <c r="C21" s="275">
        <v>5135</v>
      </c>
      <c r="D21" s="276" t="s">
        <v>822</v>
      </c>
      <c r="E21" t="s">
        <v>2631</v>
      </c>
      <c r="F21" s="318">
        <v>483982.95</v>
      </c>
      <c r="G21" s="318"/>
      <c r="H21" s="318">
        <v>284308.40000000002</v>
      </c>
      <c r="I21"/>
      <c r="J21"/>
      <c r="K21">
        <v>740408.46</v>
      </c>
      <c r="L21">
        <v>210793.4</v>
      </c>
      <c r="M21" s="325"/>
      <c r="N21" s="325">
        <v>105858.21</v>
      </c>
      <c r="O21" s="325"/>
      <c r="P21" s="325"/>
      <c r="Q21"/>
      <c r="R21"/>
      <c r="S21">
        <v>109070.55</v>
      </c>
      <c r="T21">
        <v>1540469.93</v>
      </c>
      <c r="U21" s="327">
        <v>535935.41</v>
      </c>
      <c r="V21" s="327"/>
      <c r="W21" s="327"/>
      <c r="X21" s="327"/>
      <c r="Y21" s="327">
        <v>102816</v>
      </c>
      <c r="Z21" s="327">
        <v>27200</v>
      </c>
      <c r="AA21" s="328">
        <v>313998</v>
      </c>
      <c r="AB21" s="328"/>
      <c r="AC21" s="328"/>
      <c r="AD21" s="328">
        <v>235538.39</v>
      </c>
      <c r="AE21" s="328">
        <v>76133.399999999994</v>
      </c>
      <c r="AF21" s="328"/>
      <c r="AG21" s="328"/>
      <c r="AH21" s="328"/>
      <c r="AI21" s="246">
        <f t="shared" si="7"/>
        <v>768291.35000000009</v>
      </c>
      <c r="AJ21" s="247">
        <f t="shared" si="8"/>
        <v>105858.21</v>
      </c>
      <c r="AK21" s="271">
        <f t="shared" si="6"/>
        <v>662433.14000000013</v>
      </c>
      <c r="AL21" s="266">
        <f t="shared" si="9"/>
        <v>665951.41</v>
      </c>
      <c r="AM21" s="274">
        <f t="shared" si="10"/>
        <v>625669.79</v>
      </c>
      <c r="AN21" s="248">
        <f t="shared" si="5"/>
        <v>40281.619999999995</v>
      </c>
    </row>
    <row r="22" spans="1:40" ht="15" thickBot="1" x14ac:dyDescent="0.25">
      <c r="A22" s="236" t="s">
        <v>300</v>
      </c>
      <c r="B22" s="236" t="s">
        <v>41</v>
      </c>
      <c r="C22" s="275">
        <v>10482</v>
      </c>
      <c r="D22" s="276" t="s">
        <v>823</v>
      </c>
      <c r="E22" t="s">
        <v>2632</v>
      </c>
      <c r="F22" s="318">
        <v>2946509.44</v>
      </c>
      <c r="G22" s="318">
        <v>0</v>
      </c>
      <c r="H22" s="318">
        <v>678521.72</v>
      </c>
      <c r="I22"/>
      <c r="J22"/>
      <c r="K22">
        <v>402491.18</v>
      </c>
      <c r="L22">
        <v>96410.28</v>
      </c>
      <c r="M22" s="325"/>
      <c r="N22" s="325">
        <v>80797.22</v>
      </c>
      <c r="O22" s="325"/>
      <c r="P22" s="325"/>
      <c r="Q22"/>
      <c r="R22"/>
      <c r="S22">
        <v>1548976.93</v>
      </c>
      <c r="T22">
        <v>2399548.4500000002</v>
      </c>
      <c r="U22" s="327">
        <v>764577.04</v>
      </c>
      <c r="V22" s="327"/>
      <c r="W22" s="327"/>
      <c r="X22" s="327"/>
      <c r="Y22" s="327">
        <v>1352351</v>
      </c>
      <c r="Z22" s="327">
        <v>65847</v>
      </c>
      <c r="AA22" s="328">
        <v>1733908</v>
      </c>
      <c r="AB22" s="328"/>
      <c r="AC22" s="328"/>
      <c r="AD22" s="328">
        <v>308495.71999999997</v>
      </c>
      <c r="AE22" s="328">
        <v>11483.8</v>
      </c>
      <c r="AF22" s="328"/>
      <c r="AG22" s="328"/>
      <c r="AH22" s="328"/>
      <c r="AI22" s="246">
        <f t="shared" si="7"/>
        <v>3625031.16</v>
      </c>
      <c r="AJ22" s="247">
        <f t="shared" si="8"/>
        <v>80797.22</v>
      </c>
      <c r="AK22" s="271">
        <f t="shared" si="6"/>
        <v>3544233.94</v>
      </c>
      <c r="AL22" s="266">
        <f t="shared" si="9"/>
        <v>2182775.04</v>
      </c>
      <c r="AM22" s="274">
        <f t="shared" si="10"/>
        <v>2053887.52</v>
      </c>
      <c r="AN22" s="248">
        <f t="shared" si="5"/>
        <v>128887.52000000002</v>
      </c>
    </row>
    <row r="23" spans="1:40" ht="15" thickBot="1" x14ac:dyDescent="0.25">
      <c r="A23" s="236" t="s">
        <v>300</v>
      </c>
      <c r="B23" s="236" t="s">
        <v>41</v>
      </c>
      <c r="C23" s="275">
        <v>8929</v>
      </c>
      <c r="D23" s="276" t="s">
        <v>824</v>
      </c>
      <c r="E23" t="s">
        <v>2633</v>
      </c>
      <c r="F23" s="318">
        <v>1089991.75</v>
      </c>
      <c r="G23" s="318">
        <v>0</v>
      </c>
      <c r="H23" s="318">
        <v>554530.78</v>
      </c>
      <c r="I23"/>
      <c r="J23"/>
      <c r="K23">
        <v>486764.11</v>
      </c>
      <c r="L23">
        <v>1286791.3999999999</v>
      </c>
      <c r="M23" s="325">
        <v>31244</v>
      </c>
      <c r="N23" s="325">
        <v>69966.38</v>
      </c>
      <c r="O23" s="325">
        <v>26066</v>
      </c>
      <c r="P23" s="325"/>
      <c r="Q23"/>
      <c r="R23"/>
      <c r="S23">
        <v>205251.69</v>
      </c>
      <c r="T23">
        <v>3847094.62</v>
      </c>
      <c r="U23" s="327">
        <v>898934.03</v>
      </c>
      <c r="V23" s="327">
        <v>135200</v>
      </c>
      <c r="W23" s="327"/>
      <c r="X23" s="327"/>
      <c r="Y23" s="327">
        <v>934090.5</v>
      </c>
      <c r="Z23" s="327">
        <v>55200</v>
      </c>
      <c r="AA23" s="328">
        <v>1270020.5</v>
      </c>
      <c r="AB23" s="328">
        <v>8603</v>
      </c>
      <c r="AC23" s="328">
        <v>4104</v>
      </c>
      <c r="AD23" s="328">
        <v>335426.58</v>
      </c>
      <c r="AE23" s="328">
        <v>128329.32</v>
      </c>
      <c r="AF23" s="328"/>
      <c r="AG23" s="328"/>
      <c r="AH23" s="328"/>
      <c r="AI23" s="246">
        <f t="shared" si="7"/>
        <v>1644522.53</v>
      </c>
      <c r="AJ23" s="247">
        <f t="shared" si="8"/>
        <v>127276.38</v>
      </c>
      <c r="AK23" s="271">
        <f t="shared" si="6"/>
        <v>1517246.15</v>
      </c>
      <c r="AL23" s="266">
        <f t="shared" si="9"/>
        <v>2023424.53</v>
      </c>
      <c r="AM23" s="274">
        <f t="shared" si="10"/>
        <v>1746483.4000000001</v>
      </c>
      <c r="AN23" s="248">
        <f t="shared" si="5"/>
        <v>276941.12999999989</v>
      </c>
    </row>
    <row r="24" spans="1:40" ht="15" thickBot="1" x14ac:dyDescent="0.25">
      <c r="A24" s="236" t="s">
        <v>300</v>
      </c>
      <c r="B24" s="236" t="s">
        <v>41</v>
      </c>
      <c r="C24" s="275">
        <v>13938</v>
      </c>
      <c r="D24" s="276" t="s">
        <v>825</v>
      </c>
      <c r="E24" t="s">
        <v>2634</v>
      </c>
      <c r="F24" s="318">
        <v>1834595.01</v>
      </c>
      <c r="G24" s="318">
        <v>0</v>
      </c>
      <c r="H24" s="318">
        <v>666939.5</v>
      </c>
      <c r="I24"/>
      <c r="J24"/>
      <c r="K24">
        <v>4</v>
      </c>
      <c r="L24">
        <v>851723.35</v>
      </c>
      <c r="M24" s="325">
        <v>0</v>
      </c>
      <c r="N24" s="325">
        <v>117517.68</v>
      </c>
      <c r="O24" s="325"/>
      <c r="P24" s="325"/>
      <c r="Q24"/>
      <c r="R24"/>
      <c r="S24">
        <v>390177.55</v>
      </c>
      <c r="T24">
        <v>2781867.7</v>
      </c>
      <c r="U24" s="327">
        <v>619704.53</v>
      </c>
      <c r="V24" s="327"/>
      <c r="W24" s="327"/>
      <c r="X24" s="327"/>
      <c r="Y24" s="327">
        <v>979126.5</v>
      </c>
      <c r="Z24" s="327">
        <v>89300</v>
      </c>
      <c r="AA24" s="328">
        <v>1328303.5</v>
      </c>
      <c r="AB24" s="328"/>
      <c r="AC24" s="328"/>
      <c r="AD24" s="328">
        <v>458342.41</v>
      </c>
      <c r="AE24" s="328">
        <v>64146.34</v>
      </c>
      <c r="AF24" s="328"/>
      <c r="AG24" s="328"/>
      <c r="AH24" s="328"/>
      <c r="AI24" s="246">
        <f t="shared" si="7"/>
        <v>2501534.5099999998</v>
      </c>
      <c r="AJ24" s="247">
        <f t="shared" si="8"/>
        <v>117517.68</v>
      </c>
      <c r="AK24" s="271">
        <f t="shared" si="6"/>
        <v>2384016.8299999996</v>
      </c>
      <c r="AL24" s="266">
        <f t="shared" si="9"/>
        <v>1688131.03</v>
      </c>
      <c r="AM24" s="274">
        <f t="shared" si="10"/>
        <v>1850792.25</v>
      </c>
      <c r="AN24" s="248">
        <f t="shared" si="5"/>
        <v>-162661.21999999997</v>
      </c>
    </row>
    <row r="25" spans="1:40" ht="15" thickBot="1" x14ac:dyDescent="0.25">
      <c r="A25" s="236" t="s">
        <v>300</v>
      </c>
      <c r="B25" s="236" t="s">
        <v>41</v>
      </c>
      <c r="C25" s="275">
        <v>6484</v>
      </c>
      <c r="D25" s="276" t="s">
        <v>826</v>
      </c>
      <c r="E25" t="s">
        <v>2635</v>
      </c>
      <c r="F25" s="318">
        <v>985268.66</v>
      </c>
      <c r="G25" s="318">
        <v>9600</v>
      </c>
      <c r="H25" s="318">
        <v>510980.54</v>
      </c>
      <c r="I25"/>
      <c r="J25"/>
      <c r="K25">
        <v>495710.47</v>
      </c>
      <c r="L25">
        <v>287732.03999999998</v>
      </c>
      <c r="M25" s="325">
        <v>0</v>
      </c>
      <c r="N25" s="325">
        <v>137958.12</v>
      </c>
      <c r="O25" s="325">
        <v>200</v>
      </c>
      <c r="P25" s="325"/>
      <c r="Q25"/>
      <c r="R25"/>
      <c r="S25">
        <v>351960.7</v>
      </c>
      <c r="T25">
        <v>1887309.56</v>
      </c>
      <c r="U25" s="327">
        <v>253641.21</v>
      </c>
      <c r="V25" s="327"/>
      <c r="W25" s="327"/>
      <c r="X25" s="327"/>
      <c r="Y25" s="327">
        <v>945371.5</v>
      </c>
      <c r="Z25" s="327">
        <v>39900</v>
      </c>
      <c r="AA25" s="328">
        <v>1132093.5</v>
      </c>
      <c r="AB25" s="328"/>
      <c r="AC25" s="328"/>
      <c r="AD25" s="328">
        <v>205986.32</v>
      </c>
      <c r="AE25" s="328">
        <v>45351.6</v>
      </c>
      <c r="AF25" s="328"/>
      <c r="AG25" s="328"/>
      <c r="AH25" s="328"/>
      <c r="AI25" s="246">
        <f t="shared" si="7"/>
        <v>1505849.2</v>
      </c>
      <c r="AJ25" s="247">
        <f t="shared" si="8"/>
        <v>138158.12</v>
      </c>
      <c r="AK25" s="271">
        <f t="shared" si="6"/>
        <v>1367691.08</v>
      </c>
      <c r="AL25" s="266">
        <f t="shared" si="9"/>
        <v>1238912.71</v>
      </c>
      <c r="AM25" s="274">
        <f t="shared" si="10"/>
        <v>1383431.4200000002</v>
      </c>
      <c r="AN25" s="248">
        <f t="shared" si="5"/>
        <v>-144518.7100000002</v>
      </c>
    </row>
    <row r="26" spans="1:40" ht="15" thickBot="1" x14ac:dyDescent="0.25">
      <c r="A26" s="236" t="s">
        <v>300</v>
      </c>
      <c r="B26" s="236" t="s">
        <v>41</v>
      </c>
      <c r="C26" s="275">
        <v>4852</v>
      </c>
      <c r="D26" s="276" t="s">
        <v>827</v>
      </c>
      <c r="E26" t="s">
        <v>2636</v>
      </c>
      <c r="F26" s="318">
        <v>1110720.81</v>
      </c>
      <c r="G26" s="318">
        <v>5680</v>
      </c>
      <c r="H26" s="318">
        <v>357806.96</v>
      </c>
      <c r="I26"/>
      <c r="J26"/>
      <c r="K26">
        <v>1061665.1200000001</v>
      </c>
      <c r="L26">
        <v>257774.61</v>
      </c>
      <c r="M26" s="325"/>
      <c r="N26" s="325">
        <v>66150</v>
      </c>
      <c r="O26" s="325"/>
      <c r="P26" s="325"/>
      <c r="Q26"/>
      <c r="R26"/>
      <c r="S26">
        <v>258749.1</v>
      </c>
      <c r="T26">
        <v>2302867.0299999998</v>
      </c>
      <c r="U26" s="327">
        <v>540510.86</v>
      </c>
      <c r="V26" s="327"/>
      <c r="W26" s="327"/>
      <c r="X26" s="327"/>
      <c r="Y26" s="327">
        <v>488317.5</v>
      </c>
      <c r="Z26" s="327"/>
      <c r="AA26" s="328">
        <v>566767.5</v>
      </c>
      <c r="AB26" s="328"/>
      <c r="AC26" s="328"/>
      <c r="AD26" s="328">
        <v>250498.37</v>
      </c>
      <c r="AE26" s="328">
        <v>58598.77</v>
      </c>
      <c r="AF26" s="328"/>
      <c r="AG26" s="328"/>
      <c r="AH26" s="328"/>
      <c r="AI26" s="246">
        <f t="shared" si="7"/>
        <v>1474207.77</v>
      </c>
      <c r="AJ26" s="247">
        <f t="shared" si="8"/>
        <v>66150</v>
      </c>
      <c r="AK26" s="271">
        <f t="shared" si="6"/>
        <v>1408057.77</v>
      </c>
      <c r="AL26" s="266">
        <f t="shared" si="9"/>
        <v>1028828.36</v>
      </c>
      <c r="AM26" s="274">
        <f t="shared" si="10"/>
        <v>875864.64</v>
      </c>
      <c r="AN26" s="248">
        <f t="shared" si="5"/>
        <v>152963.71999999997</v>
      </c>
    </row>
    <row r="27" spans="1:40" ht="15" thickBot="1" x14ac:dyDescent="0.25">
      <c r="A27" s="236" t="s">
        <v>300</v>
      </c>
      <c r="B27" s="236" t="s">
        <v>41</v>
      </c>
      <c r="C27" s="275">
        <v>5055</v>
      </c>
      <c r="D27" s="276" t="s">
        <v>828</v>
      </c>
      <c r="E27" t="s">
        <v>2637</v>
      </c>
      <c r="F27" s="318">
        <v>568320.16</v>
      </c>
      <c r="G27" s="318"/>
      <c r="H27" s="318">
        <v>440064.71</v>
      </c>
      <c r="I27"/>
      <c r="J27"/>
      <c r="K27">
        <v>202862</v>
      </c>
      <c r="L27">
        <v>508300.95</v>
      </c>
      <c r="M27" s="325"/>
      <c r="N27" s="325">
        <v>45702.69</v>
      </c>
      <c r="O27" s="325"/>
      <c r="P27" s="325"/>
      <c r="Q27"/>
      <c r="R27"/>
      <c r="S27">
        <v>122981.49</v>
      </c>
      <c r="T27">
        <v>1722667.58</v>
      </c>
      <c r="U27" s="327">
        <v>562167.03</v>
      </c>
      <c r="V27" s="327"/>
      <c r="W27" s="327"/>
      <c r="X27" s="327"/>
      <c r="Y27" s="327">
        <v>284582</v>
      </c>
      <c r="Z27" s="327">
        <v>14450</v>
      </c>
      <c r="AA27" s="328">
        <v>482178</v>
      </c>
      <c r="AB27" s="328"/>
      <c r="AC27" s="328"/>
      <c r="AD27" s="328">
        <v>232668.71</v>
      </c>
      <c r="AE27" s="328">
        <v>27434.71</v>
      </c>
      <c r="AF27" s="328"/>
      <c r="AG27" s="328"/>
      <c r="AH27" s="328"/>
      <c r="AI27" s="246">
        <f t="shared" si="7"/>
        <v>1008384.8700000001</v>
      </c>
      <c r="AJ27" s="247">
        <f t="shared" si="8"/>
        <v>45702.69</v>
      </c>
      <c r="AK27" s="271">
        <f t="shared" si="6"/>
        <v>962682.18000000017</v>
      </c>
      <c r="AL27" s="266">
        <f t="shared" si="9"/>
        <v>861199.03</v>
      </c>
      <c r="AM27" s="274">
        <f t="shared" si="10"/>
        <v>742281.41999999993</v>
      </c>
      <c r="AN27" s="248">
        <f t="shared" si="5"/>
        <v>118917.6100000001</v>
      </c>
    </row>
    <row r="28" spans="1:40" ht="15" thickBot="1" x14ac:dyDescent="0.25">
      <c r="A28" s="236" t="s">
        <v>300</v>
      </c>
      <c r="B28" s="236" t="s">
        <v>41</v>
      </c>
      <c r="C28" s="275">
        <v>5073</v>
      </c>
      <c r="D28" s="276" t="s">
        <v>829</v>
      </c>
      <c r="E28" t="s">
        <v>2638</v>
      </c>
      <c r="F28" s="318">
        <v>1217341.19</v>
      </c>
      <c r="G28" s="318">
        <v>0</v>
      </c>
      <c r="H28" s="318">
        <v>519595.66</v>
      </c>
      <c r="I28"/>
      <c r="J28"/>
      <c r="K28">
        <v>162071.67000000001</v>
      </c>
      <c r="L28">
        <v>472720.35</v>
      </c>
      <c r="M28" s="325"/>
      <c r="N28" s="325">
        <v>247703.43</v>
      </c>
      <c r="O28" s="325">
        <v>19587</v>
      </c>
      <c r="P28" s="325"/>
      <c r="Q28"/>
      <c r="R28"/>
      <c r="S28">
        <v>175979.39</v>
      </c>
      <c r="T28">
        <v>2074532.05</v>
      </c>
      <c r="U28" s="327">
        <v>514050.69</v>
      </c>
      <c r="V28" s="327">
        <v>90000</v>
      </c>
      <c r="W28" s="327"/>
      <c r="X28" s="327"/>
      <c r="Y28" s="327">
        <v>575032.5</v>
      </c>
      <c r="Z28" s="327">
        <v>34400</v>
      </c>
      <c r="AA28" s="328">
        <v>713419.5</v>
      </c>
      <c r="AB28" s="328"/>
      <c r="AC28" s="328"/>
      <c r="AD28" s="328">
        <v>191997.17</v>
      </c>
      <c r="AE28" s="328">
        <v>37032.480000000003</v>
      </c>
      <c r="AF28" s="328"/>
      <c r="AG28" s="328"/>
      <c r="AH28" s="328"/>
      <c r="AI28" s="246">
        <f t="shared" si="7"/>
        <v>1736936.8499999999</v>
      </c>
      <c r="AJ28" s="247">
        <f t="shared" si="8"/>
        <v>267290.43</v>
      </c>
      <c r="AK28" s="271">
        <f t="shared" si="6"/>
        <v>1469646.42</v>
      </c>
      <c r="AL28" s="266">
        <f t="shared" si="9"/>
        <v>1213483.19</v>
      </c>
      <c r="AM28" s="274">
        <f t="shared" si="10"/>
        <v>942449.15</v>
      </c>
      <c r="AN28" s="248">
        <f t="shared" si="5"/>
        <v>271034.03999999992</v>
      </c>
    </row>
    <row r="29" spans="1:40" ht="15" thickBot="1" x14ac:dyDescent="0.25">
      <c r="A29" s="236" t="s">
        <v>300</v>
      </c>
      <c r="B29" s="236" t="s">
        <v>41</v>
      </c>
      <c r="C29" s="275">
        <v>4573</v>
      </c>
      <c r="D29" s="276" t="s">
        <v>1421</v>
      </c>
      <c r="E29" t="s">
        <v>2639</v>
      </c>
      <c r="F29" s="318">
        <v>428563.5</v>
      </c>
      <c r="G29" s="318">
        <v>0</v>
      </c>
      <c r="H29" s="318">
        <v>64287.75</v>
      </c>
      <c r="I29"/>
      <c r="J29"/>
      <c r="K29">
        <v>577863.93999999994</v>
      </c>
      <c r="L29">
        <v>270318.76</v>
      </c>
      <c r="M29" s="325">
        <v>9150</v>
      </c>
      <c r="N29" s="325">
        <v>66266.25</v>
      </c>
      <c r="O29" s="325"/>
      <c r="P29" s="325"/>
      <c r="Q29"/>
      <c r="R29"/>
      <c r="S29">
        <v>975978.44</v>
      </c>
      <c r="T29"/>
      <c r="U29" s="327">
        <v>473991.94</v>
      </c>
      <c r="V29" s="327"/>
      <c r="W29" s="327"/>
      <c r="X29" s="327"/>
      <c r="Y29" s="327">
        <v>426268.5</v>
      </c>
      <c r="Z29" s="327">
        <v>34400</v>
      </c>
      <c r="AA29" s="328">
        <v>539465.5</v>
      </c>
      <c r="AB29" s="328"/>
      <c r="AC29" s="328"/>
      <c r="AD29" s="328">
        <v>244223.42</v>
      </c>
      <c r="AE29" s="328">
        <v>61354.86</v>
      </c>
      <c r="AF29" s="328"/>
      <c r="AG29" s="328"/>
      <c r="AH29" s="328"/>
      <c r="AI29" s="246">
        <f t="shared" si="7"/>
        <v>492851.25</v>
      </c>
      <c r="AJ29" s="247">
        <f t="shared" si="8"/>
        <v>75416.25</v>
      </c>
      <c r="AK29" s="271">
        <f t="shared" si="6"/>
        <v>417435</v>
      </c>
      <c r="AL29" s="266">
        <f t="shared" si="9"/>
        <v>934660.44</v>
      </c>
      <c r="AM29" s="274">
        <f t="shared" si="10"/>
        <v>845043.78</v>
      </c>
      <c r="AN29" s="248">
        <f t="shared" si="5"/>
        <v>89616.659999999916</v>
      </c>
    </row>
    <row r="30" spans="1:40" ht="15" thickBot="1" x14ac:dyDescent="0.25">
      <c r="A30" s="236" t="s">
        <v>300</v>
      </c>
      <c r="B30" s="236" t="s">
        <v>41</v>
      </c>
      <c r="C30" s="275">
        <v>7350</v>
      </c>
      <c r="D30" s="276" t="s">
        <v>831</v>
      </c>
      <c r="E30" t="s">
        <v>2640</v>
      </c>
      <c r="F30" s="318">
        <v>827664.76</v>
      </c>
      <c r="G30" s="318">
        <v>0</v>
      </c>
      <c r="H30" s="318">
        <v>293096.38</v>
      </c>
      <c r="I30"/>
      <c r="J30"/>
      <c r="K30">
        <v>555961.61</v>
      </c>
      <c r="L30">
        <v>876393.92</v>
      </c>
      <c r="M30" s="325">
        <v>6000</v>
      </c>
      <c r="N30" s="325">
        <v>57556.65</v>
      </c>
      <c r="O30" s="325"/>
      <c r="P30" s="325"/>
      <c r="Q30"/>
      <c r="R30"/>
      <c r="S30">
        <v>162709.88</v>
      </c>
      <c r="T30">
        <v>2673935.1</v>
      </c>
      <c r="U30" s="327">
        <v>633330.72</v>
      </c>
      <c r="V30" s="327"/>
      <c r="W30" s="327"/>
      <c r="X30" s="327"/>
      <c r="Y30" s="327">
        <v>428049</v>
      </c>
      <c r="Z30" s="327">
        <v>78250</v>
      </c>
      <c r="AA30" s="328">
        <v>698775</v>
      </c>
      <c r="AB30" s="328"/>
      <c r="AC30" s="328"/>
      <c r="AD30" s="328">
        <v>240710.88</v>
      </c>
      <c r="AE30" s="328">
        <v>108281.97</v>
      </c>
      <c r="AF30" s="328"/>
      <c r="AG30" s="328"/>
      <c r="AH30" s="328"/>
      <c r="AI30" s="246">
        <f t="shared" si="7"/>
        <v>1120761.1400000001</v>
      </c>
      <c r="AJ30" s="247">
        <f t="shared" si="8"/>
        <v>63556.65</v>
      </c>
      <c r="AK30" s="271">
        <f t="shared" si="6"/>
        <v>1057204.4900000002</v>
      </c>
      <c r="AL30" s="266">
        <f t="shared" si="9"/>
        <v>1139629.72</v>
      </c>
      <c r="AM30" s="274">
        <f t="shared" si="10"/>
        <v>1047767.85</v>
      </c>
      <c r="AN30" s="248">
        <f t="shared" si="5"/>
        <v>91861.87</v>
      </c>
    </row>
    <row r="31" spans="1:40" ht="15" thickBot="1" x14ac:dyDescent="0.25">
      <c r="A31" s="236" t="s">
        <v>300</v>
      </c>
      <c r="B31" s="236" t="s">
        <v>41</v>
      </c>
      <c r="C31" s="275">
        <v>5666</v>
      </c>
      <c r="D31" s="276" t="s">
        <v>832</v>
      </c>
      <c r="E31" t="s">
        <v>2641</v>
      </c>
      <c r="F31" s="318">
        <v>1926128.12</v>
      </c>
      <c r="G31" s="318">
        <v>7900</v>
      </c>
      <c r="H31" s="318">
        <v>307621.96000000002</v>
      </c>
      <c r="I31"/>
      <c r="J31"/>
      <c r="K31">
        <v>501916.04</v>
      </c>
      <c r="L31">
        <v>172864.21</v>
      </c>
      <c r="M31" s="325"/>
      <c r="N31" s="325">
        <v>48168.18</v>
      </c>
      <c r="O31" s="325"/>
      <c r="P31" s="325"/>
      <c r="Q31"/>
      <c r="R31"/>
      <c r="S31">
        <v>101237.71</v>
      </c>
      <c r="T31">
        <v>1942985.43</v>
      </c>
      <c r="U31" s="327">
        <v>529333.88</v>
      </c>
      <c r="V31" s="327"/>
      <c r="W31" s="327"/>
      <c r="X31" s="327"/>
      <c r="Y31" s="327">
        <v>315609</v>
      </c>
      <c r="Z31" s="327">
        <v>32800</v>
      </c>
      <c r="AA31" s="328">
        <v>458913</v>
      </c>
      <c r="AB31" s="328"/>
      <c r="AC31" s="328"/>
      <c r="AD31" s="328">
        <v>249567.93</v>
      </c>
      <c r="AE31" s="328">
        <v>19278.47</v>
      </c>
      <c r="AF31" s="328"/>
      <c r="AG31" s="328"/>
      <c r="AH31" s="328"/>
      <c r="AI31" s="246">
        <f t="shared" si="7"/>
        <v>2241650.08</v>
      </c>
      <c r="AJ31" s="247">
        <f t="shared" si="8"/>
        <v>48168.18</v>
      </c>
      <c r="AK31" s="271">
        <f t="shared" si="6"/>
        <v>2193481.9</v>
      </c>
      <c r="AL31" s="266">
        <f t="shared" si="9"/>
        <v>877742.88</v>
      </c>
      <c r="AM31" s="274">
        <f t="shared" si="10"/>
        <v>727759.39999999991</v>
      </c>
      <c r="AN31" s="248">
        <f t="shared" si="5"/>
        <v>149983.4800000001</v>
      </c>
    </row>
    <row r="32" spans="1:40" ht="15" thickBot="1" x14ac:dyDescent="0.25">
      <c r="A32" s="236" t="s">
        <v>300</v>
      </c>
      <c r="B32" s="236" t="s">
        <v>41</v>
      </c>
      <c r="C32" s="275">
        <v>5772</v>
      </c>
      <c r="D32" s="276" t="s">
        <v>833</v>
      </c>
      <c r="E32" t="s">
        <v>2642</v>
      </c>
      <c r="F32" s="318">
        <v>1020197.09</v>
      </c>
      <c r="G32" s="318"/>
      <c r="H32" s="318">
        <v>393913.78</v>
      </c>
      <c r="I32"/>
      <c r="J32"/>
      <c r="K32">
        <v>10745.47</v>
      </c>
      <c r="L32">
        <v>134244.57</v>
      </c>
      <c r="M32" s="325"/>
      <c r="N32" s="325">
        <v>81479.75</v>
      </c>
      <c r="O32" s="325">
        <v>11000</v>
      </c>
      <c r="P32" s="325">
        <v>449.7</v>
      </c>
      <c r="Q32"/>
      <c r="R32"/>
      <c r="S32">
        <v>134698.15</v>
      </c>
      <c r="T32">
        <v>2306439.37</v>
      </c>
      <c r="U32" s="327">
        <v>678304.74</v>
      </c>
      <c r="V32" s="327"/>
      <c r="W32" s="327"/>
      <c r="X32" s="327"/>
      <c r="Y32" s="327">
        <v>637759.5</v>
      </c>
      <c r="Z32" s="327">
        <v>28400</v>
      </c>
      <c r="AA32" s="328">
        <v>799086.5</v>
      </c>
      <c r="AB32" s="328"/>
      <c r="AC32" s="328"/>
      <c r="AD32" s="328">
        <v>280050.32</v>
      </c>
      <c r="AE32" s="328">
        <v>3812.37</v>
      </c>
      <c r="AF32" s="328"/>
      <c r="AG32" s="328"/>
      <c r="AH32" s="328"/>
      <c r="AI32" s="246">
        <f t="shared" si="7"/>
        <v>1414110.87</v>
      </c>
      <c r="AJ32" s="247">
        <f t="shared" si="8"/>
        <v>92929.45</v>
      </c>
      <c r="AK32" s="271">
        <f t="shared" si="6"/>
        <v>1321181.4200000002</v>
      </c>
      <c r="AL32" s="266">
        <f t="shared" si="9"/>
        <v>1344464.24</v>
      </c>
      <c r="AM32" s="274">
        <f t="shared" si="10"/>
        <v>1082949.1900000002</v>
      </c>
      <c r="AN32" s="248">
        <f t="shared" si="5"/>
        <v>261515.04999999981</v>
      </c>
    </row>
    <row r="33" spans="1:40" ht="15" thickBot="1" x14ac:dyDescent="0.25">
      <c r="A33" s="236" t="s">
        <v>300</v>
      </c>
      <c r="B33" s="236" t="s">
        <v>41</v>
      </c>
      <c r="C33" s="275">
        <v>3690</v>
      </c>
      <c r="D33" s="276" t="s">
        <v>834</v>
      </c>
      <c r="E33" t="s">
        <v>2643</v>
      </c>
      <c r="F33" s="318">
        <v>1099441.06</v>
      </c>
      <c r="G33" s="318">
        <v>0</v>
      </c>
      <c r="H33" s="318">
        <v>229278.45</v>
      </c>
      <c r="I33"/>
      <c r="J33"/>
      <c r="K33">
        <v>282477.59000000003</v>
      </c>
      <c r="L33">
        <v>462161.65</v>
      </c>
      <c r="M33" s="325"/>
      <c r="N33" s="325">
        <v>41284.639999999999</v>
      </c>
      <c r="O33" s="325">
        <v>5000</v>
      </c>
      <c r="P33" s="325"/>
      <c r="Q33"/>
      <c r="R33"/>
      <c r="S33">
        <v>98351.43</v>
      </c>
      <c r="T33">
        <v>1600056.47</v>
      </c>
      <c r="U33" s="327">
        <v>451913.75</v>
      </c>
      <c r="V33" s="327"/>
      <c r="W33" s="327"/>
      <c r="X33" s="327"/>
      <c r="Y33" s="327">
        <v>481075.5</v>
      </c>
      <c r="Z33" s="327">
        <v>47581</v>
      </c>
      <c r="AA33" s="328">
        <v>607808.5</v>
      </c>
      <c r="AB33" s="328"/>
      <c r="AC33" s="328"/>
      <c r="AD33" s="328">
        <v>148890.43</v>
      </c>
      <c r="AE33" s="328">
        <v>50196.21</v>
      </c>
      <c r="AF33" s="328"/>
      <c r="AG33" s="328"/>
      <c r="AH33" s="328"/>
      <c r="AI33" s="246">
        <f t="shared" si="7"/>
        <v>1328719.51</v>
      </c>
      <c r="AJ33" s="247">
        <f t="shared" si="8"/>
        <v>46284.639999999999</v>
      </c>
      <c r="AK33" s="271">
        <f t="shared" si="6"/>
        <v>1282434.8700000001</v>
      </c>
      <c r="AL33" s="266">
        <f t="shared" si="9"/>
        <v>980570.25</v>
      </c>
      <c r="AM33" s="274">
        <f t="shared" si="10"/>
        <v>806895.1399999999</v>
      </c>
      <c r="AN33" s="248">
        <f t="shared" si="5"/>
        <v>173675.1100000001</v>
      </c>
    </row>
    <row r="34" spans="1:40" ht="15" thickBot="1" x14ac:dyDescent="0.25">
      <c r="A34" s="236" t="s">
        <v>300</v>
      </c>
      <c r="B34" s="236" t="s">
        <v>41</v>
      </c>
      <c r="C34" s="275">
        <v>6191</v>
      </c>
      <c r="D34" s="276" t="s">
        <v>835</v>
      </c>
      <c r="E34" t="s">
        <v>2789</v>
      </c>
      <c r="F34" s="318">
        <v>956484.67</v>
      </c>
      <c r="G34" s="318">
        <v>0</v>
      </c>
      <c r="H34" s="318">
        <v>515263.55</v>
      </c>
      <c r="I34"/>
      <c r="J34"/>
      <c r="K34">
        <v>42376.04</v>
      </c>
      <c r="L34">
        <v>571678.92000000004</v>
      </c>
      <c r="M34" s="325">
        <v>8800</v>
      </c>
      <c r="N34" s="325">
        <v>60851.08</v>
      </c>
      <c r="O34" s="325"/>
      <c r="P34" s="325"/>
      <c r="Q34"/>
      <c r="R34"/>
      <c r="S34">
        <v>193630.01</v>
      </c>
      <c r="T34">
        <v>2970314.75</v>
      </c>
      <c r="U34" s="327">
        <v>631480.23</v>
      </c>
      <c r="V34" s="327"/>
      <c r="W34" s="327"/>
      <c r="X34" s="327"/>
      <c r="Y34" s="327">
        <v>398076</v>
      </c>
      <c r="Z34" s="327">
        <v>56300</v>
      </c>
      <c r="AA34" s="328">
        <v>608498</v>
      </c>
      <c r="AB34" s="328"/>
      <c r="AC34" s="328"/>
      <c r="AD34" s="328">
        <v>254095.54</v>
      </c>
      <c r="AE34" s="328">
        <v>68620.039999999994</v>
      </c>
      <c r="AF34" s="328"/>
      <c r="AG34" s="328"/>
      <c r="AH34" s="328"/>
      <c r="AI34" s="246">
        <f t="shared" si="7"/>
        <v>1471748.22</v>
      </c>
      <c r="AJ34" s="247">
        <f t="shared" si="8"/>
        <v>69651.08</v>
      </c>
      <c r="AK34" s="271">
        <f t="shared" si="6"/>
        <v>1402097.14</v>
      </c>
      <c r="AL34" s="266">
        <f t="shared" si="9"/>
        <v>1085856.23</v>
      </c>
      <c r="AM34" s="274">
        <f t="shared" si="10"/>
        <v>931213.58000000007</v>
      </c>
      <c r="AN34" s="248">
        <f t="shared" si="5"/>
        <v>154642.64999999991</v>
      </c>
    </row>
    <row r="35" spans="1:40" ht="15" thickBot="1" x14ac:dyDescent="0.25">
      <c r="A35" s="236" t="s">
        <v>300</v>
      </c>
      <c r="B35" s="236" t="s">
        <v>41</v>
      </c>
      <c r="C35" s="275">
        <v>8132</v>
      </c>
      <c r="D35" s="276" t="s">
        <v>836</v>
      </c>
      <c r="E35" t="s">
        <v>2790</v>
      </c>
      <c r="F35" s="318">
        <v>1412069</v>
      </c>
      <c r="G35" s="318">
        <v>0</v>
      </c>
      <c r="H35" s="318">
        <v>333431.90999999997</v>
      </c>
      <c r="I35"/>
      <c r="J35"/>
      <c r="K35">
        <v>1145357.3899999999</v>
      </c>
      <c r="L35">
        <v>761983.43</v>
      </c>
      <c r="M35" s="325">
        <v>0</v>
      </c>
      <c r="N35" s="325">
        <v>54065.11</v>
      </c>
      <c r="O35" s="325"/>
      <c r="P35" s="325"/>
      <c r="Q35">
        <v>15000</v>
      </c>
      <c r="R35"/>
      <c r="S35">
        <v>226275.88</v>
      </c>
      <c r="T35">
        <v>3203233.17</v>
      </c>
      <c r="U35" s="327">
        <v>798784.49</v>
      </c>
      <c r="V35" s="327"/>
      <c r="W35" s="327"/>
      <c r="X35" s="327"/>
      <c r="Y35" s="327">
        <v>276921</v>
      </c>
      <c r="Z35" s="327">
        <v>49872</v>
      </c>
      <c r="AA35" s="328">
        <v>605644</v>
      </c>
      <c r="AB35" s="328"/>
      <c r="AC35" s="328"/>
      <c r="AD35" s="328">
        <v>319869.01</v>
      </c>
      <c r="AE35" s="328">
        <v>68538.28</v>
      </c>
      <c r="AF35" s="328"/>
      <c r="AG35" s="328"/>
      <c r="AH35" s="328"/>
      <c r="AI35" s="246">
        <f t="shared" si="7"/>
        <v>1745500.91</v>
      </c>
      <c r="AJ35" s="247">
        <f t="shared" si="8"/>
        <v>54065.11</v>
      </c>
      <c r="AK35" s="271">
        <f t="shared" si="6"/>
        <v>1691435.7999999998</v>
      </c>
      <c r="AL35" s="266">
        <f t="shared" si="9"/>
        <v>1125577.49</v>
      </c>
      <c r="AM35" s="274">
        <f t="shared" si="10"/>
        <v>994051.29</v>
      </c>
      <c r="AN35" s="248">
        <f t="shared" si="5"/>
        <v>131526.19999999995</v>
      </c>
    </row>
    <row r="36" spans="1:40" ht="15" thickBot="1" x14ac:dyDescent="0.25">
      <c r="A36" s="236" t="s">
        <v>300</v>
      </c>
      <c r="B36" s="236" t="s">
        <v>41</v>
      </c>
      <c r="C36" s="275">
        <v>2634</v>
      </c>
      <c r="D36" s="276" t="s">
        <v>837</v>
      </c>
      <c r="E36" t="s">
        <v>2791</v>
      </c>
      <c r="F36" s="318">
        <v>689312.82</v>
      </c>
      <c r="G36" s="318">
        <v>0</v>
      </c>
      <c r="H36" s="318">
        <v>146423.22</v>
      </c>
      <c r="I36"/>
      <c r="J36"/>
      <c r="K36">
        <v>50120.160000000003</v>
      </c>
      <c r="L36">
        <v>111120.82</v>
      </c>
      <c r="M36" s="325"/>
      <c r="N36" s="325">
        <v>78322.52</v>
      </c>
      <c r="O36" s="325">
        <v>15346</v>
      </c>
      <c r="P36" s="325"/>
      <c r="Q36"/>
      <c r="R36"/>
      <c r="S36">
        <v>11889.2</v>
      </c>
      <c r="T36">
        <v>2001291.5</v>
      </c>
      <c r="U36" s="327">
        <v>369686.28</v>
      </c>
      <c r="V36" s="327"/>
      <c r="W36" s="327"/>
      <c r="X36" s="327"/>
      <c r="Y36" s="327">
        <v>358243</v>
      </c>
      <c r="Z36" s="327">
        <v>23200</v>
      </c>
      <c r="AA36" s="328">
        <v>411463</v>
      </c>
      <c r="AB36" s="328"/>
      <c r="AC36" s="328"/>
      <c r="AD36" s="328">
        <v>218540.31</v>
      </c>
      <c r="AE36" s="328">
        <v>18617.52</v>
      </c>
      <c r="AF36" s="328"/>
      <c r="AG36" s="328"/>
      <c r="AH36" s="328"/>
      <c r="AI36" s="246">
        <f t="shared" si="7"/>
        <v>835736.03999999992</v>
      </c>
      <c r="AJ36" s="247">
        <f t="shared" si="8"/>
        <v>93668.52</v>
      </c>
      <c r="AK36" s="271">
        <f t="shared" si="6"/>
        <v>742067.5199999999</v>
      </c>
      <c r="AL36" s="266">
        <f t="shared" si="9"/>
        <v>751129.28</v>
      </c>
      <c r="AM36" s="274">
        <f t="shared" si="10"/>
        <v>648620.83000000007</v>
      </c>
      <c r="AN36" s="248">
        <f t="shared" si="5"/>
        <v>102508.44999999995</v>
      </c>
    </row>
    <row r="37" spans="1:40" ht="15" thickBot="1" x14ac:dyDescent="0.25">
      <c r="A37" s="236" t="s">
        <v>300</v>
      </c>
      <c r="B37" s="236" t="s">
        <v>41</v>
      </c>
      <c r="C37" s="275">
        <v>5394</v>
      </c>
      <c r="D37" s="276" t="s">
        <v>838</v>
      </c>
      <c r="E37" t="s">
        <v>2817</v>
      </c>
      <c r="F37" s="318">
        <v>927932.17</v>
      </c>
      <c r="G37" s="318">
        <v>25784</v>
      </c>
      <c r="H37" s="318">
        <v>351930.78</v>
      </c>
      <c r="I37"/>
      <c r="J37"/>
      <c r="K37">
        <v>1502190.72</v>
      </c>
      <c r="L37">
        <v>751515.47</v>
      </c>
      <c r="M37" s="325"/>
      <c r="N37" s="325">
        <v>90115.92</v>
      </c>
      <c r="O37" s="325"/>
      <c r="P37" s="325">
        <v>40088.54</v>
      </c>
      <c r="Q37"/>
      <c r="R37"/>
      <c r="S37">
        <v>145010.82999999999</v>
      </c>
      <c r="T37">
        <v>3800882.66</v>
      </c>
      <c r="U37" s="327">
        <v>789188.27</v>
      </c>
      <c r="V37" s="327"/>
      <c r="W37" s="327"/>
      <c r="X37" s="327"/>
      <c r="Y37" s="327"/>
      <c r="Z37" s="327"/>
      <c r="AA37" s="328">
        <v>134304</v>
      </c>
      <c r="AB37" s="328"/>
      <c r="AC37" s="328"/>
      <c r="AD37" s="328">
        <v>258807.23</v>
      </c>
      <c r="AE37" s="328">
        <v>70470.48</v>
      </c>
      <c r="AF37" s="328"/>
      <c r="AG37" s="328"/>
      <c r="AH37" s="328"/>
      <c r="AI37" s="246">
        <f t="shared" si="7"/>
        <v>1305646.9500000002</v>
      </c>
      <c r="AJ37" s="247">
        <f t="shared" si="8"/>
        <v>130204.45999999999</v>
      </c>
      <c r="AK37" s="271">
        <f t="shared" si="6"/>
        <v>1175442.4900000002</v>
      </c>
      <c r="AL37" s="266">
        <f t="shared" si="9"/>
        <v>789188.27</v>
      </c>
      <c r="AM37" s="274">
        <f t="shared" si="10"/>
        <v>463581.70999999996</v>
      </c>
      <c r="AN37" s="248">
        <f t="shared" si="5"/>
        <v>325606.56000000006</v>
      </c>
    </row>
    <row r="38" spans="1:40" ht="15" thickBot="1" x14ac:dyDescent="0.25">
      <c r="A38" s="236" t="s">
        <v>304</v>
      </c>
      <c r="B38" s="236" t="s">
        <v>42</v>
      </c>
      <c r="C38" s="275">
        <v>3425</v>
      </c>
      <c r="D38" s="276" t="s">
        <v>839</v>
      </c>
      <c r="E38" t="s">
        <v>2644</v>
      </c>
      <c r="F38" s="318">
        <v>1073605.3799999999</v>
      </c>
      <c r="G38" s="318"/>
      <c r="H38" s="318">
        <v>72711.14</v>
      </c>
      <c r="I38"/>
      <c r="J38"/>
      <c r="K38">
        <v>512119.25</v>
      </c>
      <c r="L38">
        <v>212819.68</v>
      </c>
      <c r="M38" s="325">
        <v>2800</v>
      </c>
      <c r="N38" s="325">
        <v>48761</v>
      </c>
      <c r="O38" s="325"/>
      <c r="P38" s="325">
        <v>200</v>
      </c>
      <c r="Q38">
        <v>190576</v>
      </c>
      <c r="R38"/>
      <c r="S38"/>
      <c r="T38">
        <v>2024806.3999999999</v>
      </c>
      <c r="U38" s="327">
        <v>497184.58</v>
      </c>
      <c r="V38" s="327"/>
      <c r="W38" s="327"/>
      <c r="X38" s="327"/>
      <c r="Y38" s="327">
        <v>345565.5</v>
      </c>
      <c r="Z38" s="327">
        <v>26197.31</v>
      </c>
      <c r="AA38" s="328">
        <v>508925.5</v>
      </c>
      <c r="AB38" s="328"/>
      <c r="AC38" s="328"/>
      <c r="AD38" s="328">
        <v>180002.86</v>
      </c>
      <c r="AE38" s="328">
        <v>38516.42</v>
      </c>
      <c r="AF38" s="328"/>
      <c r="AG38" s="328"/>
      <c r="AH38" s="328">
        <v>7300</v>
      </c>
      <c r="AI38" s="246">
        <f t="shared" si="7"/>
        <v>1146316.5199999998</v>
      </c>
      <c r="AJ38" s="247">
        <f t="shared" si="8"/>
        <v>51761</v>
      </c>
      <c r="AK38" s="271">
        <f t="shared" si="6"/>
        <v>1094555.5199999998</v>
      </c>
      <c r="AL38" s="266">
        <f t="shared" si="9"/>
        <v>868947.39000000013</v>
      </c>
      <c r="AM38" s="274">
        <f t="shared" si="10"/>
        <v>734744.78</v>
      </c>
      <c r="AN38" s="248">
        <f t="shared" si="5"/>
        <v>134202.6100000001</v>
      </c>
    </row>
    <row r="39" spans="1:40" ht="15" thickBot="1" x14ac:dyDescent="0.25">
      <c r="A39" s="236" t="s">
        <v>304</v>
      </c>
      <c r="B39" s="236" t="s">
        <v>42</v>
      </c>
      <c r="C39" s="275">
        <v>4047</v>
      </c>
      <c r="D39" s="276" t="s">
        <v>840</v>
      </c>
      <c r="E39" t="s">
        <v>2645</v>
      </c>
      <c r="F39" s="318">
        <v>1471191.54</v>
      </c>
      <c r="G39" s="318">
        <v>0</v>
      </c>
      <c r="H39" s="318">
        <v>73169.5</v>
      </c>
      <c r="I39"/>
      <c r="J39"/>
      <c r="K39">
        <v>273682.21999999997</v>
      </c>
      <c r="L39">
        <v>225713.66</v>
      </c>
      <c r="M39" s="325">
        <v>1500</v>
      </c>
      <c r="N39" s="325">
        <v>44444.51</v>
      </c>
      <c r="O39" s="325">
        <v>84000</v>
      </c>
      <c r="P39" s="325">
        <v>145</v>
      </c>
      <c r="Q39"/>
      <c r="R39"/>
      <c r="S39">
        <v>1461</v>
      </c>
      <c r="T39">
        <v>2381908.6800000002</v>
      </c>
      <c r="U39" s="327">
        <v>435803.73</v>
      </c>
      <c r="V39" s="327"/>
      <c r="W39" s="327"/>
      <c r="X39" s="327"/>
      <c r="Y39" s="327">
        <v>360024</v>
      </c>
      <c r="Z39" s="327">
        <v>30080.05</v>
      </c>
      <c r="AA39" s="328">
        <v>499504</v>
      </c>
      <c r="AB39" s="328"/>
      <c r="AC39" s="328"/>
      <c r="AD39" s="328">
        <v>199377.35</v>
      </c>
      <c r="AE39" s="328">
        <v>52444.15</v>
      </c>
      <c r="AF39" s="328"/>
      <c r="AG39" s="328"/>
      <c r="AH39" s="328">
        <v>4931.5</v>
      </c>
      <c r="AI39" s="246">
        <f t="shared" si="7"/>
        <v>1544361.04</v>
      </c>
      <c r="AJ39" s="247">
        <f t="shared" si="8"/>
        <v>130089.51000000001</v>
      </c>
      <c r="AK39" s="271">
        <f t="shared" si="6"/>
        <v>1414271.53</v>
      </c>
      <c r="AL39" s="266">
        <f t="shared" si="9"/>
        <v>825907.78</v>
      </c>
      <c r="AM39" s="274">
        <f t="shared" si="10"/>
        <v>756257</v>
      </c>
      <c r="AN39" s="248">
        <f t="shared" si="5"/>
        <v>69650.780000000028</v>
      </c>
    </row>
    <row r="40" spans="1:40" ht="15" thickBot="1" x14ac:dyDescent="0.25">
      <c r="A40" s="236" t="s">
        <v>304</v>
      </c>
      <c r="B40" s="236" t="s">
        <v>42</v>
      </c>
      <c r="C40" s="275">
        <v>3656</v>
      </c>
      <c r="D40" s="276" t="s">
        <v>841</v>
      </c>
      <c r="E40" t="s">
        <v>2646</v>
      </c>
      <c r="F40" s="318">
        <v>726075.86</v>
      </c>
      <c r="G40" s="318">
        <v>0</v>
      </c>
      <c r="H40" s="318">
        <v>126181.63</v>
      </c>
      <c r="I40"/>
      <c r="J40"/>
      <c r="K40">
        <v>903642.76</v>
      </c>
      <c r="L40">
        <v>231874.16</v>
      </c>
      <c r="M40" s="325">
        <v>0</v>
      </c>
      <c r="N40" s="325">
        <v>55089.17</v>
      </c>
      <c r="O40" s="325"/>
      <c r="P40" s="325">
        <v>216.72</v>
      </c>
      <c r="Q40"/>
      <c r="R40"/>
      <c r="S40">
        <v>-2974.9</v>
      </c>
      <c r="T40">
        <v>2692203.68</v>
      </c>
      <c r="U40" s="327">
        <v>537461.68999999994</v>
      </c>
      <c r="V40" s="327"/>
      <c r="W40" s="327"/>
      <c r="X40" s="327"/>
      <c r="Y40" s="327">
        <v>690763.5</v>
      </c>
      <c r="Z40" s="327">
        <v>22200</v>
      </c>
      <c r="AA40" s="328">
        <v>798563.5</v>
      </c>
      <c r="AB40" s="328"/>
      <c r="AC40" s="328"/>
      <c r="AD40" s="328">
        <v>299019.84000000003</v>
      </c>
      <c r="AE40" s="328">
        <v>64365.06</v>
      </c>
      <c r="AF40" s="328"/>
      <c r="AG40" s="328"/>
      <c r="AH40" s="328">
        <v>85325</v>
      </c>
      <c r="AI40" s="246">
        <f t="shared" si="7"/>
        <v>852257.49</v>
      </c>
      <c r="AJ40" s="247">
        <f t="shared" si="8"/>
        <v>55305.89</v>
      </c>
      <c r="AK40" s="271">
        <f t="shared" si="6"/>
        <v>796951.6</v>
      </c>
      <c r="AL40" s="266">
        <f t="shared" si="9"/>
        <v>1250425.19</v>
      </c>
      <c r="AM40" s="274">
        <f t="shared" si="10"/>
        <v>1247273.4000000001</v>
      </c>
      <c r="AN40" s="248">
        <f t="shared" si="5"/>
        <v>3151.7899999998044</v>
      </c>
    </row>
    <row r="41" spans="1:40" ht="15" thickBot="1" x14ac:dyDescent="0.25">
      <c r="A41" s="236" t="s">
        <v>304</v>
      </c>
      <c r="B41" s="236" t="s">
        <v>42</v>
      </c>
      <c r="C41" s="275">
        <v>3640</v>
      </c>
      <c r="D41" s="276" t="s">
        <v>842</v>
      </c>
      <c r="E41" t="s">
        <v>2647</v>
      </c>
      <c r="F41" s="318">
        <v>621726.01</v>
      </c>
      <c r="G41" s="318">
        <v>0</v>
      </c>
      <c r="H41" s="318">
        <v>105235.55</v>
      </c>
      <c r="I41"/>
      <c r="J41"/>
      <c r="K41">
        <v>241440.98</v>
      </c>
      <c r="L41">
        <v>141392.62</v>
      </c>
      <c r="M41" s="325">
        <v>3500</v>
      </c>
      <c r="N41" s="325">
        <v>41784</v>
      </c>
      <c r="O41" s="325">
        <v>13040</v>
      </c>
      <c r="P41" s="325">
        <v>348.9</v>
      </c>
      <c r="Q41">
        <v>15300</v>
      </c>
      <c r="R41"/>
      <c r="S41"/>
      <c r="T41">
        <v>2888756.2</v>
      </c>
      <c r="U41" s="327">
        <v>585629.28</v>
      </c>
      <c r="V41" s="327"/>
      <c r="W41" s="327"/>
      <c r="X41" s="327"/>
      <c r="Y41" s="327">
        <v>485836.5</v>
      </c>
      <c r="Z41" s="327">
        <v>30261.759999999998</v>
      </c>
      <c r="AA41" s="328">
        <v>666092.5</v>
      </c>
      <c r="AB41" s="328"/>
      <c r="AC41" s="328">
        <v>8720</v>
      </c>
      <c r="AD41" s="328">
        <v>205651.5</v>
      </c>
      <c r="AE41" s="328">
        <v>55762.17</v>
      </c>
      <c r="AF41" s="328"/>
      <c r="AG41" s="328"/>
      <c r="AH41" s="328">
        <v>15300</v>
      </c>
      <c r="AI41" s="246">
        <f t="shared" si="7"/>
        <v>726961.56</v>
      </c>
      <c r="AJ41" s="247">
        <f t="shared" si="8"/>
        <v>58672.9</v>
      </c>
      <c r="AK41" s="271">
        <f t="shared" si="6"/>
        <v>668288.66</v>
      </c>
      <c r="AL41" s="266">
        <f t="shared" si="9"/>
        <v>1101727.54</v>
      </c>
      <c r="AM41" s="274">
        <f t="shared" si="10"/>
        <v>951526.17</v>
      </c>
      <c r="AN41" s="248">
        <f t="shared" si="5"/>
        <v>150201.37</v>
      </c>
    </row>
    <row r="42" spans="1:40" ht="15" thickBot="1" x14ac:dyDescent="0.25">
      <c r="A42" s="236" t="s">
        <v>304</v>
      </c>
      <c r="B42" s="236" t="s">
        <v>42</v>
      </c>
      <c r="C42" s="275">
        <v>7398</v>
      </c>
      <c r="D42" s="276" t="s">
        <v>843</v>
      </c>
      <c r="E42" t="s">
        <v>2648</v>
      </c>
      <c r="F42" s="318">
        <v>1555216.02</v>
      </c>
      <c r="G42" s="318">
        <v>0</v>
      </c>
      <c r="H42" s="318">
        <v>100777.03</v>
      </c>
      <c r="I42"/>
      <c r="J42"/>
      <c r="K42">
        <v>518619.76</v>
      </c>
      <c r="L42">
        <v>267711.95</v>
      </c>
      <c r="M42" s="325">
        <v>3000</v>
      </c>
      <c r="N42" s="325">
        <v>68825.88</v>
      </c>
      <c r="O42" s="325"/>
      <c r="P42" s="325">
        <v>473.12</v>
      </c>
      <c r="Q42">
        <v>83100</v>
      </c>
      <c r="R42"/>
      <c r="S42"/>
      <c r="T42">
        <v>3281518.85</v>
      </c>
      <c r="U42" s="327">
        <v>918834.67</v>
      </c>
      <c r="V42" s="327"/>
      <c r="W42" s="327">
        <v>1741.86</v>
      </c>
      <c r="X42" s="327"/>
      <c r="Y42" s="327">
        <v>758488.5</v>
      </c>
      <c r="Z42" s="327">
        <v>63334.46</v>
      </c>
      <c r="AA42" s="328">
        <v>1069838.5</v>
      </c>
      <c r="AB42" s="328"/>
      <c r="AC42" s="328"/>
      <c r="AD42" s="328">
        <v>301901.5</v>
      </c>
      <c r="AE42" s="328">
        <v>67979.63</v>
      </c>
      <c r="AF42" s="328">
        <v>4987.25</v>
      </c>
      <c r="AG42" s="328"/>
      <c r="AH42" s="328">
        <v>10038.5</v>
      </c>
      <c r="AI42" s="246">
        <f t="shared" si="7"/>
        <v>1655993.05</v>
      </c>
      <c r="AJ42" s="247">
        <f t="shared" si="8"/>
        <v>72299</v>
      </c>
      <c r="AK42" s="271">
        <f t="shared" si="6"/>
        <v>1583694.05</v>
      </c>
      <c r="AL42" s="266">
        <f t="shared" si="9"/>
        <v>1742399.49</v>
      </c>
      <c r="AM42" s="274">
        <f t="shared" si="10"/>
        <v>1454745.38</v>
      </c>
      <c r="AN42" s="248">
        <f t="shared" si="5"/>
        <v>287654.1100000001</v>
      </c>
    </row>
    <row r="43" spans="1:40" ht="15" thickBot="1" x14ac:dyDescent="0.25">
      <c r="A43" s="236" t="s">
        <v>304</v>
      </c>
      <c r="B43" s="236" t="s">
        <v>42</v>
      </c>
      <c r="C43" s="275">
        <v>7430</v>
      </c>
      <c r="D43" s="276" t="s">
        <v>844</v>
      </c>
      <c r="E43" t="s">
        <v>2649</v>
      </c>
      <c r="F43" s="318">
        <v>1328001.5</v>
      </c>
      <c r="G43" s="318"/>
      <c r="H43" s="318">
        <v>160287.34</v>
      </c>
      <c r="I43"/>
      <c r="J43"/>
      <c r="K43">
        <v>366518.71</v>
      </c>
      <c r="L43">
        <v>851515.53</v>
      </c>
      <c r="M43" s="325">
        <v>7500</v>
      </c>
      <c r="N43" s="325">
        <v>73906.3</v>
      </c>
      <c r="O43" s="325"/>
      <c r="P43" s="325">
        <v>2406.7800000000002</v>
      </c>
      <c r="Q43">
        <v>105000</v>
      </c>
      <c r="R43"/>
      <c r="S43">
        <v>103375.45</v>
      </c>
      <c r="T43">
        <v>3750097.45</v>
      </c>
      <c r="U43" s="327">
        <v>965334.46</v>
      </c>
      <c r="V43" s="327">
        <v>266000</v>
      </c>
      <c r="W43" s="327"/>
      <c r="X43" s="327"/>
      <c r="Y43" s="327">
        <v>610060.5</v>
      </c>
      <c r="Z43" s="327">
        <v>97868.02</v>
      </c>
      <c r="AA43" s="328">
        <v>925540.5</v>
      </c>
      <c r="AB43" s="328">
        <v>4685</v>
      </c>
      <c r="AC43" s="328"/>
      <c r="AD43" s="328">
        <v>707389.99</v>
      </c>
      <c r="AE43" s="328">
        <v>94649.3</v>
      </c>
      <c r="AF43" s="328"/>
      <c r="AG43" s="328"/>
      <c r="AH43" s="328">
        <v>10070.5</v>
      </c>
      <c r="AI43" s="246">
        <f t="shared" si="7"/>
        <v>1488288.84</v>
      </c>
      <c r="AJ43" s="247">
        <f t="shared" si="8"/>
        <v>83813.08</v>
      </c>
      <c r="AK43" s="271">
        <f t="shared" si="6"/>
        <v>1404475.76</v>
      </c>
      <c r="AL43" s="266">
        <f t="shared" si="9"/>
        <v>1939262.98</v>
      </c>
      <c r="AM43" s="274">
        <f t="shared" si="10"/>
        <v>1742335.29</v>
      </c>
      <c r="AN43" s="248">
        <f t="shared" si="5"/>
        <v>196927.68999999994</v>
      </c>
    </row>
    <row r="44" spans="1:40" ht="15" thickBot="1" x14ac:dyDescent="0.25">
      <c r="A44" s="236" t="s">
        <v>304</v>
      </c>
      <c r="B44" s="236" t="s">
        <v>42</v>
      </c>
      <c r="C44" s="275">
        <v>2978</v>
      </c>
      <c r="D44" s="276" t="s">
        <v>845</v>
      </c>
      <c r="E44" t="s">
        <v>2650</v>
      </c>
      <c r="F44" s="318">
        <v>791896.37</v>
      </c>
      <c r="G44" s="318">
        <v>0</v>
      </c>
      <c r="H44" s="318">
        <v>71317.88</v>
      </c>
      <c r="I44"/>
      <c r="J44"/>
      <c r="K44">
        <v>342476.25</v>
      </c>
      <c r="L44">
        <v>229654.24</v>
      </c>
      <c r="M44" s="325">
        <v>21208</v>
      </c>
      <c r="N44" s="325">
        <v>62291.67</v>
      </c>
      <c r="O44" s="325">
        <v>40000</v>
      </c>
      <c r="P44" s="325">
        <v>607.85</v>
      </c>
      <c r="Q44"/>
      <c r="R44"/>
      <c r="S44">
        <v>1808</v>
      </c>
      <c r="T44">
        <v>1851653.95</v>
      </c>
      <c r="U44" s="327">
        <v>559126.31000000006</v>
      </c>
      <c r="V44" s="327"/>
      <c r="W44" s="327"/>
      <c r="X44" s="327"/>
      <c r="Y44" s="327">
        <v>304941</v>
      </c>
      <c r="Z44" s="327">
        <v>18646.400000000001</v>
      </c>
      <c r="AA44" s="328">
        <v>519721</v>
      </c>
      <c r="AB44" s="328"/>
      <c r="AC44" s="328"/>
      <c r="AD44" s="328">
        <v>267617.03000000003</v>
      </c>
      <c r="AE44" s="328">
        <v>41577.120000000003</v>
      </c>
      <c r="AF44" s="328"/>
      <c r="AG44" s="328"/>
      <c r="AH44" s="328">
        <v>5542</v>
      </c>
      <c r="AI44" s="246">
        <f t="shared" si="7"/>
        <v>863214.25</v>
      </c>
      <c r="AJ44" s="247">
        <f t="shared" si="8"/>
        <v>124107.52</v>
      </c>
      <c r="AK44" s="271">
        <f t="shared" si="6"/>
        <v>739106.73</v>
      </c>
      <c r="AL44" s="266">
        <f t="shared" si="9"/>
        <v>882713.71000000008</v>
      </c>
      <c r="AM44" s="274">
        <f t="shared" si="10"/>
        <v>834457.15</v>
      </c>
      <c r="AN44" s="248">
        <f t="shared" si="5"/>
        <v>48256.560000000056</v>
      </c>
    </row>
    <row r="45" spans="1:40" ht="15" thickBot="1" x14ac:dyDescent="0.25">
      <c r="A45" s="236" t="s">
        <v>304</v>
      </c>
      <c r="B45" s="236" t="s">
        <v>42</v>
      </c>
      <c r="C45" s="275">
        <v>3394</v>
      </c>
      <c r="D45" s="276" t="s">
        <v>846</v>
      </c>
      <c r="E45" t="s">
        <v>2792</v>
      </c>
      <c r="F45" s="318">
        <v>572920.61</v>
      </c>
      <c r="G45" s="318">
        <v>0</v>
      </c>
      <c r="H45" s="318">
        <v>55879</v>
      </c>
      <c r="I45"/>
      <c r="J45"/>
      <c r="K45">
        <v>244089.27</v>
      </c>
      <c r="L45">
        <v>376280.88</v>
      </c>
      <c r="M45" s="325">
        <v>3000</v>
      </c>
      <c r="N45" s="325">
        <v>35675</v>
      </c>
      <c r="O45" s="325"/>
      <c r="P45" s="325">
        <v>665.19</v>
      </c>
      <c r="Q45">
        <v>140000</v>
      </c>
      <c r="R45"/>
      <c r="S45"/>
      <c r="T45">
        <v>1865771.67</v>
      </c>
      <c r="U45" s="327">
        <v>370423.51</v>
      </c>
      <c r="V45" s="327"/>
      <c r="W45" s="327"/>
      <c r="X45" s="327"/>
      <c r="Y45" s="327">
        <v>328555.5</v>
      </c>
      <c r="Z45" s="327">
        <v>37423.5</v>
      </c>
      <c r="AA45" s="328">
        <v>476949.5</v>
      </c>
      <c r="AB45" s="328">
        <v>10920</v>
      </c>
      <c r="AC45" s="328"/>
      <c r="AD45" s="328">
        <v>201450.54</v>
      </c>
      <c r="AE45" s="328">
        <v>49955.94</v>
      </c>
      <c r="AF45" s="328"/>
      <c r="AG45" s="328"/>
      <c r="AH45" s="328">
        <v>3963</v>
      </c>
      <c r="AI45" s="246">
        <f t="shared" si="7"/>
        <v>628799.61</v>
      </c>
      <c r="AJ45" s="247">
        <f t="shared" si="8"/>
        <v>39340.19</v>
      </c>
      <c r="AK45" s="271">
        <f t="shared" si="6"/>
        <v>589459.41999999993</v>
      </c>
      <c r="AL45" s="266">
        <f t="shared" si="9"/>
        <v>736402.51</v>
      </c>
      <c r="AM45" s="274">
        <f t="shared" si="10"/>
        <v>743238.98</v>
      </c>
      <c r="AN45" s="248">
        <f t="shared" si="5"/>
        <v>-6836.4699999999721</v>
      </c>
    </row>
    <row r="46" spans="1:40" ht="15" thickBot="1" x14ac:dyDescent="0.25">
      <c r="A46" s="236" t="s">
        <v>304</v>
      </c>
      <c r="B46" s="236" t="s">
        <v>42</v>
      </c>
      <c r="C46" s="275">
        <v>1969</v>
      </c>
      <c r="D46" s="276" t="s">
        <v>847</v>
      </c>
      <c r="E46" t="s">
        <v>2793</v>
      </c>
      <c r="F46" s="318">
        <v>533720.35</v>
      </c>
      <c r="G46" s="318">
        <v>0</v>
      </c>
      <c r="H46" s="318">
        <v>71840.38</v>
      </c>
      <c r="I46"/>
      <c r="J46"/>
      <c r="K46">
        <v>535789.38</v>
      </c>
      <c r="L46">
        <v>23495.48</v>
      </c>
      <c r="M46" s="325">
        <v>12000</v>
      </c>
      <c r="N46" s="325">
        <v>29238.7</v>
      </c>
      <c r="O46" s="325"/>
      <c r="P46" s="325">
        <v>200</v>
      </c>
      <c r="Q46"/>
      <c r="R46"/>
      <c r="S46"/>
      <c r="T46">
        <v>1234901.48</v>
      </c>
      <c r="U46" s="327">
        <v>296440.73</v>
      </c>
      <c r="V46" s="327"/>
      <c r="W46" s="327"/>
      <c r="X46" s="327"/>
      <c r="Y46" s="327">
        <v>383916</v>
      </c>
      <c r="Z46" s="327">
        <v>116195.21</v>
      </c>
      <c r="AA46" s="328">
        <v>497180</v>
      </c>
      <c r="AB46" s="328"/>
      <c r="AC46" s="328"/>
      <c r="AD46" s="328">
        <v>232315.88</v>
      </c>
      <c r="AE46" s="328">
        <v>36633.089999999997</v>
      </c>
      <c r="AF46" s="328"/>
      <c r="AG46" s="328"/>
      <c r="AH46" s="328">
        <v>2735</v>
      </c>
      <c r="AI46" s="246">
        <f t="shared" si="7"/>
        <v>605560.73</v>
      </c>
      <c r="AJ46" s="247">
        <f t="shared" si="8"/>
        <v>41438.699999999997</v>
      </c>
      <c r="AK46" s="271">
        <f t="shared" si="6"/>
        <v>564122.03</v>
      </c>
      <c r="AL46" s="266">
        <f t="shared" si="9"/>
        <v>796551.94</v>
      </c>
      <c r="AM46" s="274">
        <f t="shared" si="10"/>
        <v>768863.97</v>
      </c>
      <c r="AN46" s="248">
        <f t="shared" si="5"/>
        <v>27687.969999999972</v>
      </c>
    </row>
    <row r="47" spans="1:40" ht="15" thickBot="1" x14ac:dyDescent="0.25">
      <c r="A47" s="236" t="s">
        <v>304</v>
      </c>
      <c r="B47" s="236" t="s">
        <v>42</v>
      </c>
      <c r="C47" s="275">
        <v>3732</v>
      </c>
      <c r="D47" s="276" t="s">
        <v>848</v>
      </c>
      <c r="E47" t="s">
        <v>2811</v>
      </c>
      <c r="F47" s="318">
        <v>647527.56999999995</v>
      </c>
      <c r="G47" s="318">
        <v>0</v>
      </c>
      <c r="H47" s="318">
        <v>90696.51</v>
      </c>
      <c r="I47"/>
      <c r="J47"/>
      <c r="K47">
        <v>1003710.23</v>
      </c>
      <c r="L47">
        <v>290269.86</v>
      </c>
      <c r="M47" s="325">
        <v>3000</v>
      </c>
      <c r="N47" s="325">
        <v>46040.5</v>
      </c>
      <c r="O47" s="325"/>
      <c r="P47" s="325">
        <v>737.23</v>
      </c>
      <c r="Q47">
        <v>198200</v>
      </c>
      <c r="R47"/>
      <c r="S47">
        <v>3</v>
      </c>
      <c r="T47">
        <v>2300894.7000000002</v>
      </c>
      <c r="U47" s="327">
        <v>496656.17</v>
      </c>
      <c r="V47" s="327"/>
      <c r="W47" s="327"/>
      <c r="X47" s="327"/>
      <c r="Y47" s="327">
        <v>243064.5</v>
      </c>
      <c r="Z47" s="327">
        <v>29055.599999999999</v>
      </c>
      <c r="AA47" s="328">
        <v>414814.5</v>
      </c>
      <c r="AB47" s="328"/>
      <c r="AC47" s="328"/>
      <c r="AD47" s="328">
        <v>276785.46000000002</v>
      </c>
      <c r="AE47" s="328">
        <v>62394.8</v>
      </c>
      <c r="AF47" s="328"/>
      <c r="AG47" s="328"/>
      <c r="AH47" s="328"/>
      <c r="AI47" s="246">
        <f t="shared" si="7"/>
        <v>738224.08</v>
      </c>
      <c r="AJ47" s="247">
        <f t="shared" si="8"/>
        <v>49777.73</v>
      </c>
      <c r="AK47" s="271">
        <f t="shared" si="6"/>
        <v>688446.35</v>
      </c>
      <c r="AL47" s="266">
        <f t="shared" si="9"/>
        <v>768776.2699999999</v>
      </c>
      <c r="AM47" s="274">
        <f t="shared" si="10"/>
        <v>753994.76</v>
      </c>
      <c r="AN47" s="248">
        <f t="shared" si="5"/>
        <v>14781.509999999893</v>
      </c>
    </row>
    <row r="48" spans="1:40" ht="15" thickBot="1" x14ac:dyDescent="0.25">
      <c r="A48" s="236" t="s">
        <v>304</v>
      </c>
      <c r="B48" s="236" t="s">
        <v>42</v>
      </c>
      <c r="C48" s="275">
        <v>3225</v>
      </c>
      <c r="D48" s="276" t="s">
        <v>849</v>
      </c>
      <c r="E48" t="s">
        <v>2818</v>
      </c>
      <c r="F48" s="318">
        <v>1018519.61</v>
      </c>
      <c r="G48" s="318">
        <v>0</v>
      </c>
      <c r="H48" s="318">
        <v>114291.59</v>
      </c>
      <c r="I48"/>
      <c r="J48"/>
      <c r="K48">
        <v>3995974.51</v>
      </c>
      <c r="L48">
        <v>199400.83</v>
      </c>
      <c r="M48" s="325">
        <v>3000</v>
      </c>
      <c r="N48" s="325">
        <v>46683.09</v>
      </c>
      <c r="O48" s="325"/>
      <c r="P48" s="325"/>
      <c r="Q48"/>
      <c r="R48"/>
      <c r="S48">
        <v>12934.12</v>
      </c>
      <c r="T48">
        <v>4006426</v>
      </c>
      <c r="U48" s="327">
        <v>463592.07</v>
      </c>
      <c r="V48" s="327"/>
      <c r="W48" s="327"/>
      <c r="X48" s="327"/>
      <c r="Y48" s="327">
        <v>335395</v>
      </c>
      <c r="Z48" s="327">
        <v>13500</v>
      </c>
      <c r="AA48" s="328">
        <v>507495</v>
      </c>
      <c r="AB48" s="328"/>
      <c r="AC48" s="328"/>
      <c r="AD48" s="328">
        <v>155879.79999999999</v>
      </c>
      <c r="AE48" s="328">
        <v>80503.7</v>
      </c>
      <c r="AF48" s="328"/>
      <c r="AG48" s="328"/>
      <c r="AH48" s="328">
        <v>1920</v>
      </c>
      <c r="AI48" s="246">
        <f t="shared" si="7"/>
        <v>1132811.2</v>
      </c>
      <c r="AJ48" s="247">
        <f t="shared" si="8"/>
        <v>49683.09</v>
      </c>
      <c r="AK48" s="271">
        <f t="shared" si="6"/>
        <v>1083128.1099999999</v>
      </c>
      <c r="AL48" s="266">
        <f t="shared" si="9"/>
        <v>812487.07000000007</v>
      </c>
      <c r="AM48" s="274">
        <f t="shared" si="10"/>
        <v>745798.5</v>
      </c>
      <c r="AN48" s="248">
        <f t="shared" si="5"/>
        <v>66688.570000000065</v>
      </c>
    </row>
    <row r="49" spans="1:40" ht="15" thickBot="1" x14ac:dyDescent="0.25">
      <c r="A49" s="236" t="s">
        <v>29</v>
      </c>
      <c r="B49" s="236" t="s">
        <v>30</v>
      </c>
      <c r="C49" s="275">
        <v>3207</v>
      </c>
      <c r="D49" s="276" t="s">
        <v>850</v>
      </c>
      <c r="E49" t="s">
        <v>2651</v>
      </c>
      <c r="F49" s="318">
        <v>330383.39</v>
      </c>
      <c r="G49" s="318"/>
      <c r="H49" s="318">
        <v>145722.31</v>
      </c>
      <c r="I49"/>
      <c r="J49"/>
      <c r="K49">
        <v>278462.09999999998</v>
      </c>
      <c r="L49">
        <v>251645.37</v>
      </c>
      <c r="M49" s="325">
        <v>16000</v>
      </c>
      <c r="N49" s="325">
        <v>54418.22</v>
      </c>
      <c r="O49" s="325"/>
      <c r="P49" s="325"/>
      <c r="Q49"/>
      <c r="R49"/>
      <c r="S49">
        <v>-260448.68</v>
      </c>
      <c r="T49">
        <v>1877057.75</v>
      </c>
      <c r="U49" s="327">
        <v>328114.99</v>
      </c>
      <c r="V49" s="327">
        <v>135000</v>
      </c>
      <c r="W49" s="327"/>
      <c r="X49" s="327"/>
      <c r="Y49" s="327">
        <v>387922.5</v>
      </c>
      <c r="Z49" s="327">
        <v>15000</v>
      </c>
      <c r="AA49" s="328">
        <v>406095.5</v>
      </c>
      <c r="AB49" s="328"/>
      <c r="AC49" s="328"/>
      <c r="AD49" s="328">
        <v>239204.78</v>
      </c>
      <c r="AE49" s="328">
        <v>37573.65</v>
      </c>
      <c r="AF49" s="328"/>
      <c r="AG49" s="328"/>
      <c r="AH49" s="328"/>
      <c r="AI49" s="246">
        <f t="shared" si="7"/>
        <v>476105.7</v>
      </c>
      <c r="AJ49" s="247">
        <f t="shared" si="8"/>
        <v>70418.22</v>
      </c>
      <c r="AK49" s="271">
        <f t="shared" si="6"/>
        <v>405687.48</v>
      </c>
      <c r="AL49" s="266">
        <f t="shared" si="9"/>
        <v>866037.49</v>
      </c>
      <c r="AM49" s="274">
        <f t="shared" si="10"/>
        <v>682873.93</v>
      </c>
      <c r="AN49" s="248">
        <f t="shared" si="5"/>
        <v>183163.55999999994</v>
      </c>
    </row>
    <row r="50" spans="1:40" ht="15" thickBot="1" x14ac:dyDescent="0.25">
      <c r="A50" s="236" t="s">
        <v>29</v>
      </c>
      <c r="B50" s="236" t="s">
        <v>30</v>
      </c>
      <c r="C50" s="237">
        <v>3287</v>
      </c>
      <c r="D50" s="238" t="s">
        <v>851</v>
      </c>
      <c r="E50" t="s">
        <v>2652</v>
      </c>
      <c r="F50" s="318">
        <v>243646.6</v>
      </c>
      <c r="G50" s="318"/>
      <c r="H50" s="318">
        <v>45035.45</v>
      </c>
      <c r="I50"/>
      <c r="J50"/>
      <c r="K50">
        <v>465732.6</v>
      </c>
      <c r="L50">
        <v>268976.7</v>
      </c>
      <c r="M50" s="325">
        <v>87700</v>
      </c>
      <c r="N50" s="325">
        <v>48198.65</v>
      </c>
      <c r="O50" s="325">
        <v>6500</v>
      </c>
      <c r="P50" s="325"/>
      <c r="Q50"/>
      <c r="R50"/>
      <c r="S50">
        <v>-12494.49</v>
      </c>
      <c r="T50">
        <v>2506199.65</v>
      </c>
      <c r="U50" s="327">
        <v>360117.11</v>
      </c>
      <c r="V50" s="327"/>
      <c r="W50" s="327"/>
      <c r="X50" s="327"/>
      <c r="Y50" s="327">
        <v>682253.5</v>
      </c>
      <c r="Z50" s="327">
        <v>25479</v>
      </c>
      <c r="AA50" s="328">
        <v>751003.5</v>
      </c>
      <c r="AB50" s="328"/>
      <c r="AC50" s="328"/>
      <c r="AD50" s="328">
        <v>171231.35999999999</v>
      </c>
      <c r="AE50" s="328">
        <v>19678.259999999998</v>
      </c>
      <c r="AF50" s="328"/>
      <c r="AG50" s="328"/>
      <c r="AH50" s="328"/>
      <c r="AI50" s="246">
        <f t="shared" si="7"/>
        <v>288682.05</v>
      </c>
      <c r="AJ50" s="247">
        <f t="shared" si="8"/>
        <v>142398.65</v>
      </c>
      <c r="AK50" s="271">
        <f t="shared" si="6"/>
        <v>146283.4</v>
      </c>
      <c r="AL50" s="266">
        <f t="shared" si="9"/>
        <v>1067849.6099999999</v>
      </c>
      <c r="AM50" s="274">
        <f t="shared" si="10"/>
        <v>941913.12</v>
      </c>
      <c r="AN50" s="248">
        <f t="shared" si="5"/>
        <v>125936.48999999987</v>
      </c>
    </row>
    <row r="51" spans="1:40" s="258" customFormat="1" ht="15" thickBot="1" x14ac:dyDescent="0.25">
      <c r="A51" s="239" t="s">
        <v>29</v>
      </c>
      <c r="B51" s="239" t="s">
        <v>30</v>
      </c>
      <c r="C51" s="240">
        <v>2936</v>
      </c>
      <c r="D51" s="241" t="s">
        <v>852</v>
      </c>
      <c r="E51" t="s">
        <v>2653</v>
      </c>
      <c r="F51" s="318">
        <v>306907.88</v>
      </c>
      <c r="G51" s="318"/>
      <c r="H51" s="318">
        <v>47201.13</v>
      </c>
      <c r="I51"/>
      <c r="J51"/>
      <c r="K51">
        <v>3</v>
      </c>
      <c r="L51">
        <v>106611.55</v>
      </c>
      <c r="M51" s="325">
        <v>14701</v>
      </c>
      <c r="N51" s="325">
        <v>46084.3</v>
      </c>
      <c r="O51" s="325"/>
      <c r="P51" s="325"/>
      <c r="Q51"/>
      <c r="R51">
        <v>-238853.94</v>
      </c>
      <c r="S51">
        <v>3435</v>
      </c>
      <c r="T51">
        <v>1985151.03</v>
      </c>
      <c r="U51" s="327">
        <v>439253.45</v>
      </c>
      <c r="V51" s="327">
        <v>24000</v>
      </c>
      <c r="W51" s="327"/>
      <c r="X51" s="327"/>
      <c r="Y51" s="327">
        <v>389802</v>
      </c>
      <c r="Z51" s="327">
        <v>22079</v>
      </c>
      <c r="AA51" s="328">
        <v>496002</v>
      </c>
      <c r="AB51" s="328"/>
      <c r="AC51" s="328"/>
      <c r="AD51" s="328">
        <v>146357.1</v>
      </c>
      <c r="AE51" s="328">
        <v>16330.65</v>
      </c>
      <c r="AF51" s="328"/>
      <c r="AG51" s="328"/>
      <c r="AH51" s="328"/>
      <c r="AI51" s="246">
        <f t="shared" si="7"/>
        <v>354109.01</v>
      </c>
      <c r="AJ51" s="247">
        <f t="shared" si="8"/>
        <v>60785.3</v>
      </c>
      <c r="AK51" s="271">
        <f t="shared" si="6"/>
        <v>293323.71000000002</v>
      </c>
      <c r="AL51" s="266">
        <f t="shared" si="9"/>
        <v>875134.45</v>
      </c>
      <c r="AM51" s="274">
        <f t="shared" si="10"/>
        <v>658689.75</v>
      </c>
      <c r="AN51" s="277">
        <f t="shared" si="5"/>
        <v>216444.69999999995</v>
      </c>
    </row>
    <row r="52" spans="1:40" s="258" customFormat="1" ht="15" thickBot="1" x14ac:dyDescent="0.25">
      <c r="A52" s="239" t="s">
        <v>29</v>
      </c>
      <c r="B52" s="239" t="s">
        <v>30</v>
      </c>
      <c r="C52" s="240">
        <v>2495</v>
      </c>
      <c r="D52" s="241" t="s">
        <v>853</v>
      </c>
      <c r="E52" t="s">
        <v>2654</v>
      </c>
      <c r="F52" s="318">
        <v>226915.78</v>
      </c>
      <c r="G52" s="318"/>
      <c r="H52" s="318">
        <v>183896.63</v>
      </c>
      <c r="I52"/>
      <c r="J52"/>
      <c r="K52">
        <v>769272.9</v>
      </c>
      <c r="L52">
        <v>193415.09</v>
      </c>
      <c r="M52" s="325">
        <v>81923</v>
      </c>
      <c r="N52" s="325">
        <v>32350</v>
      </c>
      <c r="O52" s="325"/>
      <c r="P52" s="325"/>
      <c r="Q52">
        <v>1200</v>
      </c>
      <c r="R52"/>
      <c r="S52"/>
      <c r="T52">
        <v>1821817.03</v>
      </c>
      <c r="U52" s="327">
        <v>463176.53</v>
      </c>
      <c r="V52" s="327"/>
      <c r="W52" s="327"/>
      <c r="X52" s="327"/>
      <c r="Y52" s="327">
        <v>633244.5</v>
      </c>
      <c r="Z52" s="327">
        <v>11800</v>
      </c>
      <c r="AA52" s="328">
        <v>759054.5</v>
      </c>
      <c r="AB52" s="328"/>
      <c r="AC52" s="328"/>
      <c r="AD52" s="328">
        <v>161887.29999999999</v>
      </c>
      <c r="AE52" s="328">
        <v>17935.47</v>
      </c>
      <c r="AF52" s="328"/>
      <c r="AG52" s="328"/>
      <c r="AH52" s="328"/>
      <c r="AI52" s="246">
        <f t="shared" si="7"/>
        <v>410812.41000000003</v>
      </c>
      <c r="AJ52" s="247">
        <f t="shared" si="8"/>
        <v>114273</v>
      </c>
      <c r="AK52" s="271">
        <f t="shared" si="6"/>
        <v>296539.41000000003</v>
      </c>
      <c r="AL52" s="266">
        <f t="shared" si="9"/>
        <v>1108221.03</v>
      </c>
      <c r="AM52" s="274">
        <f t="shared" si="10"/>
        <v>938877.27</v>
      </c>
      <c r="AN52" s="277">
        <f t="shared" si="5"/>
        <v>169343.76</v>
      </c>
    </row>
    <row r="53" spans="1:40" s="258" customFormat="1" ht="15" thickBot="1" x14ac:dyDescent="0.25">
      <c r="A53" s="239" t="s">
        <v>29</v>
      </c>
      <c r="B53" s="239" t="s">
        <v>30</v>
      </c>
      <c r="C53" s="240">
        <v>5264</v>
      </c>
      <c r="D53" s="241" t="s">
        <v>854</v>
      </c>
      <c r="E53" t="s">
        <v>2655</v>
      </c>
      <c r="F53" s="318">
        <v>578163.5</v>
      </c>
      <c r="G53" s="318"/>
      <c r="H53" s="318">
        <v>199821.18</v>
      </c>
      <c r="I53"/>
      <c r="J53"/>
      <c r="K53">
        <v>521592.15</v>
      </c>
      <c r="L53">
        <v>495407.35</v>
      </c>
      <c r="M53" s="325">
        <v>0</v>
      </c>
      <c r="N53" s="325">
        <v>130600</v>
      </c>
      <c r="O53" s="325"/>
      <c r="P53" s="325"/>
      <c r="Q53"/>
      <c r="R53"/>
      <c r="S53">
        <v>-258229.25</v>
      </c>
      <c r="T53">
        <v>1102265.42</v>
      </c>
      <c r="U53" s="327">
        <v>647652.71</v>
      </c>
      <c r="V53" s="327"/>
      <c r="W53" s="327"/>
      <c r="X53" s="327"/>
      <c r="Y53" s="327">
        <v>614649</v>
      </c>
      <c r="Z53" s="327"/>
      <c r="AA53" s="328">
        <v>818123</v>
      </c>
      <c r="AB53" s="328"/>
      <c r="AC53" s="328"/>
      <c r="AD53" s="328">
        <v>252435.02</v>
      </c>
      <c r="AE53" s="328">
        <v>32934</v>
      </c>
      <c r="AF53" s="328"/>
      <c r="AG53" s="328"/>
      <c r="AH53" s="328"/>
      <c r="AI53" s="246">
        <f t="shared" si="7"/>
        <v>777984.67999999993</v>
      </c>
      <c r="AJ53" s="247">
        <f t="shared" si="8"/>
        <v>130600</v>
      </c>
      <c r="AK53" s="271">
        <f t="shared" si="6"/>
        <v>647384.67999999993</v>
      </c>
      <c r="AL53" s="266">
        <f t="shared" si="9"/>
        <v>1262301.71</v>
      </c>
      <c r="AM53" s="274">
        <f t="shared" si="10"/>
        <v>1103492.02</v>
      </c>
      <c r="AN53" s="277">
        <f t="shared" si="5"/>
        <v>158809.68999999994</v>
      </c>
    </row>
    <row r="54" spans="1:40" ht="15" thickBot="1" x14ac:dyDescent="0.25">
      <c r="A54" s="236" t="s">
        <v>29</v>
      </c>
      <c r="B54" s="236" t="s">
        <v>30</v>
      </c>
      <c r="C54" s="237">
        <v>2213</v>
      </c>
      <c r="D54" s="238" t="s">
        <v>855</v>
      </c>
      <c r="E54" t="s">
        <v>2656</v>
      </c>
      <c r="F54" s="318">
        <v>307467.59999999998</v>
      </c>
      <c r="G54" s="318"/>
      <c r="H54" s="318">
        <v>106171.81</v>
      </c>
      <c r="I54"/>
      <c r="J54"/>
      <c r="K54">
        <v>91816.21</v>
      </c>
      <c r="L54">
        <v>401499.84</v>
      </c>
      <c r="M54" s="325"/>
      <c r="N54" s="325">
        <v>46770</v>
      </c>
      <c r="O54" s="325"/>
      <c r="P54" s="325"/>
      <c r="Q54"/>
      <c r="R54">
        <v>-10797.58</v>
      </c>
      <c r="S54">
        <v>500</v>
      </c>
      <c r="T54">
        <v>2172216.88</v>
      </c>
      <c r="U54" s="327">
        <v>335716.09</v>
      </c>
      <c r="V54" s="327"/>
      <c r="W54" s="327"/>
      <c r="X54" s="327"/>
      <c r="Y54" s="327">
        <v>332656</v>
      </c>
      <c r="Z54" s="327"/>
      <c r="AA54" s="328">
        <v>415147</v>
      </c>
      <c r="AB54" s="328"/>
      <c r="AC54" s="328"/>
      <c r="AD54" s="328">
        <v>167751.56</v>
      </c>
      <c r="AE54" s="328">
        <v>24431.46</v>
      </c>
      <c r="AF54" s="328"/>
      <c r="AG54" s="328"/>
      <c r="AH54" s="328"/>
      <c r="AI54" s="246">
        <f t="shared" si="7"/>
        <v>413639.41</v>
      </c>
      <c r="AJ54" s="247">
        <f t="shared" si="8"/>
        <v>46770</v>
      </c>
      <c r="AK54" s="271">
        <f t="shared" si="6"/>
        <v>366869.41</v>
      </c>
      <c r="AL54" s="266">
        <f t="shared" si="9"/>
        <v>668372.09000000008</v>
      </c>
      <c r="AM54" s="274">
        <f t="shared" si="10"/>
        <v>607330.02</v>
      </c>
      <c r="AN54" s="248">
        <f t="shared" si="5"/>
        <v>61042.070000000065</v>
      </c>
    </row>
    <row r="55" spans="1:40" ht="15" thickBot="1" x14ac:dyDescent="0.25">
      <c r="A55" s="236" t="s">
        <v>29</v>
      </c>
      <c r="B55" s="236" t="s">
        <v>30</v>
      </c>
      <c r="C55" s="237">
        <v>2562</v>
      </c>
      <c r="D55" s="238" t="s">
        <v>856</v>
      </c>
      <c r="E55" t="s">
        <v>2657</v>
      </c>
      <c r="F55" s="318">
        <v>306132.63</v>
      </c>
      <c r="G55" s="318"/>
      <c r="H55" s="318">
        <v>103490.47</v>
      </c>
      <c r="I55"/>
      <c r="J55"/>
      <c r="K55">
        <v>1221900.8</v>
      </c>
      <c r="L55">
        <v>484497.69</v>
      </c>
      <c r="M55" s="325"/>
      <c r="N55" s="325">
        <v>39550</v>
      </c>
      <c r="O55" s="325"/>
      <c r="P55" s="325"/>
      <c r="Q55"/>
      <c r="R55"/>
      <c r="S55"/>
      <c r="T55">
        <v>1936400.69</v>
      </c>
      <c r="U55" s="327">
        <v>353818.99</v>
      </c>
      <c r="V55" s="327"/>
      <c r="W55" s="327"/>
      <c r="X55" s="327"/>
      <c r="Y55" s="327">
        <v>368120</v>
      </c>
      <c r="Z55" s="327"/>
      <c r="AA55" s="328">
        <v>443620</v>
      </c>
      <c r="AB55" s="328"/>
      <c r="AC55" s="328"/>
      <c r="AD55" s="328">
        <v>128040.33</v>
      </c>
      <c r="AE55" s="328">
        <v>33055.379999999997</v>
      </c>
      <c r="AF55" s="328"/>
      <c r="AG55" s="328"/>
      <c r="AH55" s="328"/>
      <c r="AI55" s="246">
        <f t="shared" si="7"/>
        <v>409623.1</v>
      </c>
      <c r="AJ55" s="247">
        <f t="shared" si="8"/>
        <v>39550</v>
      </c>
      <c r="AK55" s="271">
        <f t="shared" si="6"/>
        <v>370073.1</v>
      </c>
      <c r="AL55" s="266">
        <f t="shared" si="9"/>
        <v>721938.99</v>
      </c>
      <c r="AM55" s="274">
        <f t="shared" si="10"/>
        <v>604715.71</v>
      </c>
      <c r="AN55" s="248">
        <f t="shared" si="5"/>
        <v>117223.28000000003</v>
      </c>
    </row>
    <row r="56" spans="1:40" s="258" customFormat="1" ht="15" thickBot="1" x14ac:dyDescent="0.25">
      <c r="A56" s="239" t="s">
        <v>29</v>
      </c>
      <c r="B56" s="239" t="s">
        <v>30</v>
      </c>
      <c r="C56" s="240">
        <v>7114</v>
      </c>
      <c r="D56" s="241" t="s">
        <v>857</v>
      </c>
      <c r="E56" t="s">
        <v>2658</v>
      </c>
      <c r="F56" s="318">
        <v>781151.8</v>
      </c>
      <c r="G56" s="318">
        <v>0</v>
      </c>
      <c r="H56" s="318">
        <v>220411.4</v>
      </c>
      <c r="I56"/>
      <c r="J56"/>
      <c r="K56">
        <v>38343.360000000001</v>
      </c>
      <c r="L56">
        <v>309413.26</v>
      </c>
      <c r="M56" s="325">
        <v>4500</v>
      </c>
      <c r="N56" s="325">
        <v>72348.820000000007</v>
      </c>
      <c r="O56" s="325"/>
      <c r="P56" s="325"/>
      <c r="Q56"/>
      <c r="R56">
        <v>297917.32</v>
      </c>
      <c r="S56"/>
      <c r="T56">
        <v>1262941.0900000001</v>
      </c>
      <c r="U56" s="327">
        <v>725509.58</v>
      </c>
      <c r="V56" s="327"/>
      <c r="W56" s="327"/>
      <c r="X56" s="327"/>
      <c r="Y56" s="327">
        <v>589470</v>
      </c>
      <c r="Z56" s="327">
        <v>41479</v>
      </c>
      <c r="AA56" s="328">
        <v>802500</v>
      </c>
      <c r="AB56" s="328"/>
      <c r="AC56" s="328">
        <v>9572</v>
      </c>
      <c r="AD56" s="328">
        <v>211819.47</v>
      </c>
      <c r="AE56" s="328">
        <v>31609.62</v>
      </c>
      <c r="AF56" s="328"/>
      <c r="AG56" s="328"/>
      <c r="AH56" s="328"/>
      <c r="AI56" s="246">
        <f t="shared" si="7"/>
        <v>1001563.2000000001</v>
      </c>
      <c r="AJ56" s="247">
        <f t="shared" si="8"/>
        <v>76848.820000000007</v>
      </c>
      <c r="AK56" s="271">
        <f t="shared" si="6"/>
        <v>924714.38000000012</v>
      </c>
      <c r="AL56" s="266">
        <f t="shared" si="9"/>
        <v>1356458.58</v>
      </c>
      <c r="AM56" s="274">
        <f t="shared" si="10"/>
        <v>1055501.0900000001</v>
      </c>
      <c r="AN56" s="277">
        <f t="shared" si="5"/>
        <v>300957.49</v>
      </c>
    </row>
    <row r="57" spans="1:40" ht="15" thickBot="1" x14ac:dyDescent="0.25">
      <c r="A57" s="236" t="s">
        <v>29</v>
      </c>
      <c r="B57" s="236" t="s">
        <v>30</v>
      </c>
      <c r="C57" s="237">
        <v>6804</v>
      </c>
      <c r="D57" s="238" t="s">
        <v>858</v>
      </c>
      <c r="E57" t="s">
        <v>2794</v>
      </c>
      <c r="F57" s="318">
        <v>246643.9</v>
      </c>
      <c r="G57" s="318">
        <v>31430</v>
      </c>
      <c r="H57" s="318">
        <v>115844.32</v>
      </c>
      <c r="I57"/>
      <c r="J57"/>
      <c r="K57">
        <v>504353.78</v>
      </c>
      <c r="L57">
        <v>578708.82999999996</v>
      </c>
      <c r="M57" s="325">
        <v>103500</v>
      </c>
      <c r="N57" s="325">
        <v>44060</v>
      </c>
      <c r="O57" s="325"/>
      <c r="P57" s="325"/>
      <c r="Q57">
        <v>1300</v>
      </c>
      <c r="R57"/>
      <c r="S57"/>
      <c r="T57">
        <v>2033596.36</v>
      </c>
      <c r="U57" s="327">
        <v>522667.01</v>
      </c>
      <c r="V57" s="327"/>
      <c r="W57" s="327"/>
      <c r="X57" s="327"/>
      <c r="Y57" s="327">
        <v>580080</v>
      </c>
      <c r="Z57" s="327">
        <v>69079</v>
      </c>
      <c r="AA57" s="328">
        <v>806364</v>
      </c>
      <c r="AB57" s="328"/>
      <c r="AC57" s="328"/>
      <c r="AD57" s="328">
        <v>182106.39</v>
      </c>
      <c r="AE57" s="328">
        <v>20507.97</v>
      </c>
      <c r="AF57" s="328"/>
      <c r="AG57" s="328"/>
      <c r="AH57" s="328"/>
      <c r="AI57" s="246">
        <f t="shared" si="7"/>
        <v>393918.22000000003</v>
      </c>
      <c r="AJ57" s="247">
        <f t="shared" si="8"/>
        <v>147560</v>
      </c>
      <c r="AK57" s="271">
        <f t="shared" si="6"/>
        <v>246358.22000000003</v>
      </c>
      <c r="AL57" s="266">
        <f t="shared" si="9"/>
        <v>1171826.01</v>
      </c>
      <c r="AM57" s="274">
        <f t="shared" si="10"/>
        <v>1008978.36</v>
      </c>
      <c r="AN57" s="248">
        <f t="shared" si="5"/>
        <v>162847.65000000002</v>
      </c>
    </row>
    <row r="58" spans="1:40" s="258" customFormat="1" ht="15" thickBot="1" x14ac:dyDescent="0.25">
      <c r="A58" s="239" t="s">
        <v>29</v>
      </c>
      <c r="B58" s="239" t="s">
        <v>30</v>
      </c>
      <c r="C58" s="240">
        <v>3739</v>
      </c>
      <c r="D58" s="241" t="s">
        <v>859</v>
      </c>
      <c r="E58" t="s">
        <v>2795</v>
      </c>
      <c r="F58" s="318">
        <v>610509.49</v>
      </c>
      <c r="G58" s="318"/>
      <c r="H58" s="318">
        <v>712910.31</v>
      </c>
      <c r="I58"/>
      <c r="J58"/>
      <c r="K58">
        <v>544324.97</v>
      </c>
      <c r="L58">
        <v>40983.589999999997</v>
      </c>
      <c r="M58" s="325">
        <v>20720</v>
      </c>
      <c r="N58" s="325">
        <v>297889.69</v>
      </c>
      <c r="O58" s="325"/>
      <c r="P58" s="325"/>
      <c r="Q58"/>
      <c r="R58">
        <v>367602.08</v>
      </c>
      <c r="S58"/>
      <c r="T58">
        <v>2378594.3199999998</v>
      </c>
      <c r="U58" s="327">
        <v>1010329.05</v>
      </c>
      <c r="V58" s="327"/>
      <c r="W58" s="327"/>
      <c r="X58" s="327"/>
      <c r="Y58" s="327">
        <v>371080.5</v>
      </c>
      <c r="Z58" s="327"/>
      <c r="AA58" s="328">
        <v>501416.5</v>
      </c>
      <c r="AB58" s="328"/>
      <c r="AC58" s="328"/>
      <c r="AD58" s="328">
        <v>241928.1</v>
      </c>
      <c r="AE58" s="328">
        <v>70575.27</v>
      </c>
      <c r="AF58" s="328"/>
      <c r="AG58" s="328"/>
      <c r="AH58" s="328"/>
      <c r="AI58" s="246">
        <f t="shared" si="7"/>
        <v>1323419.8</v>
      </c>
      <c r="AJ58" s="247">
        <f t="shared" si="8"/>
        <v>318609.69</v>
      </c>
      <c r="AK58" s="271">
        <f t="shared" si="6"/>
        <v>1004810.1100000001</v>
      </c>
      <c r="AL58" s="266">
        <f t="shared" si="9"/>
        <v>1381409.55</v>
      </c>
      <c r="AM58" s="274">
        <f t="shared" si="10"/>
        <v>813919.87</v>
      </c>
      <c r="AN58" s="277">
        <f t="shared" si="5"/>
        <v>567489.68000000005</v>
      </c>
    </row>
    <row r="59" spans="1:40" s="258" customFormat="1" ht="15" thickBot="1" x14ac:dyDescent="0.25">
      <c r="A59" s="239" t="s">
        <v>29</v>
      </c>
      <c r="B59" s="239" t="s">
        <v>30</v>
      </c>
      <c r="C59" s="240">
        <v>2743</v>
      </c>
      <c r="D59" s="241" t="s">
        <v>860</v>
      </c>
      <c r="E59" t="s">
        <v>2796</v>
      </c>
      <c r="F59" s="318">
        <v>147206.51</v>
      </c>
      <c r="G59" s="318">
        <v>0</v>
      </c>
      <c r="H59" s="318">
        <v>332832.62</v>
      </c>
      <c r="I59"/>
      <c r="J59"/>
      <c r="K59">
        <v>1668396.51</v>
      </c>
      <c r="L59">
        <v>424850.39</v>
      </c>
      <c r="M59" s="325">
        <v>4000</v>
      </c>
      <c r="N59" s="325">
        <v>49643.6</v>
      </c>
      <c r="O59" s="325"/>
      <c r="P59" s="325"/>
      <c r="Q59"/>
      <c r="R59">
        <v>193379.24</v>
      </c>
      <c r="S59"/>
      <c r="T59">
        <v>2522084.4900000002</v>
      </c>
      <c r="U59" s="327">
        <v>374746.12</v>
      </c>
      <c r="V59" s="327"/>
      <c r="W59" s="327"/>
      <c r="X59" s="327"/>
      <c r="Y59" s="327">
        <v>253428</v>
      </c>
      <c r="Z59" s="327"/>
      <c r="AA59" s="328">
        <v>343948</v>
      </c>
      <c r="AB59" s="328"/>
      <c r="AC59" s="328"/>
      <c r="AD59" s="328">
        <v>192711.83</v>
      </c>
      <c r="AE59" s="328">
        <v>12795.78</v>
      </c>
      <c r="AF59" s="328"/>
      <c r="AG59" s="328"/>
      <c r="AH59" s="328"/>
      <c r="AI59" s="246">
        <f t="shared" si="7"/>
        <v>480039.13</v>
      </c>
      <c r="AJ59" s="247">
        <f t="shared" si="8"/>
        <v>53643.6</v>
      </c>
      <c r="AK59" s="271">
        <f t="shared" si="6"/>
        <v>426395.53</v>
      </c>
      <c r="AL59" s="266">
        <f t="shared" si="9"/>
        <v>628174.12</v>
      </c>
      <c r="AM59" s="274">
        <f t="shared" si="10"/>
        <v>549455.61</v>
      </c>
      <c r="AN59" s="277">
        <f t="shared" si="5"/>
        <v>78718.510000000009</v>
      </c>
    </row>
    <row r="60" spans="1:40" ht="15" thickBot="1" x14ac:dyDescent="0.25">
      <c r="A60" s="236" t="s">
        <v>31</v>
      </c>
      <c r="B60" s="236" t="s">
        <v>32</v>
      </c>
      <c r="C60" s="237">
        <v>4721</v>
      </c>
      <c r="D60" s="238" t="s">
        <v>861</v>
      </c>
      <c r="E60" t="s">
        <v>2659</v>
      </c>
      <c r="F60" s="318">
        <v>1743657.98</v>
      </c>
      <c r="G60" s="318">
        <v>0</v>
      </c>
      <c r="H60" s="318">
        <v>60867.28</v>
      </c>
      <c r="I60"/>
      <c r="J60"/>
      <c r="K60">
        <v>426630.32</v>
      </c>
      <c r="L60">
        <v>363059.21</v>
      </c>
      <c r="M60" s="325">
        <v>1260</v>
      </c>
      <c r="N60" s="325">
        <v>81545.98</v>
      </c>
      <c r="O60" s="325"/>
      <c r="P60" s="325">
        <v>15</v>
      </c>
      <c r="Q60"/>
      <c r="R60"/>
      <c r="S60"/>
      <c r="T60">
        <v>2222830.3199999998</v>
      </c>
      <c r="U60" s="327">
        <v>952271.33</v>
      </c>
      <c r="V60" s="327">
        <v>65000</v>
      </c>
      <c r="W60" s="327"/>
      <c r="X60" s="327"/>
      <c r="Y60" s="327">
        <v>240502.5</v>
      </c>
      <c r="Z60" s="327">
        <v>4500</v>
      </c>
      <c r="AA60" s="328">
        <v>421012.5</v>
      </c>
      <c r="AB60" s="328"/>
      <c r="AC60" s="328"/>
      <c r="AD60" s="328">
        <v>270271.3</v>
      </c>
      <c r="AE60" s="328">
        <v>59979.96</v>
      </c>
      <c r="AF60" s="328"/>
      <c r="AG60" s="328"/>
      <c r="AH60" s="328"/>
      <c r="AI60" s="246">
        <f t="shared" si="7"/>
        <v>1804525.26</v>
      </c>
      <c r="AJ60" s="247">
        <f t="shared" si="8"/>
        <v>82820.98</v>
      </c>
      <c r="AK60" s="271">
        <f t="shared" si="6"/>
        <v>1721704.28</v>
      </c>
      <c r="AL60" s="266">
        <f t="shared" si="9"/>
        <v>1262273.83</v>
      </c>
      <c r="AM60" s="274">
        <f t="shared" si="10"/>
        <v>751263.76</v>
      </c>
      <c r="AN60" s="248">
        <f t="shared" si="5"/>
        <v>511010.07000000007</v>
      </c>
    </row>
    <row r="61" spans="1:40" ht="15" thickBot="1" x14ac:dyDescent="0.25">
      <c r="A61" s="236" t="s">
        <v>31</v>
      </c>
      <c r="B61" s="236" t="s">
        <v>32</v>
      </c>
      <c r="C61" s="275">
        <v>8384</v>
      </c>
      <c r="D61" s="276" t="s">
        <v>862</v>
      </c>
      <c r="E61" t="s">
        <v>2660</v>
      </c>
      <c r="F61" s="318">
        <v>4004633.96</v>
      </c>
      <c r="G61" s="318">
        <v>10920</v>
      </c>
      <c r="H61" s="318">
        <v>146944.97</v>
      </c>
      <c r="I61"/>
      <c r="J61"/>
      <c r="K61">
        <v>2583487.16</v>
      </c>
      <c r="L61">
        <v>1452284.64</v>
      </c>
      <c r="M61" s="325">
        <v>19500</v>
      </c>
      <c r="N61" s="325">
        <v>176916.18</v>
      </c>
      <c r="O61" s="325"/>
      <c r="P61" s="325">
        <v>724.35</v>
      </c>
      <c r="Q61"/>
      <c r="R61"/>
      <c r="S61"/>
      <c r="T61">
        <v>7696912.6699999999</v>
      </c>
      <c r="U61" s="327">
        <v>1383798.02</v>
      </c>
      <c r="V61" s="327">
        <v>145676</v>
      </c>
      <c r="W61" s="327"/>
      <c r="X61" s="327"/>
      <c r="Y61" s="327">
        <v>1067760.5</v>
      </c>
      <c r="Z61" s="327">
        <v>14000</v>
      </c>
      <c r="AA61" s="328">
        <v>1350565.69</v>
      </c>
      <c r="AB61" s="328"/>
      <c r="AC61" s="328"/>
      <c r="AD61" s="328">
        <v>756702.99</v>
      </c>
      <c r="AE61" s="328">
        <v>62432.34</v>
      </c>
      <c r="AF61" s="328"/>
      <c r="AG61" s="328"/>
      <c r="AH61" s="328"/>
      <c r="AI61" s="246">
        <f t="shared" si="7"/>
        <v>4162498.93</v>
      </c>
      <c r="AJ61" s="247">
        <f t="shared" si="8"/>
        <v>197140.53</v>
      </c>
      <c r="AK61" s="271">
        <f t="shared" si="6"/>
        <v>3965358.4000000004</v>
      </c>
      <c r="AL61" s="266">
        <f t="shared" si="9"/>
        <v>2611234.52</v>
      </c>
      <c r="AM61" s="274">
        <f t="shared" si="10"/>
        <v>2169701.0199999996</v>
      </c>
      <c r="AN61" s="248">
        <f t="shared" si="5"/>
        <v>441533.50000000047</v>
      </c>
    </row>
    <row r="62" spans="1:40" ht="15" thickBot="1" x14ac:dyDescent="0.25">
      <c r="A62" s="236" t="s">
        <v>31</v>
      </c>
      <c r="B62" s="236" t="s">
        <v>32</v>
      </c>
      <c r="C62" s="275">
        <v>4586</v>
      </c>
      <c r="D62" s="276" t="s">
        <v>863</v>
      </c>
      <c r="E62" t="s">
        <v>2661</v>
      </c>
      <c r="F62" s="318">
        <v>421426.92</v>
      </c>
      <c r="G62" s="318"/>
      <c r="H62" s="318">
        <v>364862.04</v>
      </c>
      <c r="I62"/>
      <c r="J62"/>
      <c r="K62">
        <v>603587.83999999997</v>
      </c>
      <c r="L62">
        <v>567687.88</v>
      </c>
      <c r="M62" s="325">
        <v>0</v>
      </c>
      <c r="N62" s="325">
        <v>83137.84</v>
      </c>
      <c r="O62" s="325"/>
      <c r="P62" s="325">
        <v>534.55999999999995</v>
      </c>
      <c r="Q62"/>
      <c r="R62"/>
      <c r="S62"/>
      <c r="T62">
        <v>2266667.36</v>
      </c>
      <c r="U62" s="327">
        <v>676227.79</v>
      </c>
      <c r="V62" s="327"/>
      <c r="W62" s="327"/>
      <c r="X62" s="327"/>
      <c r="Y62" s="327">
        <v>373411.5</v>
      </c>
      <c r="Z62" s="327"/>
      <c r="AA62" s="328">
        <v>496783.5</v>
      </c>
      <c r="AB62" s="328"/>
      <c r="AC62" s="328"/>
      <c r="AD62" s="328">
        <v>152000.07999999999</v>
      </c>
      <c r="AE62" s="328">
        <v>62983.43</v>
      </c>
      <c r="AF62" s="328"/>
      <c r="AG62" s="328">
        <v>0</v>
      </c>
      <c r="AH62" s="328"/>
      <c r="AI62" s="246">
        <f t="shared" si="7"/>
        <v>786288.96</v>
      </c>
      <c r="AJ62" s="247">
        <f t="shared" si="8"/>
        <v>83672.399999999994</v>
      </c>
      <c r="AK62" s="271">
        <f t="shared" si="6"/>
        <v>702616.55999999994</v>
      </c>
      <c r="AL62" s="266">
        <f t="shared" si="9"/>
        <v>1049639.29</v>
      </c>
      <c r="AM62" s="274">
        <f t="shared" si="10"/>
        <v>711767.01</v>
      </c>
      <c r="AN62" s="248">
        <f t="shared" si="5"/>
        <v>337872.28</v>
      </c>
    </row>
    <row r="63" spans="1:40" ht="15" thickBot="1" x14ac:dyDescent="0.25">
      <c r="A63" s="236" t="s">
        <v>31</v>
      </c>
      <c r="B63" s="236" t="s">
        <v>32</v>
      </c>
      <c r="C63" s="275">
        <v>3004</v>
      </c>
      <c r="D63" s="276" t="s">
        <v>864</v>
      </c>
      <c r="E63" t="s">
        <v>2662</v>
      </c>
      <c r="F63" s="318">
        <v>690574.64</v>
      </c>
      <c r="G63" s="318">
        <v>0</v>
      </c>
      <c r="H63" s="318">
        <v>55760.5</v>
      </c>
      <c r="I63"/>
      <c r="J63"/>
      <c r="K63">
        <v>96813.69</v>
      </c>
      <c r="L63">
        <v>166535.98000000001</v>
      </c>
      <c r="M63" s="325">
        <v>2000</v>
      </c>
      <c r="N63" s="325">
        <v>31615.06</v>
      </c>
      <c r="O63" s="325"/>
      <c r="P63" s="325">
        <v>133.83000000000001</v>
      </c>
      <c r="Q63"/>
      <c r="R63"/>
      <c r="S63"/>
      <c r="T63">
        <v>817347.69</v>
      </c>
      <c r="U63" s="327">
        <v>556936.14</v>
      </c>
      <c r="V63" s="327"/>
      <c r="W63" s="327"/>
      <c r="X63" s="327"/>
      <c r="Y63" s="327">
        <v>244832</v>
      </c>
      <c r="Z63" s="327">
        <v>49300</v>
      </c>
      <c r="AA63" s="328">
        <v>395192</v>
      </c>
      <c r="AB63" s="328"/>
      <c r="AC63" s="328"/>
      <c r="AD63" s="328">
        <v>134512.14000000001</v>
      </c>
      <c r="AE63" s="328">
        <v>42271.35</v>
      </c>
      <c r="AF63" s="328"/>
      <c r="AG63" s="328"/>
      <c r="AH63" s="328"/>
      <c r="AI63" s="246">
        <f t="shared" si="7"/>
        <v>746335.14</v>
      </c>
      <c r="AJ63" s="247">
        <f t="shared" si="8"/>
        <v>33748.89</v>
      </c>
      <c r="AK63" s="271">
        <f t="shared" si="6"/>
        <v>712586.25</v>
      </c>
      <c r="AL63" s="266">
        <f t="shared" si="9"/>
        <v>851068.14</v>
      </c>
      <c r="AM63" s="274">
        <f t="shared" si="10"/>
        <v>571975.49</v>
      </c>
      <c r="AN63" s="248">
        <f t="shared" si="5"/>
        <v>279092.65000000002</v>
      </c>
    </row>
    <row r="64" spans="1:40" ht="15" thickBot="1" x14ac:dyDescent="0.25">
      <c r="A64" s="236" t="s">
        <v>31</v>
      </c>
      <c r="B64" s="236" t="s">
        <v>32</v>
      </c>
      <c r="C64" s="275">
        <v>7236</v>
      </c>
      <c r="D64" s="276" t="s">
        <v>865</v>
      </c>
      <c r="E64" t="s">
        <v>2663</v>
      </c>
      <c r="F64" s="318">
        <v>1126487.01</v>
      </c>
      <c r="G64" s="318">
        <v>0</v>
      </c>
      <c r="H64" s="318">
        <v>71706.81</v>
      </c>
      <c r="I64"/>
      <c r="J64"/>
      <c r="K64">
        <v>158228.98000000001</v>
      </c>
      <c r="L64">
        <v>582678</v>
      </c>
      <c r="M64" s="325">
        <v>8557</v>
      </c>
      <c r="N64" s="325">
        <v>7040.32</v>
      </c>
      <c r="O64" s="325"/>
      <c r="P64" s="325">
        <v>1049.43</v>
      </c>
      <c r="Q64"/>
      <c r="R64"/>
      <c r="S64"/>
      <c r="T64">
        <v>1211807.73</v>
      </c>
      <c r="U64" s="327">
        <v>1252727.54</v>
      </c>
      <c r="V64" s="327"/>
      <c r="W64" s="327"/>
      <c r="X64" s="327"/>
      <c r="Y64" s="327">
        <v>201590</v>
      </c>
      <c r="Z64" s="327">
        <v>45000</v>
      </c>
      <c r="AA64" s="328">
        <v>373809.76</v>
      </c>
      <c r="AB64" s="328">
        <v>8110</v>
      </c>
      <c r="AC64" s="328"/>
      <c r="AD64" s="328">
        <v>301557.71999999997</v>
      </c>
      <c r="AE64" s="328">
        <v>19042</v>
      </c>
      <c r="AF64" s="328"/>
      <c r="AG64" s="328"/>
      <c r="AH64" s="328">
        <v>19160</v>
      </c>
      <c r="AI64" s="246">
        <f t="shared" si="7"/>
        <v>1198193.82</v>
      </c>
      <c r="AJ64" s="247">
        <f t="shared" si="8"/>
        <v>16646.75</v>
      </c>
      <c r="AK64" s="271">
        <f t="shared" si="6"/>
        <v>1181547.07</v>
      </c>
      <c r="AL64" s="266">
        <f t="shared" si="9"/>
        <v>1499317.54</v>
      </c>
      <c r="AM64" s="274">
        <f t="shared" si="10"/>
        <v>721679.48</v>
      </c>
      <c r="AN64" s="248">
        <f t="shared" si="5"/>
        <v>777638.06</v>
      </c>
    </row>
    <row r="65" spans="1:40" ht="15" thickBot="1" x14ac:dyDescent="0.25">
      <c r="A65" s="236" t="s">
        <v>31</v>
      </c>
      <c r="B65" s="236" t="s">
        <v>32</v>
      </c>
      <c r="C65" s="275">
        <v>5706</v>
      </c>
      <c r="D65" s="276" t="s">
        <v>866</v>
      </c>
      <c r="E65" t="s">
        <v>2665</v>
      </c>
      <c r="F65" s="318">
        <v>849052.35</v>
      </c>
      <c r="G65" s="318">
        <v>0</v>
      </c>
      <c r="H65" s="318">
        <v>381030.21</v>
      </c>
      <c r="I65"/>
      <c r="J65"/>
      <c r="K65">
        <v>372548.79</v>
      </c>
      <c r="L65">
        <v>344866.57</v>
      </c>
      <c r="M65" s="325">
        <v>2890</v>
      </c>
      <c r="N65" s="325">
        <v>73533.61</v>
      </c>
      <c r="O65" s="325"/>
      <c r="P65" s="325">
        <v>1941.54</v>
      </c>
      <c r="Q65"/>
      <c r="R65"/>
      <c r="S65">
        <v>158850</v>
      </c>
      <c r="T65">
        <v>2590732.39</v>
      </c>
      <c r="U65" s="327">
        <v>972729.97</v>
      </c>
      <c r="V65" s="327"/>
      <c r="W65" s="327"/>
      <c r="X65" s="327"/>
      <c r="Y65" s="327">
        <v>683182.5</v>
      </c>
      <c r="Z65" s="327">
        <v>78260</v>
      </c>
      <c r="AA65" s="328">
        <v>938308.5</v>
      </c>
      <c r="AB65" s="328"/>
      <c r="AC65" s="328"/>
      <c r="AD65" s="328">
        <v>343119.57</v>
      </c>
      <c r="AE65" s="328">
        <v>12435.09</v>
      </c>
      <c r="AF65" s="328"/>
      <c r="AG65" s="328"/>
      <c r="AH65" s="328"/>
      <c r="AI65" s="246">
        <f t="shared" si="7"/>
        <v>1230082.5600000001</v>
      </c>
      <c r="AJ65" s="247">
        <f t="shared" si="8"/>
        <v>78365.149999999994</v>
      </c>
      <c r="AK65" s="271">
        <f t="shared" si="6"/>
        <v>1151717.4100000001</v>
      </c>
      <c r="AL65" s="266">
        <f t="shared" si="9"/>
        <v>1734172.47</v>
      </c>
      <c r="AM65" s="274">
        <f t="shared" si="10"/>
        <v>1293863.1600000001</v>
      </c>
      <c r="AN65" s="248">
        <f t="shared" si="5"/>
        <v>440309.30999999982</v>
      </c>
    </row>
    <row r="66" spans="1:40" s="271" customFormat="1" ht="15" thickBot="1" x14ac:dyDescent="0.25">
      <c r="A66" s="245" t="s">
        <v>31</v>
      </c>
      <c r="B66" s="245" t="s">
        <v>32</v>
      </c>
      <c r="C66" s="278">
        <v>1949</v>
      </c>
      <c r="D66" s="279" t="s">
        <v>867</v>
      </c>
      <c r="E66" t="s">
        <v>2666</v>
      </c>
      <c r="F66" s="318">
        <v>2124473.39</v>
      </c>
      <c r="G66" s="318">
        <v>0</v>
      </c>
      <c r="H66" s="318">
        <v>33157.519999999997</v>
      </c>
      <c r="I66"/>
      <c r="J66"/>
      <c r="K66">
        <v>1043016.16</v>
      </c>
      <c r="L66">
        <v>298621.48</v>
      </c>
      <c r="M66" s="325">
        <v>1900</v>
      </c>
      <c r="N66" s="325">
        <v>16914.91</v>
      </c>
      <c r="O66" s="325"/>
      <c r="P66" s="325">
        <v>7.49</v>
      </c>
      <c r="Q66"/>
      <c r="R66"/>
      <c r="S66">
        <v>279157.05</v>
      </c>
      <c r="T66">
        <v>2642678.98</v>
      </c>
      <c r="U66" s="327">
        <v>991916.26</v>
      </c>
      <c r="V66" s="327"/>
      <c r="W66" s="327"/>
      <c r="X66" s="327"/>
      <c r="Y66" s="327">
        <v>457723</v>
      </c>
      <c r="Z66" s="327">
        <v>42600</v>
      </c>
      <c r="AA66" s="328">
        <v>534493</v>
      </c>
      <c r="AB66" s="328"/>
      <c r="AC66" s="328"/>
      <c r="AD66" s="328">
        <v>172186.47</v>
      </c>
      <c r="AE66" s="328">
        <v>68246.960000000006</v>
      </c>
      <c r="AF66" s="328">
        <v>30540.3</v>
      </c>
      <c r="AG66" s="328"/>
      <c r="AH66" s="328"/>
      <c r="AI66" s="246">
        <f t="shared" si="7"/>
        <v>2157630.91</v>
      </c>
      <c r="AJ66" s="247">
        <f t="shared" si="8"/>
        <v>18822.400000000001</v>
      </c>
      <c r="AK66" s="271">
        <f t="shared" si="6"/>
        <v>2138808.5100000002</v>
      </c>
      <c r="AL66" s="266">
        <f t="shared" si="9"/>
        <v>1492239.26</v>
      </c>
      <c r="AM66" s="274">
        <f t="shared" si="10"/>
        <v>805466.73</v>
      </c>
      <c r="AN66" s="248">
        <f t="shared" si="5"/>
        <v>686772.53</v>
      </c>
    </row>
    <row r="67" spans="1:40" ht="15" thickBot="1" x14ac:dyDescent="0.25">
      <c r="A67" s="236" t="s">
        <v>31</v>
      </c>
      <c r="B67" s="236" t="s">
        <v>32</v>
      </c>
      <c r="C67" s="275">
        <v>3449</v>
      </c>
      <c r="D67" s="276" t="s">
        <v>868</v>
      </c>
      <c r="E67" t="s">
        <v>2669</v>
      </c>
      <c r="F67" s="318">
        <v>980113.95</v>
      </c>
      <c r="G67" s="318">
        <v>0</v>
      </c>
      <c r="H67" s="318">
        <v>130832.38</v>
      </c>
      <c r="I67"/>
      <c r="J67"/>
      <c r="K67">
        <v>793679</v>
      </c>
      <c r="L67">
        <v>341897.16</v>
      </c>
      <c r="M67" s="325">
        <v>2500</v>
      </c>
      <c r="N67" s="325">
        <v>86369.82</v>
      </c>
      <c r="O67" s="325"/>
      <c r="P67" s="325">
        <v>147</v>
      </c>
      <c r="Q67"/>
      <c r="R67"/>
      <c r="S67">
        <v>240854.65</v>
      </c>
      <c r="T67">
        <v>1770327</v>
      </c>
      <c r="U67" s="327">
        <v>472117.82</v>
      </c>
      <c r="V67" s="327"/>
      <c r="W67" s="327"/>
      <c r="X67" s="327"/>
      <c r="Y67" s="327">
        <v>273651</v>
      </c>
      <c r="Z67" s="327">
        <v>4500</v>
      </c>
      <c r="AA67" s="328">
        <v>444405</v>
      </c>
      <c r="AB67" s="328"/>
      <c r="AC67" s="328"/>
      <c r="AD67" s="328">
        <v>257044.55</v>
      </c>
      <c r="AE67" s="328">
        <v>40106.080000000002</v>
      </c>
      <c r="AF67" s="328"/>
      <c r="AG67" s="328"/>
      <c r="AH67" s="328"/>
      <c r="AI67" s="246">
        <f t="shared" si="7"/>
        <v>1110946.33</v>
      </c>
      <c r="AJ67" s="247">
        <f t="shared" si="8"/>
        <v>89016.82</v>
      </c>
      <c r="AK67" s="271">
        <f t="shared" si="6"/>
        <v>1021929.51</v>
      </c>
      <c r="AL67" s="266">
        <f t="shared" si="9"/>
        <v>750268.82000000007</v>
      </c>
      <c r="AM67" s="274">
        <f t="shared" si="10"/>
        <v>741555.63</v>
      </c>
      <c r="AN67" s="248">
        <f t="shared" si="5"/>
        <v>8713.1900000000605</v>
      </c>
    </row>
    <row r="68" spans="1:40" ht="15" thickBot="1" x14ac:dyDescent="0.25">
      <c r="A68" s="236" t="s">
        <v>31</v>
      </c>
      <c r="B68" s="236" t="s">
        <v>32</v>
      </c>
      <c r="C68" s="275">
        <v>4604</v>
      </c>
      <c r="D68" s="276" t="s">
        <v>869</v>
      </c>
      <c r="E68" t="s">
        <v>2670</v>
      </c>
      <c r="F68" s="318">
        <v>972675.54</v>
      </c>
      <c r="G68" s="318">
        <v>26710</v>
      </c>
      <c r="H68" s="318">
        <v>192402.85</v>
      </c>
      <c r="I68"/>
      <c r="J68"/>
      <c r="K68">
        <v>847845.01</v>
      </c>
      <c r="L68">
        <v>737054.55</v>
      </c>
      <c r="M68" s="325">
        <v>6140</v>
      </c>
      <c r="N68" s="325">
        <v>46231.69</v>
      </c>
      <c r="O68" s="325"/>
      <c r="P68" s="325">
        <v>2122.66</v>
      </c>
      <c r="Q68"/>
      <c r="R68"/>
      <c r="S68"/>
      <c r="T68">
        <v>3470807.24</v>
      </c>
      <c r="U68" s="327">
        <v>569443.43999999994</v>
      </c>
      <c r="V68" s="327"/>
      <c r="W68" s="327"/>
      <c r="X68" s="327"/>
      <c r="Y68" s="327">
        <v>290790</v>
      </c>
      <c r="Z68" s="327"/>
      <c r="AA68" s="328">
        <v>391170</v>
      </c>
      <c r="AB68" s="328"/>
      <c r="AC68" s="328"/>
      <c r="AD68" s="328">
        <v>278575.53999999998</v>
      </c>
      <c r="AE68" s="328">
        <v>17787</v>
      </c>
      <c r="AF68" s="328"/>
      <c r="AG68" s="328"/>
      <c r="AH68" s="328"/>
      <c r="AI68" s="246">
        <f t="shared" si="7"/>
        <v>1191788.3900000001</v>
      </c>
      <c r="AJ68" s="247">
        <f t="shared" si="8"/>
        <v>54494.350000000006</v>
      </c>
      <c r="AK68" s="271">
        <f t="shared" si="6"/>
        <v>1137294.04</v>
      </c>
      <c r="AL68" s="266">
        <f t="shared" si="9"/>
        <v>860233.44</v>
      </c>
      <c r="AM68" s="274">
        <f t="shared" si="10"/>
        <v>687532.54</v>
      </c>
      <c r="AN68" s="248">
        <f t="shared" si="5"/>
        <v>172700.89999999991</v>
      </c>
    </row>
    <row r="69" spans="1:40" ht="15" thickBot="1" x14ac:dyDescent="0.25">
      <c r="A69" s="236" t="s">
        <v>31</v>
      </c>
      <c r="B69" s="236" t="s">
        <v>32</v>
      </c>
      <c r="C69" s="275">
        <v>2993</v>
      </c>
      <c r="D69" s="276" t="s">
        <v>870</v>
      </c>
      <c r="E69" t="s">
        <v>2671</v>
      </c>
      <c r="F69" s="318">
        <v>375859.53</v>
      </c>
      <c r="G69" s="318">
        <v>5860</v>
      </c>
      <c r="H69" s="318">
        <v>28358.63</v>
      </c>
      <c r="I69"/>
      <c r="J69"/>
      <c r="K69">
        <v>167846.96</v>
      </c>
      <c r="L69">
        <v>661402.86</v>
      </c>
      <c r="M69" s="325">
        <v>4500</v>
      </c>
      <c r="N69" s="325">
        <v>63776.08</v>
      </c>
      <c r="O69" s="325"/>
      <c r="P69" s="325">
        <v>0</v>
      </c>
      <c r="Q69"/>
      <c r="R69"/>
      <c r="S69"/>
      <c r="T69">
        <v>1201384.94</v>
      </c>
      <c r="U69" s="327">
        <v>503001.75</v>
      </c>
      <c r="V69" s="327">
        <v>100000</v>
      </c>
      <c r="W69" s="327"/>
      <c r="X69" s="327"/>
      <c r="Y69" s="327">
        <v>363690</v>
      </c>
      <c r="Z69" s="327"/>
      <c r="AA69" s="328">
        <v>485489</v>
      </c>
      <c r="AB69" s="328"/>
      <c r="AC69" s="328"/>
      <c r="AD69" s="328">
        <v>204083.76</v>
      </c>
      <c r="AE69" s="328">
        <v>18345.45</v>
      </c>
      <c r="AF69" s="328"/>
      <c r="AG69" s="328"/>
      <c r="AH69" s="328"/>
      <c r="AI69" s="246">
        <f t="shared" si="7"/>
        <v>410078.16000000003</v>
      </c>
      <c r="AJ69" s="247">
        <f t="shared" si="8"/>
        <v>68276.08</v>
      </c>
      <c r="AK69" s="271">
        <f t="shared" ref="AK69:AK132" si="11">AI69-AJ69</f>
        <v>341802.08</v>
      </c>
      <c r="AL69" s="266">
        <f t="shared" si="9"/>
        <v>966691.75</v>
      </c>
      <c r="AM69" s="274">
        <f t="shared" si="10"/>
        <v>707918.21</v>
      </c>
      <c r="AN69" s="248">
        <f t="shared" ref="AN69:AN132" si="12">AL69-AM69</f>
        <v>258773.54000000004</v>
      </c>
    </row>
    <row r="70" spans="1:40" ht="15" thickBot="1" x14ac:dyDescent="0.25">
      <c r="A70" s="236" t="s">
        <v>31</v>
      </c>
      <c r="B70" s="236" t="s">
        <v>32</v>
      </c>
      <c r="C70" s="275">
        <v>4393</v>
      </c>
      <c r="D70" s="276" t="s">
        <v>871</v>
      </c>
      <c r="E70" t="s">
        <v>2673</v>
      </c>
      <c r="F70" s="318">
        <v>365922.16</v>
      </c>
      <c r="G70" s="318">
        <v>0</v>
      </c>
      <c r="H70" s="318">
        <v>171416.5</v>
      </c>
      <c r="I70"/>
      <c r="J70"/>
      <c r="K70">
        <v>351483.72</v>
      </c>
      <c r="L70">
        <v>312016.21000000002</v>
      </c>
      <c r="M70" s="325">
        <v>2460</v>
      </c>
      <c r="N70" s="325">
        <v>61200</v>
      </c>
      <c r="O70" s="325"/>
      <c r="P70" s="325">
        <v>93.95</v>
      </c>
      <c r="Q70"/>
      <c r="R70"/>
      <c r="S70"/>
      <c r="T70">
        <v>934454.85</v>
      </c>
      <c r="U70" s="327">
        <v>616192.35</v>
      </c>
      <c r="V70" s="327"/>
      <c r="W70" s="327"/>
      <c r="X70" s="327"/>
      <c r="Y70" s="327">
        <v>631680</v>
      </c>
      <c r="Z70" s="327">
        <v>1500</v>
      </c>
      <c r="AA70" s="328">
        <v>763044</v>
      </c>
      <c r="AB70" s="328">
        <v>10640</v>
      </c>
      <c r="AC70" s="328"/>
      <c r="AD70" s="328">
        <v>223577.33</v>
      </c>
      <c r="AE70" s="328">
        <v>7073.97</v>
      </c>
      <c r="AF70" s="328"/>
      <c r="AG70" s="328"/>
      <c r="AH70" s="328">
        <v>8460</v>
      </c>
      <c r="AI70" s="246">
        <f t="shared" si="7"/>
        <v>537338.65999999992</v>
      </c>
      <c r="AJ70" s="247">
        <f t="shared" si="8"/>
        <v>63753.95</v>
      </c>
      <c r="AK70" s="271">
        <f t="shared" si="11"/>
        <v>473584.7099999999</v>
      </c>
      <c r="AL70" s="266">
        <f t="shared" si="9"/>
        <v>1249372.3500000001</v>
      </c>
      <c r="AM70" s="274">
        <f t="shared" si="10"/>
        <v>1012795.2999999999</v>
      </c>
      <c r="AN70" s="248">
        <f t="shared" si="12"/>
        <v>236577.05000000016</v>
      </c>
    </row>
    <row r="71" spans="1:40" ht="15" thickBot="1" x14ac:dyDescent="0.25">
      <c r="A71" s="236" t="s">
        <v>31</v>
      </c>
      <c r="B71" s="236" t="s">
        <v>32</v>
      </c>
      <c r="C71" s="275">
        <v>2760</v>
      </c>
      <c r="D71" s="276" t="s">
        <v>872</v>
      </c>
      <c r="E71" t="s">
        <v>2674</v>
      </c>
      <c r="F71" s="318">
        <v>530404.28</v>
      </c>
      <c r="G71" s="318"/>
      <c r="H71" s="318">
        <v>73018.710000000006</v>
      </c>
      <c r="I71"/>
      <c r="J71"/>
      <c r="K71">
        <v>197391.97</v>
      </c>
      <c r="L71">
        <v>397669.08</v>
      </c>
      <c r="M71" s="325">
        <v>1200</v>
      </c>
      <c r="N71" s="325">
        <v>18300</v>
      </c>
      <c r="O71" s="325"/>
      <c r="P71" s="325">
        <v>65.89</v>
      </c>
      <c r="Q71"/>
      <c r="R71"/>
      <c r="S71"/>
      <c r="T71">
        <v>1881601.57</v>
      </c>
      <c r="U71" s="327">
        <v>823969.17</v>
      </c>
      <c r="V71" s="327"/>
      <c r="W71" s="327"/>
      <c r="X71" s="327"/>
      <c r="Y71" s="327">
        <v>361192</v>
      </c>
      <c r="Z71" s="327">
        <v>52600</v>
      </c>
      <c r="AA71" s="328">
        <v>519036</v>
      </c>
      <c r="AB71" s="328"/>
      <c r="AC71" s="328"/>
      <c r="AD71" s="328">
        <v>163973.94</v>
      </c>
      <c r="AE71" s="328">
        <v>75657.36</v>
      </c>
      <c r="AF71" s="328"/>
      <c r="AG71" s="328"/>
      <c r="AH71" s="328">
        <v>8460</v>
      </c>
      <c r="AI71" s="246">
        <f t="shared" si="7"/>
        <v>603422.99</v>
      </c>
      <c r="AJ71" s="247">
        <f t="shared" si="8"/>
        <v>19565.89</v>
      </c>
      <c r="AK71" s="271">
        <f t="shared" si="11"/>
        <v>583857.1</v>
      </c>
      <c r="AL71" s="266">
        <f t="shared" si="9"/>
        <v>1237761.17</v>
      </c>
      <c r="AM71" s="274">
        <f t="shared" si="10"/>
        <v>767127.29999999993</v>
      </c>
      <c r="AN71" s="248">
        <f t="shared" si="12"/>
        <v>470633.87</v>
      </c>
    </row>
    <row r="72" spans="1:40" ht="15" thickBot="1" x14ac:dyDescent="0.25">
      <c r="A72" s="236" t="s">
        <v>31</v>
      </c>
      <c r="B72" s="236" t="s">
        <v>32</v>
      </c>
      <c r="C72" s="275">
        <v>4335</v>
      </c>
      <c r="D72" s="276" t="s">
        <v>873</v>
      </c>
      <c r="E72" t="s">
        <v>2675</v>
      </c>
      <c r="F72" s="318">
        <v>590469.31000000006</v>
      </c>
      <c r="G72" s="318">
        <v>5610</v>
      </c>
      <c r="H72" s="318">
        <v>39757.68</v>
      </c>
      <c r="I72"/>
      <c r="J72"/>
      <c r="K72">
        <v>425631.4</v>
      </c>
      <c r="L72">
        <v>221977.53</v>
      </c>
      <c r="M72" s="325">
        <v>4500</v>
      </c>
      <c r="N72" s="325">
        <v>46712.1</v>
      </c>
      <c r="O72" s="325"/>
      <c r="P72" s="325">
        <v>450</v>
      </c>
      <c r="Q72"/>
      <c r="R72"/>
      <c r="S72"/>
      <c r="T72">
        <v>2618687.59</v>
      </c>
      <c r="U72" s="327">
        <v>601531.55000000005</v>
      </c>
      <c r="V72" s="327"/>
      <c r="W72" s="327"/>
      <c r="X72" s="327"/>
      <c r="Y72" s="327">
        <v>216195</v>
      </c>
      <c r="Z72" s="327">
        <v>18960</v>
      </c>
      <c r="AA72" s="328">
        <v>366749</v>
      </c>
      <c r="AB72" s="328"/>
      <c r="AC72" s="328"/>
      <c r="AD72" s="328">
        <v>135810.35</v>
      </c>
      <c r="AE72" s="328">
        <v>45564.78</v>
      </c>
      <c r="AF72" s="328"/>
      <c r="AG72" s="328"/>
      <c r="AH72" s="328"/>
      <c r="AI72" s="246">
        <f t="shared" si="7"/>
        <v>635836.99000000011</v>
      </c>
      <c r="AJ72" s="247">
        <f t="shared" si="8"/>
        <v>51662.1</v>
      </c>
      <c r="AK72" s="271">
        <f t="shared" si="11"/>
        <v>584174.89000000013</v>
      </c>
      <c r="AL72" s="266">
        <f t="shared" si="9"/>
        <v>836686.55</v>
      </c>
      <c r="AM72" s="274">
        <f t="shared" si="10"/>
        <v>548124.13</v>
      </c>
      <c r="AN72" s="248">
        <f t="shared" si="12"/>
        <v>288562.42000000004</v>
      </c>
    </row>
    <row r="73" spans="1:40" ht="15" thickBot="1" x14ac:dyDescent="0.25">
      <c r="A73" s="236" t="s">
        <v>31</v>
      </c>
      <c r="B73" s="236" t="s">
        <v>32</v>
      </c>
      <c r="C73" s="275">
        <v>2477</v>
      </c>
      <c r="D73" s="276" t="s">
        <v>874</v>
      </c>
      <c r="E73" t="s">
        <v>2676</v>
      </c>
      <c r="F73" s="318">
        <v>227105.56</v>
      </c>
      <c r="G73" s="318"/>
      <c r="H73" s="318">
        <v>43918.51</v>
      </c>
      <c r="I73"/>
      <c r="J73"/>
      <c r="K73">
        <v>26256.080000000002</v>
      </c>
      <c r="L73">
        <v>752511.67</v>
      </c>
      <c r="M73" s="325">
        <v>4800</v>
      </c>
      <c r="N73" s="325">
        <v>22954.35</v>
      </c>
      <c r="O73" s="325"/>
      <c r="P73" s="325">
        <v>215.66</v>
      </c>
      <c r="Q73"/>
      <c r="R73"/>
      <c r="S73"/>
      <c r="T73">
        <v>2255161.35</v>
      </c>
      <c r="U73" s="327">
        <v>500089.34</v>
      </c>
      <c r="V73" s="327"/>
      <c r="W73" s="327"/>
      <c r="X73" s="327"/>
      <c r="Y73" s="327">
        <v>333816</v>
      </c>
      <c r="Z73" s="327">
        <v>34800</v>
      </c>
      <c r="AA73" s="328">
        <v>393256</v>
      </c>
      <c r="AB73" s="328"/>
      <c r="AC73" s="328"/>
      <c r="AD73" s="328">
        <v>222077.05</v>
      </c>
      <c r="AE73" s="328">
        <v>54290.13</v>
      </c>
      <c r="AF73" s="328"/>
      <c r="AG73" s="328"/>
      <c r="AH73" s="328">
        <v>8460</v>
      </c>
      <c r="AI73" s="246">
        <f t="shared" si="7"/>
        <v>271024.07</v>
      </c>
      <c r="AJ73" s="247">
        <f t="shared" si="8"/>
        <v>27970.01</v>
      </c>
      <c r="AK73" s="271">
        <f t="shared" si="11"/>
        <v>243054.06</v>
      </c>
      <c r="AL73" s="266">
        <f t="shared" si="9"/>
        <v>868705.34000000008</v>
      </c>
      <c r="AM73" s="274">
        <f t="shared" si="10"/>
        <v>678083.18</v>
      </c>
      <c r="AN73" s="248">
        <f t="shared" si="12"/>
        <v>190622.16000000003</v>
      </c>
    </row>
    <row r="74" spans="1:40" ht="15" thickBot="1" x14ac:dyDescent="0.25">
      <c r="A74" s="236" t="s">
        <v>31</v>
      </c>
      <c r="B74" s="236" t="s">
        <v>32</v>
      </c>
      <c r="C74" s="275">
        <v>5216</v>
      </c>
      <c r="D74" s="276" t="s">
        <v>875</v>
      </c>
      <c r="E74" t="s">
        <v>2677</v>
      </c>
      <c r="F74" s="318">
        <v>575566.59</v>
      </c>
      <c r="G74" s="318">
        <v>71160</v>
      </c>
      <c r="H74" s="318">
        <v>47126.75</v>
      </c>
      <c r="I74"/>
      <c r="J74"/>
      <c r="K74">
        <v>589345.35</v>
      </c>
      <c r="L74">
        <v>186878.7</v>
      </c>
      <c r="M74" s="325">
        <v>4900</v>
      </c>
      <c r="N74" s="325">
        <v>69316.61</v>
      </c>
      <c r="O74" s="325"/>
      <c r="P74" s="325">
        <v>1122.72</v>
      </c>
      <c r="Q74"/>
      <c r="R74"/>
      <c r="S74"/>
      <c r="T74">
        <v>2065017.96</v>
      </c>
      <c r="U74" s="327">
        <v>942058.23</v>
      </c>
      <c r="V74" s="327"/>
      <c r="W74" s="327"/>
      <c r="X74" s="327"/>
      <c r="Y74" s="327">
        <v>306590</v>
      </c>
      <c r="Z74" s="327">
        <v>4945</v>
      </c>
      <c r="AA74" s="328">
        <v>506641</v>
      </c>
      <c r="AB74" s="328"/>
      <c r="AC74" s="328"/>
      <c r="AD74" s="328">
        <v>360276.93</v>
      </c>
      <c r="AE74" s="328">
        <v>23302.14</v>
      </c>
      <c r="AF74" s="328"/>
      <c r="AG74" s="328"/>
      <c r="AH74" s="328">
        <v>14487.95</v>
      </c>
      <c r="AI74" s="246">
        <f t="shared" si="7"/>
        <v>693853.34</v>
      </c>
      <c r="AJ74" s="247">
        <f t="shared" si="8"/>
        <v>75339.33</v>
      </c>
      <c r="AK74" s="271">
        <f t="shared" si="11"/>
        <v>618514.01</v>
      </c>
      <c r="AL74" s="266">
        <f t="shared" si="9"/>
        <v>1253593.23</v>
      </c>
      <c r="AM74" s="274">
        <f t="shared" si="10"/>
        <v>904708.0199999999</v>
      </c>
      <c r="AN74" s="248">
        <f t="shared" si="12"/>
        <v>348885.21000000008</v>
      </c>
    </row>
    <row r="75" spans="1:40" s="246" customFormat="1" ht="15" thickBot="1" x14ac:dyDescent="0.25">
      <c r="A75" s="236" t="s">
        <v>31</v>
      </c>
      <c r="B75" s="236" t="s">
        <v>32</v>
      </c>
      <c r="C75" s="275">
        <v>5544</v>
      </c>
      <c r="D75" s="276" t="s">
        <v>876</v>
      </c>
      <c r="E75" t="s">
        <v>2678</v>
      </c>
      <c r="F75" s="318">
        <v>1122704.98</v>
      </c>
      <c r="G75" s="318">
        <v>10672</v>
      </c>
      <c r="H75" s="318">
        <v>232925.61</v>
      </c>
      <c r="I75"/>
      <c r="J75"/>
      <c r="K75">
        <v>361021.09</v>
      </c>
      <c r="L75">
        <v>520192.34</v>
      </c>
      <c r="M75" s="325">
        <v>8000</v>
      </c>
      <c r="N75" s="325">
        <v>39700</v>
      </c>
      <c r="O75" s="325"/>
      <c r="P75" s="325">
        <v>234</v>
      </c>
      <c r="Q75"/>
      <c r="R75"/>
      <c r="S75"/>
      <c r="T75">
        <v>2127187.88</v>
      </c>
      <c r="U75" s="327">
        <v>1377827.04</v>
      </c>
      <c r="V75" s="327"/>
      <c r="W75" s="327"/>
      <c r="X75" s="327"/>
      <c r="Y75" s="327">
        <v>388878</v>
      </c>
      <c r="Z75" s="327">
        <v>46800</v>
      </c>
      <c r="AA75" s="328">
        <v>638021</v>
      </c>
      <c r="AB75" s="328"/>
      <c r="AC75" s="328"/>
      <c r="AD75" s="328">
        <v>258066.53</v>
      </c>
      <c r="AE75" s="328">
        <v>69685.17</v>
      </c>
      <c r="AF75" s="328"/>
      <c r="AG75" s="328"/>
      <c r="AH75" s="328"/>
      <c r="AI75" s="246">
        <f t="shared" ref="AI75:AI138" si="13">SUM(F75:H75)</f>
        <v>1366302.5899999999</v>
      </c>
      <c r="AJ75" s="247">
        <f t="shared" ref="AJ75:AJ138" si="14">SUM(M75:P75)</f>
        <v>47934</v>
      </c>
      <c r="AK75" s="271">
        <f t="shared" si="11"/>
        <v>1318368.5899999999</v>
      </c>
      <c r="AL75" s="266">
        <f t="shared" ref="AL75:AL138" si="15">SUM(U75:Z75)</f>
        <v>1813505.04</v>
      </c>
      <c r="AM75" s="274">
        <f t="shared" ref="AM75:AM138" si="16">SUM(AA75:AH75)</f>
        <v>965772.70000000007</v>
      </c>
      <c r="AN75" s="248">
        <f t="shared" si="12"/>
        <v>847732.34</v>
      </c>
    </row>
    <row r="76" spans="1:40" ht="15" thickBot="1" x14ac:dyDescent="0.25">
      <c r="A76" s="236" t="s">
        <v>31</v>
      </c>
      <c r="B76" s="236" t="s">
        <v>32</v>
      </c>
      <c r="C76" s="275">
        <v>2866</v>
      </c>
      <c r="D76" s="276" t="s">
        <v>877</v>
      </c>
      <c r="E76" t="s">
        <v>2812</v>
      </c>
      <c r="F76" s="318">
        <v>1284812.7</v>
      </c>
      <c r="G76" s="318">
        <v>0</v>
      </c>
      <c r="H76" s="318">
        <v>77569.460000000006</v>
      </c>
      <c r="I76"/>
      <c r="J76"/>
      <c r="K76">
        <v>742015.96</v>
      </c>
      <c r="L76">
        <v>843386.95</v>
      </c>
      <c r="M76" s="325">
        <v>2924</v>
      </c>
      <c r="N76" s="325">
        <v>43597.15</v>
      </c>
      <c r="O76" s="325"/>
      <c r="P76" s="325">
        <v>1003.84</v>
      </c>
      <c r="Q76"/>
      <c r="R76"/>
      <c r="S76">
        <v>228847.92</v>
      </c>
      <c r="T76">
        <v>3692657.78</v>
      </c>
      <c r="U76" s="327">
        <v>372632.69</v>
      </c>
      <c r="V76" s="327"/>
      <c r="W76" s="327"/>
      <c r="X76" s="327"/>
      <c r="Y76" s="327">
        <v>501889.5</v>
      </c>
      <c r="Z76" s="327">
        <v>42000</v>
      </c>
      <c r="AA76" s="328">
        <v>648583.5</v>
      </c>
      <c r="AB76" s="328"/>
      <c r="AC76" s="328"/>
      <c r="AD76" s="328">
        <v>251366.42</v>
      </c>
      <c r="AE76" s="328">
        <v>197054.62</v>
      </c>
      <c r="AF76" s="328"/>
      <c r="AG76" s="328"/>
      <c r="AH76" s="328"/>
      <c r="AI76" s="246">
        <f t="shared" si="13"/>
        <v>1362382.16</v>
      </c>
      <c r="AJ76" s="247">
        <f t="shared" si="14"/>
        <v>47524.99</v>
      </c>
      <c r="AK76" s="271">
        <f t="shared" si="11"/>
        <v>1314857.17</v>
      </c>
      <c r="AL76" s="266">
        <f t="shared" si="15"/>
        <v>916522.19</v>
      </c>
      <c r="AM76" s="274">
        <f t="shared" si="16"/>
        <v>1097004.54</v>
      </c>
      <c r="AN76" s="248">
        <f t="shared" si="12"/>
        <v>-180482.35000000009</v>
      </c>
    </row>
    <row r="77" spans="1:40" ht="15" thickBot="1" x14ac:dyDescent="0.25">
      <c r="A77" s="236" t="s">
        <v>33</v>
      </c>
      <c r="B77" s="236" t="s">
        <v>34</v>
      </c>
      <c r="C77" s="275">
        <v>3680</v>
      </c>
      <c r="D77" s="276" t="s">
        <v>878</v>
      </c>
      <c r="E77" t="s">
        <v>2679</v>
      </c>
      <c r="F77" s="318">
        <v>295041.7</v>
      </c>
      <c r="G77" s="318"/>
      <c r="H77" s="318">
        <v>369685.25</v>
      </c>
      <c r="I77"/>
      <c r="J77"/>
      <c r="K77">
        <v>2482719.2400000002</v>
      </c>
      <c r="L77">
        <v>54936.29</v>
      </c>
      <c r="M77" s="325"/>
      <c r="N77" s="325">
        <v>10563.66</v>
      </c>
      <c r="O77" s="325">
        <v>66600</v>
      </c>
      <c r="P77" s="325">
        <v>154.86000000000001</v>
      </c>
      <c r="Q77"/>
      <c r="R77"/>
      <c r="S77"/>
      <c r="T77">
        <v>2241713.0099999998</v>
      </c>
      <c r="U77" s="327">
        <v>533832.22</v>
      </c>
      <c r="V77" s="327"/>
      <c r="W77" s="327"/>
      <c r="X77" s="327"/>
      <c r="Y77" s="327">
        <v>261660</v>
      </c>
      <c r="Z77" s="327">
        <v>12558</v>
      </c>
      <c r="AA77" s="328">
        <v>402866</v>
      </c>
      <c r="AB77" s="328"/>
      <c r="AC77" s="328"/>
      <c r="AD77" s="328">
        <v>210317.99</v>
      </c>
      <c r="AE77" s="328">
        <v>65430.16</v>
      </c>
      <c r="AF77" s="328"/>
      <c r="AG77" s="328"/>
      <c r="AH77" s="328"/>
      <c r="AI77" s="246">
        <f t="shared" si="13"/>
        <v>664726.94999999995</v>
      </c>
      <c r="AJ77" s="247">
        <f t="shared" si="14"/>
        <v>77318.52</v>
      </c>
      <c r="AK77" s="271">
        <f t="shared" si="11"/>
        <v>587408.42999999993</v>
      </c>
      <c r="AL77" s="266">
        <f t="shared" si="15"/>
        <v>808050.22</v>
      </c>
      <c r="AM77" s="274">
        <f t="shared" si="16"/>
        <v>678614.15</v>
      </c>
      <c r="AN77" s="248">
        <f t="shared" si="12"/>
        <v>129436.06999999995</v>
      </c>
    </row>
    <row r="78" spans="1:40" ht="15" thickBot="1" x14ac:dyDescent="0.25">
      <c r="A78" s="236" t="s">
        <v>33</v>
      </c>
      <c r="B78" s="236" t="s">
        <v>34</v>
      </c>
      <c r="C78" s="275">
        <v>5005</v>
      </c>
      <c r="D78" s="276" t="s">
        <v>879</v>
      </c>
      <c r="E78" t="s">
        <v>2680</v>
      </c>
      <c r="F78" s="318">
        <v>810012.85</v>
      </c>
      <c r="G78" s="318">
        <v>0</v>
      </c>
      <c r="H78" s="318">
        <v>66858.05</v>
      </c>
      <c r="I78"/>
      <c r="J78"/>
      <c r="K78">
        <v>614275.68000000005</v>
      </c>
      <c r="L78">
        <v>311208</v>
      </c>
      <c r="M78" s="325">
        <v>2500</v>
      </c>
      <c r="N78" s="325">
        <v>97893.86</v>
      </c>
      <c r="O78" s="325"/>
      <c r="P78" s="325">
        <v>31842.03</v>
      </c>
      <c r="Q78">
        <v>444</v>
      </c>
      <c r="R78"/>
      <c r="S78"/>
      <c r="T78">
        <v>1881918.88</v>
      </c>
      <c r="U78" s="327">
        <v>948815.5</v>
      </c>
      <c r="V78" s="327"/>
      <c r="W78" s="327"/>
      <c r="X78" s="327"/>
      <c r="Y78" s="327">
        <v>597736.5</v>
      </c>
      <c r="Z78" s="327">
        <v>3000</v>
      </c>
      <c r="AA78" s="328">
        <v>787972.5</v>
      </c>
      <c r="AB78" s="328"/>
      <c r="AC78" s="328"/>
      <c r="AD78" s="328">
        <v>580364.75</v>
      </c>
      <c r="AE78" s="328">
        <v>63196.98</v>
      </c>
      <c r="AF78" s="328"/>
      <c r="AG78" s="328"/>
      <c r="AH78" s="328">
        <v>85850</v>
      </c>
      <c r="AI78" s="246">
        <f t="shared" si="13"/>
        <v>876870.9</v>
      </c>
      <c r="AJ78" s="247">
        <f t="shared" si="14"/>
        <v>132235.89000000001</v>
      </c>
      <c r="AK78" s="271">
        <f t="shared" si="11"/>
        <v>744635.01</v>
      </c>
      <c r="AL78" s="266">
        <f t="shared" si="15"/>
        <v>1549552</v>
      </c>
      <c r="AM78" s="274">
        <f t="shared" si="16"/>
        <v>1517384.23</v>
      </c>
      <c r="AN78" s="248">
        <f t="shared" si="12"/>
        <v>32167.770000000019</v>
      </c>
    </row>
    <row r="79" spans="1:40" ht="15" thickBot="1" x14ac:dyDescent="0.25">
      <c r="A79" s="236" t="s">
        <v>33</v>
      </c>
      <c r="B79" s="236" t="s">
        <v>34</v>
      </c>
      <c r="C79" s="275">
        <v>3048</v>
      </c>
      <c r="D79" s="276" t="s">
        <v>880</v>
      </c>
      <c r="E79" t="s">
        <v>2681</v>
      </c>
      <c r="F79" s="318">
        <v>684081.02</v>
      </c>
      <c r="G79" s="318">
        <v>0</v>
      </c>
      <c r="H79" s="318">
        <v>66120.39</v>
      </c>
      <c r="I79"/>
      <c r="J79"/>
      <c r="K79">
        <v>592330.68000000005</v>
      </c>
      <c r="L79">
        <v>1114577.57</v>
      </c>
      <c r="M79" s="325">
        <v>0</v>
      </c>
      <c r="N79" s="325">
        <v>33050</v>
      </c>
      <c r="O79" s="325">
        <v>52260</v>
      </c>
      <c r="P79" s="325"/>
      <c r="Q79">
        <v>5000</v>
      </c>
      <c r="R79"/>
      <c r="S79"/>
      <c r="T79">
        <v>1941230.36</v>
      </c>
      <c r="U79" s="327">
        <v>525423.51</v>
      </c>
      <c r="V79" s="327"/>
      <c r="W79" s="327"/>
      <c r="X79" s="327"/>
      <c r="Y79" s="327">
        <v>217822</v>
      </c>
      <c r="Z79" s="327">
        <v>250000</v>
      </c>
      <c r="AA79" s="328">
        <v>327142</v>
      </c>
      <c r="AB79" s="328"/>
      <c r="AC79" s="328"/>
      <c r="AD79" s="328">
        <v>226117.91</v>
      </c>
      <c r="AE79" s="328">
        <v>47149.82</v>
      </c>
      <c r="AF79" s="328"/>
      <c r="AG79" s="328"/>
      <c r="AH79" s="328">
        <v>8220</v>
      </c>
      <c r="AI79" s="246">
        <f t="shared" si="13"/>
        <v>750201.41</v>
      </c>
      <c r="AJ79" s="247">
        <f t="shared" si="14"/>
        <v>85310</v>
      </c>
      <c r="AK79" s="271">
        <f t="shared" si="11"/>
        <v>664891.41</v>
      </c>
      <c r="AL79" s="266">
        <f t="shared" si="15"/>
        <v>993245.51</v>
      </c>
      <c r="AM79" s="274">
        <f t="shared" si="16"/>
        <v>608629.73</v>
      </c>
      <c r="AN79" s="248">
        <f t="shared" si="12"/>
        <v>384615.78</v>
      </c>
    </row>
    <row r="80" spans="1:40" ht="15" thickBot="1" x14ac:dyDescent="0.25">
      <c r="A80" s="236" t="s">
        <v>33</v>
      </c>
      <c r="B80" s="236" t="s">
        <v>34</v>
      </c>
      <c r="C80" s="275">
        <v>6117</v>
      </c>
      <c r="D80" s="276" t="s">
        <v>881</v>
      </c>
      <c r="E80" t="s">
        <v>2682</v>
      </c>
      <c r="F80" s="318">
        <v>1307989.69</v>
      </c>
      <c r="G80" s="318">
        <v>10840</v>
      </c>
      <c r="H80" s="318">
        <v>207502.26</v>
      </c>
      <c r="I80"/>
      <c r="J80"/>
      <c r="K80">
        <v>272738.24</v>
      </c>
      <c r="L80">
        <v>68411.05</v>
      </c>
      <c r="M80" s="325">
        <v>22404.22</v>
      </c>
      <c r="N80" s="325">
        <v>6227.93</v>
      </c>
      <c r="O80" s="325"/>
      <c r="P80" s="325"/>
      <c r="Q80">
        <v>5000</v>
      </c>
      <c r="R80"/>
      <c r="S80"/>
      <c r="T80">
        <v>1940061.77</v>
      </c>
      <c r="U80" s="327">
        <v>1060907.1499999999</v>
      </c>
      <c r="V80" s="327"/>
      <c r="W80" s="327"/>
      <c r="X80" s="327"/>
      <c r="Y80" s="327">
        <v>217486.5</v>
      </c>
      <c r="Z80" s="327"/>
      <c r="AA80" s="328">
        <v>440356.5</v>
      </c>
      <c r="AB80" s="328"/>
      <c r="AC80" s="328"/>
      <c r="AD80" s="328">
        <v>191669.04</v>
      </c>
      <c r="AE80" s="328">
        <v>32195.439999999999</v>
      </c>
      <c r="AF80" s="328"/>
      <c r="AG80" s="328"/>
      <c r="AH80" s="328"/>
      <c r="AI80" s="246">
        <f t="shared" si="13"/>
        <v>1526331.95</v>
      </c>
      <c r="AJ80" s="247">
        <f t="shared" si="14"/>
        <v>28632.15</v>
      </c>
      <c r="AK80" s="271">
        <f t="shared" si="11"/>
        <v>1497699.8</v>
      </c>
      <c r="AL80" s="266">
        <f t="shared" si="15"/>
        <v>1278393.6499999999</v>
      </c>
      <c r="AM80" s="274">
        <f t="shared" si="16"/>
        <v>664220.98</v>
      </c>
      <c r="AN80" s="248">
        <f t="shared" si="12"/>
        <v>614172.66999999993</v>
      </c>
    </row>
    <row r="81" spans="1:40" ht="15" thickBot="1" x14ac:dyDescent="0.25">
      <c r="A81" s="236" t="s">
        <v>33</v>
      </c>
      <c r="B81" s="236" t="s">
        <v>34</v>
      </c>
      <c r="C81" s="275">
        <v>3261</v>
      </c>
      <c r="D81" s="276" t="s">
        <v>882</v>
      </c>
      <c r="E81" t="s">
        <v>2683</v>
      </c>
      <c r="F81" s="318">
        <v>297956.06</v>
      </c>
      <c r="G81" s="318"/>
      <c r="H81" s="318">
        <v>10747.85</v>
      </c>
      <c r="I81"/>
      <c r="J81"/>
      <c r="K81">
        <v>491002</v>
      </c>
      <c r="L81">
        <v>305782.19</v>
      </c>
      <c r="M81" s="325"/>
      <c r="N81" s="325">
        <v>73350</v>
      </c>
      <c r="O81" s="325"/>
      <c r="P81" s="325">
        <v>6.9</v>
      </c>
      <c r="Q81"/>
      <c r="R81"/>
      <c r="S81">
        <v>776153.48</v>
      </c>
      <c r="T81">
        <v>2076384.94</v>
      </c>
      <c r="U81" s="327">
        <v>383179.6</v>
      </c>
      <c r="V81" s="327"/>
      <c r="W81" s="327"/>
      <c r="X81" s="327"/>
      <c r="Y81" s="327">
        <v>38146.5</v>
      </c>
      <c r="Z81" s="327"/>
      <c r="AA81" s="328">
        <v>150252.5</v>
      </c>
      <c r="AB81" s="328"/>
      <c r="AC81" s="328"/>
      <c r="AD81" s="328">
        <v>111726.87</v>
      </c>
      <c r="AE81" s="328">
        <v>21000</v>
      </c>
      <c r="AF81" s="328"/>
      <c r="AG81" s="328"/>
      <c r="AH81" s="328"/>
      <c r="AI81" s="246">
        <f t="shared" si="13"/>
        <v>308703.90999999997</v>
      </c>
      <c r="AJ81" s="247">
        <f t="shared" si="14"/>
        <v>73356.899999999994</v>
      </c>
      <c r="AK81" s="271">
        <f t="shared" si="11"/>
        <v>235347.00999999998</v>
      </c>
      <c r="AL81" s="266">
        <f t="shared" si="15"/>
        <v>421326.1</v>
      </c>
      <c r="AM81" s="274">
        <f t="shared" si="16"/>
        <v>282979.37</v>
      </c>
      <c r="AN81" s="248">
        <f t="shared" si="12"/>
        <v>138346.72999999998</v>
      </c>
    </row>
    <row r="82" spans="1:40" ht="15" thickBot="1" x14ac:dyDescent="0.25">
      <c r="A82" s="236" t="s">
        <v>33</v>
      </c>
      <c r="B82" s="236" t="s">
        <v>34</v>
      </c>
      <c r="C82" s="275">
        <v>2381</v>
      </c>
      <c r="D82" s="276" t="s">
        <v>883</v>
      </c>
      <c r="E82" t="s">
        <v>2684</v>
      </c>
      <c r="F82" s="318">
        <v>681104.59</v>
      </c>
      <c r="G82" s="318">
        <v>10840</v>
      </c>
      <c r="H82" s="318">
        <v>218702.78</v>
      </c>
      <c r="I82"/>
      <c r="J82"/>
      <c r="K82">
        <v>-104527.18</v>
      </c>
      <c r="L82">
        <v>124486.63</v>
      </c>
      <c r="M82" s="325">
        <v>15465</v>
      </c>
      <c r="N82" s="325">
        <v>-795.15</v>
      </c>
      <c r="O82" s="325">
        <v>70000</v>
      </c>
      <c r="P82" s="325"/>
      <c r="Q82">
        <v>10000</v>
      </c>
      <c r="R82"/>
      <c r="S82"/>
      <c r="T82">
        <v>1879892.65</v>
      </c>
      <c r="U82" s="327">
        <v>589912.14</v>
      </c>
      <c r="V82" s="327"/>
      <c r="W82" s="327">
        <v>2065</v>
      </c>
      <c r="X82" s="327"/>
      <c r="Y82" s="327">
        <v>224091</v>
      </c>
      <c r="Z82" s="327"/>
      <c r="AA82" s="328">
        <v>345621</v>
      </c>
      <c r="AB82" s="328">
        <v>1560</v>
      </c>
      <c r="AC82" s="328"/>
      <c r="AD82" s="328">
        <v>167298.26999999999</v>
      </c>
      <c r="AE82" s="328">
        <v>61705.95</v>
      </c>
      <c r="AF82" s="328"/>
      <c r="AG82" s="328"/>
      <c r="AH82" s="328"/>
      <c r="AI82" s="246">
        <f t="shared" si="13"/>
        <v>910647.37</v>
      </c>
      <c r="AJ82" s="247">
        <f t="shared" si="14"/>
        <v>84669.85</v>
      </c>
      <c r="AK82" s="271">
        <f t="shared" si="11"/>
        <v>825977.52</v>
      </c>
      <c r="AL82" s="266">
        <f t="shared" si="15"/>
        <v>816068.14</v>
      </c>
      <c r="AM82" s="274">
        <f t="shared" si="16"/>
        <v>576185.22</v>
      </c>
      <c r="AN82" s="248">
        <f t="shared" si="12"/>
        <v>239882.92000000004</v>
      </c>
    </row>
    <row r="83" spans="1:40" ht="15" thickBot="1" x14ac:dyDescent="0.25">
      <c r="A83" s="236" t="s">
        <v>33</v>
      </c>
      <c r="B83" s="236" t="s">
        <v>34</v>
      </c>
      <c r="C83" s="275">
        <v>2712</v>
      </c>
      <c r="D83" s="276" t="s">
        <v>884</v>
      </c>
      <c r="E83" t="s">
        <v>2685</v>
      </c>
      <c r="F83" s="318">
        <v>449488.61</v>
      </c>
      <c r="G83" s="318">
        <v>0</v>
      </c>
      <c r="H83" s="318">
        <v>53570.38</v>
      </c>
      <c r="I83"/>
      <c r="J83"/>
      <c r="K83">
        <v>223370.54</v>
      </c>
      <c r="L83">
        <v>358448.32</v>
      </c>
      <c r="M83" s="325">
        <v>0</v>
      </c>
      <c r="N83" s="325">
        <v>66693.899999999994</v>
      </c>
      <c r="O83" s="325">
        <v>162645</v>
      </c>
      <c r="P83" s="325">
        <v>0</v>
      </c>
      <c r="Q83"/>
      <c r="R83"/>
      <c r="S83">
        <v>67787.38</v>
      </c>
      <c r="T83">
        <v>1840507.51</v>
      </c>
      <c r="U83" s="327">
        <v>348074.9</v>
      </c>
      <c r="V83" s="327">
        <v>20000</v>
      </c>
      <c r="W83" s="327"/>
      <c r="X83" s="327"/>
      <c r="Y83" s="327">
        <v>409720</v>
      </c>
      <c r="Z83" s="327"/>
      <c r="AA83" s="328">
        <v>542127</v>
      </c>
      <c r="AB83" s="328"/>
      <c r="AC83" s="328"/>
      <c r="AD83" s="328">
        <v>214946.16</v>
      </c>
      <c r="AE83" s="328">
        <v>25323.51</v>
      </c>
      <c r="AF83" s="328"/>
      <c r="AG83" s="328"/>
      <c r="AH83" s="328">
        <v>3250</v>
      </c>
      <c r="AI83" s="246">
        <f t="shared" si="13"/>
        <v>503058.99</v>
      </c>
      <c r="AJ83" s="247">
        <f t="shared" si="14"/>
        <v>229338.9</v>
      </c>
      <c r="AK83" s="271">
        <f t="shared" si="11"/>
        <v>273720.08999999997</v>
      </c>
      <c r="AL83" s="266">
        <f t="shared" si="15"/>
        <v>777794.9</v>
      </c>
      <c r="AM83" s="274">
        <f t="shared" si="16"/>
        <v>785646.67</v>
      </c>
      <c r="AN83" s="248">
        <f t="shared" si="12"/>
        <v>-7851.7700000000186</v>
      </c>
    </row>
    <row r="84" spans="1:40" ht="15" thickBot="1" x14ac:dyDescent="0.25">
      <c r="A84" s="236" t="s">
        <v>33</v>
      </c>
      <c r="B84" s="236" t="s">
        <v>34</v>
      </c>
      <c r="C84" s="275">
        <v>1686</v>
      </c>
      <c r="D84" s="276" t="s">
        <v>885</v>
      </c>
      <c r="E84" t="s">
        <v>2686</v>
      </c>
      <c r="F84" s="318">
        <v>479142.58</v>
      </c>
      <c r="G84" s="318"/>
      <c r="H84" s="318">
        <v>37030.199999999997</v>
      </c>
      <c r="I84"/>
      <c r="J84"/>
      <c r="K84">
        <v>695644.07</v>
      </c>
      <c r="L84">
        <v>40643.78</v>
      </c>
      <c r="M84" s="325">
        <v>229.9</v>
      </c>
      <c r="N84" s="325">
        <v>17995.13</v>
      </c>
      <c r="O84" s="325">
        <v>15400</v>
      </c>
      <c r="P84" s="325">
        <v>67500</v>
      </c>
      <c r="Q84"/>
      <c r="R84"/>
      <c r="S84"/>
      <c r="T84">
        <v>2651073.88</v>
      </c>
      <c r="U84" s="327">
        <v>368164.42</v>
      </c>
      <c r="V84" s="327"/>
      <c r="W84" s="327"/>
      <c r="X84" s="327"/>
      <c r="Y84" s="327">
        <v>144710</v>
      </c>
      <c r="Z84" s="327">
        <v>250000</v>
      </c>
      <c r="AA84" s="328">
        <v>280370</v>
      </c>
      <c r="AB84" s="328"/>
      <c r="AC84" s="328"/>
      <c r="AD84" s="328">
        <v>92238.35</v>
      </c>
      <c r="AE84" s="328">
        <v>17159.810000000001</v>
      </c>
      <c r="AF84" s="328"/>
      <c r="AG84" s="328"/>
      <c r="AH84" s="328"/>
      <c r="AI84" s="246">
        <f t="shared" si="13"/>
        <v>516172.78</v>
      </c>
      <c r="AJ84" s="247">
        <f t="shared" si="14"/>
        <v>101125.03</v>
      </c>
      <c r="AK84" s="271">
        <f t="shared" si="11"/>
        <v>415047.75</v>
      </c>
      <c r="AL84" s="266">
        <f t="shared" si="15"/>
        <v>762874.41999999993</v>
      </c>
      <c r="AM84" s="274">
        <f t="shared" si="16"/>
        <v>389768.16</v>
      </c>
      <c r="AN84" s="248">
        <f t="shared" si="12"/>
        <v>373106.25999999995</v>
      </c>
    </row>
    <row r="85" spans="1:40" ht="15" thickBot="1" x14ac:dyDescent="0.25">
      <c r="A85" s="236" t="s">
        <v>33</v>
      </c>
      <c r="B85" s="236" t="s">
        <v>34</v>
      </c>
      <c r="C85" s="275">
        <v>2512</v>
      </c>
      <c r="D85" s="276" t="s">
        <v>886</v>
      </c>
      <c r="E85" t="s">
        <v>2797</v>
      </c>
      <c r="F85" s="318">
        <v>355349.01</v>
      </c>
      <c r="G85" s="318">
        <v>10920</v>
      </c>
      <c r="H85" s="318">
        <v>43411.46</v>
      </c>
      <c r="I85"/>
      <c r="J85"/>
      <c r="K85">
        <v>306050.55</v>
      </c>
      <c r="L85">
        <v>84577.01</v>
      </c>
      <c r="M85" s="325">
        <v>1000</v>
      </c>
      <c r="N85" s="325">
        <v>20959.28</v>
      </c>
      <c r="O85" s="325">
        <v>42500</v>
      </c>
      <c r="P85" s="325"/>
      <c r="Q85">
        <v>15000</v>
      </c>
      <c r="R85"/>
      <c r="S85"/>
      <c r="T85">
        <v>3200752.69</v>
      </c>
      <c r="U85" s="327">
        <v>381886.47</v>
      </c>
      <c r="V85" s="327">
        <v>20000</v>
      </c>
      <c r="W85" s="327"/>
      <c r="X85" s="327"/>
      <c r="Y85" s="327">
        <v>201030</v>
      </c>
      <c r="Z85" s="327"/>
      <c r="AA85" s="328">
        <v>283338</v>
      </c>
      <c r="AB85" s="328"/>
      <c r="AC85" s="328"/>
      <c r="AD85" s="328">
        <v>164282.88</v>
      </c>
      <c r="AE85" s="328">
        <v>71112.09</v>
      </c>
      <c r="AF85" s="328"/>
      <c r="AG85" s="328"/>
      <c r="AH85" s="328"/>
      <c r="AI85" s="246">
        <f t="shared" si="13"/>
        <v>409680.47000000003</v>
      </c>
      <c r="AJ85" s="247">
        <f t="shared" si="14"/>
        <v>64459.28</v>
      </c>
      <c r="AK85" s="271">
        <f t="shared" si="11"/>
        <v>345221.19000000006</v>
      </c>
      <c r="AL85" s="266">
        <f t="shared" si="15"/>
        <v>602916.47</v>
      </c>
      <c r="AM85" s="274">
        <f t="shared" si="16"/>
        <v>518732.97</v>
      </c>
      <c r="AN85" s="248">
        <f t="shared" si="12"/>
        <v>84183.5</v>
      </c>
    </row>
    <row r="86" spans="1:40" ht="15" thickBot="1" x14ac:dyDescent="0.25">
      <c r="A86" s="236" t="s">
        <v>313</v>
      </c>
      <c r="B86" s="236" t="s">
        <v>44</v>
      </c>
      <c r="C86" s="275">
        <v>3664</v>
      </c>
      <c r="D86" s="276" t="s">
        <v>887</v>
      </c>
      <c r="E86" t="s">
        <v>2687</v>
      </c>
      <c r="F86" s="318">
        <v>777049.95</v>
      </c>
      <c r="G86" s="318"/>
      <c r="H86" s="318">
        <v>55903.67</v>
      </c>
      <c r="I86"/>
      <c r="J86"/>
      <c r="K86">
        <v>96959.86</v>
      </c>
      <c r="L86">
        <v>785839.16</v>
      </c>
      <c r="M86" s="325">
        <v>1500</v>
      </c>
      <c r="N86" s="325">
        <v>56403.34</v>
      </c>
      <c r="O86" s="325"/>
      <c r="P86" s="325">
        <v>89.72</v>
      </c>
      <c r="Q86">
        <v>64040</v>
      </c>
      <c r="R86"/>
      <c r="S86">
        <v>379036.06</v>
      </c>
      <c r="T86">
        <v>1975689.39</v>
      </c>
      <c r="U86" s="327">
        <v>283461.27</v>
      </c>
      <c r="V86" s="327"/>
      <c r="W86" s="327"/>
      <c r="X86" s="327">
        <v>361140</v>
      </c>
      <c r="Y86" s="327">
        <v>17532</v>
      </c>
      <c r="Z86" s="327">
        <v>-349140</v>
      </c>
      <c r="AA86" s="328">
        <v>215852</v>
      </c>
      <c r="AB86" s="328"/>
      <c r="AC86" s="328"/>
      <c r="AD86" s="328">
        <v>108548.96</v>
      </c>
      <c r="AE86" s="328">
        <v>93873.21</v>
      </c>
      <c r="AF86" s="328"/>
      <c r="AG86" s="328"/>
      <c r="AH86" s="328"/>
      <c r="AI86" s="246">
        <f t="shared" si="13"/>
        <v>832953.62</v>
      </c>
      <c r="AJ86" s="247">
        <f t="shared" si="14"/>
        <v>57993.06</v>
      </c>
      <c r="AK86" s="271">
        <f t="shared" si="11"/>
        <v>774960.56</v>
      </c>
      <c r="AL86" s="266">
        <f t="shared" si="15"/>
        <v>312993.27</v>
      </c>
      <c r="AM86" s="274">
        <f t="shared" si="16"/>
        <v>418274.17000000004</v>
      </c>
      <c r="AN86" s="248">
        <f t="shared" si="12"/>
        <v>-105280.90000000002</v>
      </c>
    </row>
    <row r="87" spans="1:40" ht="15" thickBot="1" x14ac:dyDescent="0.25">
      <c r="A87" s="236" t="s">
        <v>313</v>
      </c>
      <c r="B87" s="236" t="s">
        <v>44</v>
      </c>
      <c r="C87" s="275">
        <v>7927</v>
      </c>
      <c r="D87" s="276" t="s">
        <v>888</v>
      </c>
      <c r="E87" t="s">
        <v>2688</v>
      </c>
      <c r="F87" s="318">
        <v>2822289.46</v>
      </c>
      <c r="G87" s="318"/>
      <c r="H87" s="318">
        <v>63644.58</v>
      </c>
      <c r="I87"/>
      <c r="J87"/>
      <c r="K87">
        <v>1515218.67</v>
      </c>
      <c r="L87">
        <v>600158.39</v>
      </c>
      <c r="M87" s="325">
        <v>3000</v>
      </c>
      <c r="N87" s="325">
        <v>63245.52</v>
      </c>
      <c r="O87" s="325"/>
      <c r="P87" s="325">
        <v>429798.6</v>
      </c>
      <c r="Q87"/>
      <c r="R87"/>
      <c r="S87">
        <v>728847.49</v>
      </c>
      <c r="T87">
        <v>3812204.74</v>
      </c>
      <c r="U87" s="327">
        <v>544992.29</v>
      </c>
      <c r="V87" s="327">
        <v>37500</v>
      </c>
      <c r="W87" s="327"/>
      <c r="X87" s="327"/>
      <c r="Y87" s="327">
        <v>317436</v>
      </c>
      <c r="Z87" s="327">
        <v>60000</v>
      </c>
      <c r="AA87" s="328">
        <v>640404</v>
      </c>
      <c r="AB87" s="328">
        <v>2490</v>
      </c>
      <c r="AC87" s="328">
        <v>2000</v>
      </c>
      <c r="AD87" s="328">
        <v>313141.23</v>
      </c>
      <c r="AE87" s="328">
        <v>133938.64000000001</v>
      </c>
      <c r="AF87" s="328"/>
      <c r="AG87" s="328"/>
      <c r="AH87" s="328"/>
      <c r="AI87" s="246">
        <f t="shared" si="13"/>
        <v>2885934.04</v>
      </c>
      <c r="AJ87" s="247">
        <f t="shared" si="14"/>
        <v>496044.12</v>
      </c>
      <c r="AK87" s="271">
        <f t="shared" si="11"/>
        <v>2389889.92</v>
      </c>
      <c r="AL87" s="266">
        <f t="shared" si="15"/>
        <v>959928.29</v>
      </c>
      <c r="AM87" s="274">
        <f t="shared" si="16"/>
        <v>1091973.8700000001</v>
      </c>
      <c r="AN87" s="248">
        <f t="shared" si="12"/>
        <v>-132045.58000000007</v>
      </c>
    </row>
    <row r="88" spans="1:40" ht="15" thickBot="1" x14ac:dyDescent="0.25">
      <c r="A88" s="236" t="s">
        <v>313</v>
      </c>
      <c r="B88" s="236" t="s">
        <v>44</v>
      </c>
      <c r="C88" s="275">
        <v>7609</v>
      </c>
      <c r="D88" s="276" t="s">
        <v>889</v>
      </c>
      <c r="E88" t="s">
        <v>2689</v>
      </c>
      <c r="F88" s="318">
        <v>1828007.1</v>
      </c>
      <c r="G88" s="318"/>
      <c r="H88" s="318">
        <v>45139.06</v>
      </c>
      <c r="I88"/>
      <c r="J88">
        <v>321513</v>
      </c>
      <c r="K88">
        <v>1671599.51</v>
      </c>
      <c r="L88">
        <v>170780.1</v>
      </c>
      <c r="M88" s="325">
        <v>5717</v>
      </c>
      <c r="N88" s="325">
        <v>149598.88</v>
      </c>
      <c r="O88" s="325"/>
      <c r="P88" s="325">
        <v>5757.41</v>
      </c>
      <c r="Q88">
        <v>10940</v>
      </c>
      <c r="R88"/>
      <c r="S88">
        <v>4214993.95</v>
      </c>
      <c r="T88"/>
      <c r="U88" s="327">
        <v>432662.79</v>
      </c>
      <c r="V88" s="327">
        <v>3000</v>
      </c>
      <c r="W88" s="327"/>
      <c r="X88" s="327"/>
      <c r="Y88" s="327">
        <v>318810</v>
      </c>
      <c r="Z88" s="327">
        <v>17279.5</v>
      </c>
      <c r="AA88" s="328">
        <v>528925.5</v>
      </c>
      <c r="AB88" s="328"/>
      <c r="AC88" s="328"/>
      <c r="AD88" s="328">
        <v>274023.56</v>
      </c>
      <c r="AE88" s="328">
        <v>83265.179999999993</v>
      </c>
      <c r="AF88" s="328"/>
      <c r="AG88" s="328">
        <v>15400.5</v>
      </c>
      <c r="AH88" s="328"/>
      <c r="AI88" s="246">
        <f t="shared" si="13"/>
        <v>1873146.1600000001</v>
      </c>
      <c r="AJ88" s="247">
        <f t="shared" si="14"/>
        <v>161073.29</v>
      </c>
      <c r="AK88" s="271">
        <f t="shared" si="11"/>
        <v>1712072.87</v>
      </c>
      <c r="AL88" s="266">
        <f t="shared" si="15"/>
        <v>771752.29</v>
      </c>
      <c r="AM88" s="274">
        <f t="shared" si="16"/>
        <v>901614.74</v>
      </c>
      <c r="AN88" s="248">
        <f t="shared" si="12"/>
        <v>-129862.44999999995</v>
      </c>
    </row>
    <row r="89" spans="1:40" ht="15" thickBot="1" x14ac:dyDescent="0.25">
      <c r="A89" s="236" t="s">
        <v>313</v>
      </c>
      <c r="B89" s="236" t="s">
        <v>44</v>
      </c>
      <c r="C89" s="275">
        <v>6471</v>
      </c>
      <c r="D89" s="276" t="s">
        <v>890</v>
      </c>
      <c r="E89" t="s">
        <v>2690</v>
      </c>
      <c r="F89" s="318">
        <v>1901933.73</v>
      </c>
      <c r="G89" s="318"/>
      <c r="H89" s="318">
        <v>46513.49</v>
      </c>
      <c r="I89"/>
      <c r="J89"/>
      <c r="K89">
        <v>930576.04</v>
      </c>
      <c r="L89">
        <v>337527.69</v>
      </c>
      <c r="M89" s="325">
        <v>2700</v>
      </c>
      <c r="N89" s="325">
        <v>47639.199999999997</v>
      </c>
      <c r="O89" s="325"/>
      <c r="P89" s="325">
        <v>877.5</v>
      </c>
      <c r="Q89">
        <v>160202.13</v>
      </c>
      <c r="R89"/>
      <c r="S89">
        <v>600666.39</v>
      </c>
      <c r="T89">
        <v>2080906</v>
      </c>
      <c r="U89" s="327">
        <v>368954.16</v>
      </c>
      <c r="V89" s="327">
        <v>123499.99</v>
      </c>
      <c r="W89" s="327"/>
      <c r="X89" s="327"/>
      <c r="Y89" s="327">
        <v>587219.19999999995</v>
      </c>
      <c r="Z89" s="327">
        <v>34800</v>
      </c>
      <c r="AA89" s="328">
        <v>740219.2</v>
      </c>
      <c r="AB89" s="328">
        <v>4850</v>
      </c>
      <c r="AC89" s="328"/>
      <c r="AD89" s="328">
        <v>416273.94</v>
      </c>
      <c r="AE89" s="328">
        <v>66605.429999999993</v>
      </c>
      <c r="AF89" s="328"/>
      <c r="AG89" s="328"/>
      <c r="AH89" s="328"/>
      <c r="AI89" s="246">
        <f t="shared" si="13"/>
        <v>1948447.22</v>
      </c>
      <c r="AJ89" s="247">
        <f t="shared" si="14"/>
        <v>51216.7</v>
      </c>
      <c r="AK89" s="271">
        <f t="shared" si="11"/>
        <v>1897230.52</v>
      </c>
      <c r="AL89" s="266">
        <f t="shared" si="15"/>
        <v>1114473.3499999999</v>
      </c>
      <c r="AM89" s="274">
        <f t="shared" si="16"/>
        <v>1227948.5699999998</v>
      </c>
      <c r="AN89" s="248">
        <f t="shared" si="12"/>
        <v>-113475.21999999997</v>
      </c>
    </row>
    <row r="90" spans="1:40" ht="15" thickBot="1" x14ac:dyDescent="0.25">
      <c r="A90" s="236" t="s">
        <v>313</v>
      </c>
      <c r="B90" s="236" t="s">
        <v>44</v>
      </c>
      <c r="C90" s="275">
        <v>4146</v>
      </c>
      <c r="D90" s="276" t="s">
        <v>891</v>
      </c>
      <c r="E90" t="s">
        <v>2691</v>
      </c>
      <c r="F90" s="318">
        <v>1189098.17</v>
      </c>
      <c r="G90" s="318"/>
      <c r="H90" s="318">
        <v>205798.55</v>
      </c>
      <c r="I90"/>
      <c r="J90"/>
      <c r="K90">
        <v>921837.92</v>
      </c>
      <c r="L90">
        <v>251866.53</v>
      </c>
      <c r="M90" s="325">
        <v>2280</v>
      </c>
      <c r="N90" s="325">
        <v>31600</v>
      </c>
      <c r="O90" s="325"/>
      <c r="P90" s="325">
        <v>5.9</v>
      </c>
      <c r="Q90">
        <v>111983</v>
      </c>
      <c r="R90"/>
      <c r="S90">
        <v>416702.55</v>
      </c>
      <c r="T90">
        <v>2304026.96</v>
      </c>
      <c r="U90" s="327">
        <v>246568.66</v>
      </c>
      <c r="V90" s="327"/>
      <c r="W90" s="327"/>
      <c r="X90" s="327"/>
      <c r="Y90" s="327">
        <v>98728.9</v>
      </c>
      <c r="Z90" s="327">
        <v>8343.75</v>
      </c>
      <c r="AA90" s="328">
        <v>228962.65</v>
      </c>
      <c r="AB90" s="328"/>
      <c r="AC90" s="328"/>
      <c r="AD90" s="328">
        <v>176488.33</v>
      </c>
      <c r="AE90" s="328">
        <v>66509.58</v>
      </c>
      <c r="AF90" s="328"/>
      <c r="AG90" s="328"/>
      <c r="AH90" s="328"/>
      <c r="AI90" s="246">
        <f t="shared" si="13"/>
        <v>1394896.72</v>
      </c>
      <c r="AJ90" s="247">
        <f t="shared" si="14"/>
        <v>33885.9</v>
      </c>
      <c r="AK90" s="271">
        <f t="shared" si="11"/>
        <v>1361010.82</v>
      </c>
      <c r="AL90" s="266">
        <f t="shared" si="15"/>
        <v>353641.31</v>
      </c>
      <c r="AM90" s="274">
        <f t="shared" si="16"/>
        <v>471960.56</v>
      </c>
      <c r="AN90" s="248">
        <f t="shared" si="12"/>
        <v>-118319.25</v>
      </c>
    </row>
    <row r="91" spans="1:40" ht="15" thickBot="1" x14ac:dyDescent="0.25">
      <c r="A91" s="236" t="s">
        <v>313</v>
      </c>
      <c r="B91" s="236" t="s">
        <v>44</v>
      </c>
      <c r="C91" s="275">
        <v>8209</v>
      </c>
      <c r="D91" s="276" t="s">
        <v>892</v>
      </c>
      <c r="E91" t="s">
        <v>2692</v>
      </c>
      <c r="F91" s="318">
        <v>1950934.79</v>
      </c>
      <c r="G91" s="318"/>
      <c r="H91" s="318">
        <v>189942.12</v>
      </c>
      <c r="I91"/>
      <c r="J91"/>
      <c r="K91">
        <v>630952.95999999996</v>
      </c>
      <c r="L91">
        <v>763522.74</v>
      </c>
      <c r="M91" s="325">
        <v>0</v>
      </c>
      <c r="N91" s="325">
        <v>59988.1</v>
      </c>
      <c r="O91" s="325"/>
      <c r="P91" s="325">
        <v>387800</v>
      </c>
      <c r="Q91"/>
      <c r="R91"/>
      <c r="S91">
        <v>614322.29</v>
      </c>
      <c r="T91">
        <v>2345661.54</v>
      </c>
      <c r="U91" s="327">
        <v>584957.47</v>
      </c>
      <c r="V91" s="327">
        <v>7200</v>
      </c>
      <c r="W91" s="327"/>
      <c r="X91" s="327"/>
      <c r="Y91" s="327">
        <v>425418</v>
      </c>
      <c r="Z91" s="327">
        <v>25300</v>
      </c>
      <c r="AA91" s="328">
        <v>711166</v>
      </c>
      <c r="AB91" s="328">
        <v>9570</v>
      </c>
      <c r="AC91" s="328"/>
      <c r="AD91" s="328">
        <v>252818.68</v>
      </c>
      <c r="AE91" s="328">
        <v>78616.320000000007</v>
      </c>
      <c r="AF91" s="328"/>
      <c r="AG91" s="328"/>
      <c r="AH91" s="328"/>
      <c r="AI91" s="246">
        <f t="shared" si="13"/>
        <v>2140876.91</v>
      </c>
      <c r="AJ91" s="247">
        <f t="shared" si="14"/>
        <v>447788.1</v>
      </c>
      <c r="AK91" s="271">
        <f t="shared" si="11"/>
        <v>1693088.81</v>
      </c>
      <c r="AL91" s="266">
        <f t="shared" si="15"/>
        <v>1042875.47</v>
      </c>
      <c r="AM91" s="274">
        <f t="shared" si="16"/>
        <v>1052171</v>
      </c>
      <c r="AN91" s="248">
        <f t="shared" si="12"/>
        <v>-9295.5300000000279</v>
      </c>
    </row>
    <row r="92" spans="1:40" ht="15" thickBot="1" x14ac:dyDescent="0.25">
      <c r="A92" s="236" t="s">
        <v>313</v>
      </c>
      <c r="B92" s="236" t="s">
        <v>44</v>
      </c>
      <c r="C92" s="275">
        <v>4164</v>
      </c>
      <c r="D92" s="276" t="s">
        <v>893</v>
      </c>
      <c r="E92" t="s">
        <v>2693</v>
      </c>
      <c r="F92" s="318">
        <v>1079942.3899999999</v>
      </c>
      <c r="G92" s="318">
        <v>0</v>
      </c>
      <c r="H92" s="318">
        <v>79137.789999999994</v>
      </c>
      <c r="I92"/>
      <c r="J92"/>
      <c r="K92">
        <v>592033.4</v>
      </c>
      <c r="L92">
        <v>216443.2</v>
      </c>
      <c r="M92" s="325">
        <v>3000</v>
      </c>
      <c r="N92" s="325">
        <v>47950.28</v>
      </c>
      <c r="O92" s="325"/>
      <c r="P92" s="325">
        <v>163148.71</v>
      </c>
      <c r="Q92">
        <v>4005</v>
      </c>
      <c r="R92"/>
      <c r="S92">
        <v>571660.85</v>
      </c>
      <c r="T92">
        <v>4378498.51</v>
      </c>
      <c r="U92" s="327">
        <v>307440.55</v>
      </c>
      <c r="V92" s="327"/>
      <c r="W92" s="327"/>
      <c r="X92" s="327"/>
      <c r="Y92" s="327">
        <v>198726.99</v>
      </c>
      <c r="Z92" s="327">
        <v>9200</v>
      </c>
      <c r="AA92" s="328">
        <v>359078.99</v>
      </c>
      <c r="AB92" s="328">
        <v>4490</v>
      </c>
      <c r="AC92" s="328"/>
      <c r="AD92" s="328">
        <v>177918.38</v>
      </c>
      <c r="AE92" s="328">
        <v>77219.61</v>
      </c>
      <c r="AF92" s="328"/>
      <c r="AG92" s="328"/>
      <c r="AH92" s="328"/>
      <c r="AI92" s="246">
        <f t="shared" si="13"/>
        <v>1159080.18</v>
      </c>
      <c r="AJ92" s="247">
        <f t="shared" si="14"/>
        <v>214098.99</v>
      </c>
      <c r="AK92" s="271">
        <f t="shared" si="11"/>
        <v>944981.19</v>
      </c>
      <c r="AL92" s="266">
        <f t="shared" si="15"/>
        <v>515367.54</v>
      </c>
      <c r="AM92" s="274">
        <f t="shared" si="16"/>
        <v>618706.98</v>
      </c>
      <c r="AN92" s="248">
        <f t="shared" si="12"/>
        <v>-103339.44</v>
      </c>
    </row>
    <row r="93" spans="1:40" ht="15" thickBot="1" x14ac:dyDescent="0.25">
      <c r="A93" s="236" t="s">
        <v>313</v>
      </c>
      <c r="B93" s="236" t="s">
        <v>44</v>
      </c>
      <c r="C93" s="275">
        <v>5920</v>
      </c>
      <c r="D93" s="276" t="s">
        <v>894</v>
      </c>
      <c r="E93" t="s">
        <v>2694</v>
      </c>
      <c r="F93" s="318">
        <v>1232024.8999999999</v>
      </c>
      <c r="G93" s="318">
        <v>0</v>
      </c>
      <c r="H93" s="318">
        <v>38785.74</v>
      </c>
      <c r="I93"/>
      <c r="J93"/>
      <c r="K93">
        <v>906110.34</v>
      </c>
      <c r="L93">
        <v>1043877.13</v>
      </c>
      <c r="M93" s="325">
        <v>10400</v>
      </c>
      <c r="N93" s="325">
        <v>54395.56</v>
      </c>
      <c r="O93" s="325"/>
      <c r="P93" s="325">
        <v>471.83</v>
      </c>
      <c r="Q93"/>
      <c r="R93"/>
      <c r="S93">
        <v>506771.99</v>
      </c>
      <c r="T93"/>
      <c r="U93" s="327">
        <v>318934.88</v>
      </c>
      <c r="V93" s="327">
        <v>60000</v>
      </c>
      <c r="W93" s="327"/>
      <c r="X93" s="327"/>
      <c r="Y93" s="327">
        <v>612810</v>
      </c>
      <c r="Z93" s="327">
        <v>23172</v>
      </c>
      <c r="AA93" s="328">
        <v>796018</v>
      </c>
      <c r="AB93" s="328"/>
      <c r="AC93" s="328">
        <v>480</v>
      </c>
      <c r="AD93" s="328">
        <v>258015.25</v>
      </c>
      <c r="AE93" s="328">
        <v>118128.82</v>
      </c>
      <c r="AF93" s="328"/>
      <c r="AG93" s="328"/>
      <c r="AH93" s="328">
        <v>0.01</v>
      </c>
      <c r="AI93" s="246">
        <f t="shared" si="13"/>
        <v>1270810.6399999999</v>
      </c>
      <c r="AJ93" s="247">
        <f t="shared" si="14"/>
        <v>65267.39</v>
      </c>
      <c r="AK93" s="271">
        <f t="shared" si="11"/>
        <v>1205543.25</v>
      </c>
      <c r="AL93" s="266">
        <f t="shared" si="15"/>
        <v>1014916.88</v>
      </c>
      <c r="AM93" s="274">
        <f t="shared" si="16"/>
        <v>1172642.08</v>
      </c>
      <c r="AN93" s="248">
        <f t="shared" si="12"/>
        <v>-157725.20000000007</v>
      </c>
    </row>
    <row r="94" spans="1:40" ht="15" thickBot="1" x14ac:dyDescent="0.25">
      <c r="A94" s="236" t="s">
        <v>313</v>
      </c>
      <c r="B94" s="236" t="s">
        <v>44</v>
      </c>
      <c r="C94" s="275">
        <v>4614</v>
      </c>
      <c r="D94" s="276" t="s">
        <v>895</v>
      </c>
      <c r="E94" t="s">
        <v>2695</v>
      </c>
      <c r="F94" s="318">
        <v>876168.07</v>
      </c>
      <c r="G94" s="318">
        <v>0</v>
      </c>
      <c r="H94" s="318">
        <v>79369.48</v>
      </c>
      <c r="I94"/>
      <c r="J94"/>
      <c r="K94">
        <v>827755.71</v>
      </c>
      <c r="L94">
        <v>504530.49</v>
      </c>
      <c r="M94" s="325">
        <v>3000</v>
      </c>
      <c r="N94" s="325">
        <v>64099.34</v>
      </c>
      <c r="O94" s="325"/>
      <c r="P94" s="325">
        <v>307521.02</v>
      </c>
      <c r="Q94"/>
      <c r="R94"/>
      <c r="S94">
        <v>399892.4</v>
      </c>
      <c r="T94">
        <v>2028099.35</v>
      </c>
      <c r="U94" s="327">
        <v>317676.65000000002</v>
      </c>
      <c r="V94" s="327">
        <v>168000</v>
      </c>
      <c r="W94" s="327"/>
      <c r="X94" s="327"/>
      <c r="Y94" s="327">
        <v>500727</v>
      </c>
      <c r="Z94" s="327">
        <v>36300</v>
      </c>
      <c r="AA94" s="328">
        <v>722969</v>
      </c>
      <c r="AB94" s="328"/>
      <c r="AC94" s="328"/>
      <c r="AD94" s="328">
        <v>338193.23</v>
      </c>
      <c r="AE94" s="328">
        <v>56744.1</v>
      </c>
      <c r="AF94" s="328"/>
      <c r="AG94" s="328"/>
      <c r="AH94" s="328"/>
      <c r="AI94" s="246">
        <f t="shared" si="13"/>
        <v>955537.54999999993</v>
      </c>
      <c r="AJ94" s="247">
        <f t="shared" si="14"/>
        <v>374620.36</v>
      </c>
      <c r="AK94" s="271">
        <f t="shared" si="11"/>
        <v>580917.18999999994</v>
      </c>
      <c r="AL94" s="266">
        <f t="shared" si="15"/>
        <v>1022703.65</v>
      </c>
      <c r="AM94" s="274">
        <f t="shared" si="16"/>
        <v>1117906.33</v>
      </c>
      <c r="AN94" s="248">
        <f t="shared" si="12"/>
        <v>-95202.680000000051</v>
      </c>
    </row>
    <row r="95" spans="1:40" ht="15" thickBot="1" x14ac:dyDescent="0.25">
      <c r="A95" s="236" t="s">
        <v>313</v>
      </c>
      <c r="B95" s="236" t="s">
        <v>44</v>
      </c>
      <c r="C95" s="275">
        <v>6523</v>
      </c>
      <c r="D95" s="276" t="s">
        <v>896</v>
      </c>
      <c r="E95" t="s">
        <v>2696</v>
      </c>
      <c r="F95" s="318">
        <v>783623.17</v>
      </c>
      <c r="G95" s="318">
        <v>0</v>
      </c>
      <c r="H95" s="318">
        <v>93926.23</v>
      </c>
      <c r="I95"/>
      <c r="J95"/>
      <c r="K95">
        <v>1600475.14</v>
      </c>
      <c r="L95">
        <v>112377.08</v>
      </c>
      <c r="M95" s="325">
        <v>2360</v>
      </c>
      <c r="N95" s="325">
        <v>69004.75</v>
      </c>
      <c r="O95" s="325">
        <v>79524</v>
      </c>
      <c r="P95" s="325">
        <v>20.56</v>
      </c>
      <c r="Q95">
        <v>41718</v>
      </c>
      <c r="R95"/>
      <c r="S95">
        <v>407964.68</v>
      </c>
      <c r="T95">
        <v>4808766.24</v>
      </c>
      <c r="U95" s="327">
        <v>483319.93</v>
      </c>
      <c r="V95" s="327"/>
      <c r="W95" s="327"/>
      <c r="X95" s="327"/>
      <c r="Y95" s="327">
        <v>373365.5</v>
      </c>
      <c r="Z95" s="327">
        <v>19600</v>
      </c>
      <c r="AA95" s="328">
        <v>584285.5</v>
      </c>
      <c r="AB95" s="328"/>
      <c r="AC95" s="328"/>
      <c r="AD95" s="328">
        <v>286237.77</v>
      </c>
      <c r="AE95" s="328">
        <v>115485.24</v>
      </c>
      <c r="AF95" s="328"/>
      <c r="AG95" s="328"/>
      <c r="AH95" s="328"/>
      <c r="AI95" s="246">
        <f t="shared" si="13"/>
        <v>877549.4</v>
      </c>
      <c r="AJ95" s="247">
        <f t="shared" si="14"/>
        <v>150909.31</v>
      </c>
      <c r="AK95" s="271">
        <f t="shared" si="11"/>
        <v>726640.09000000008</v>
      </c>
      <c r="AL95" s="266">
        <f t="shared" si="15"/>
        <v>876285.42999999993</v>
      </c>
      <c r="AM95" s="274">
        <f t="shared" si="16"/>
        <v>986008.51</v>
      </c>
      <c r="AN95" s="248">
        <f t="shared" si="12"/>
        <v>-109723.08000000007</v>
      </c>
    </row>
    <row r="96" spans="1:40" ht="15" thickBot="1" x14ac:dyDescent="0.25">
      <c r="A96" s="236" t="s">
        <v>313</v>
      </c>
      <c r="B96" s="236" t="s">
        <v>44</v>
      </c>
      <c r="C96" s="275">
        <v>4131</v>
      </c>
      <c r="D96" s="276" t="s">
        <v>897</v>
      </c>
      <c r="E96" t="s">
        <v>2697</v>
      </c>
      <c r="F96" s="318">
        <v>876953.72</v>
      </c>
      <c r="G96" s="318"/>
      <c r="H96" s="318">
        <v>26648.33</v>
      </c>
      <c r="I96"/>
      <c r="J96"/>
      <c r="K96">
        <v>902481.94</v>
      </c>
      <c r="L96">
        <v>350020.4</v>
      </c>
      <c r="M96" s="325">
        <v>6000</v>
      </c>
      <c r="N96" s="325">
        <v>39123.660000000003</v>
      </c>
      <c r="O96" s="325"/>
      <c r="P96" s="325">
        <v>9064.02</v>
      </c>
      <c r="Q96">
        <v>39192</v>
      </c>
      <c r="R96"/>
      <c r="S96">
        <v>384992.43</v>
      </c>
      <c r="T96">
        <v>2574871.5499999998</v>
      </c>
      <c r="U96" s="327">
        <v>270282.34999999998</v>
      </c>
      <c r="V96" s="327">
        <v>30755</v>
      </c>
      <c r="W96" s="327"/>
      <c r="X96" s="327"/>
      <c r="Y96" s="327">
        <v>300499.20000000001</v>
      </c>
      <c r="Z96" s="327">
        <v>11200</v>
      </c>
      <c r="AA96" s="328">
        <v>419205.2</v>
      </c>
      <c r="AB96" s="328">
        <v>2000</v>
      </c>
      <c r="AC96" s="328">
        <v>480</v>
      </c>
      <c r="AD96" s="328">
        <v>182837.33</v>
      </c>
      <c r="AE96" s="328">
        <v>71129.25</v>
      </c>
      <c r="AF96" s="328"/>
      <c r="AG96" s="328"/>
      <c r="AH96" s="328"/>
      <c r="AI96" s="246">
        <f t="shared" si="13"/>
        <v>903602.04999999993</v>
      </c>
      <c r="AJ96" s="247">
        <f t="shared" si="14"/>
        <v>54187.680000000008</v>
      </c>
      <c r="AK96" s="271">
        <f t="shared" si="11"/>
        <v>849414.36999999988</v>
      </c>
      <c r="AL96" s="266">
        <f t="shared" si="15"/>
        <v>612736.55000000005</v>
      </c>
      <c r="AM96" s="274">
        <f t="shared" si="16"/>
        <v>675651.78</v>
      </c>
      <c r="AN96" s="248">
        <f t="shared" si="12"/>
        <v>-62915.229999999981</v>
      </c>
    </row>
    <row r="97" spans="1:40" ht="15" thickBot="1" x14ac:dyDescent="0.25">
      <c r="A97" s="236" t="s">
        <v>313</v>
      </c>
      <c r="B97" s="236" t="s">
        <v>44</v>
      </c>
      <c r="C97" s="275">
        <v>5378</v>
      </c>
      <c r="D97" s="276" t="s">
        <v>898</v>
      </c>
      <c r="E97" t="s">
        <v>2698</v>
      </c>
      <c r="F97" s="318">
        <v>734256.22</v>
      </c>
      <c r="G97" s="318"/>
      <c r="H97" s="318">
        <v>63709.74</v>
      </c>
      <c r="I97"/>
      <c r="J97"/>
      <c r="K97">
        <v>1079026.57</v>
      </c>
      <c r="L97">
        <v>258116.03</v>
      </c>
      <c r="M97" s="325">
        <v>1770</v>
      </c>
      <c r="N97" s="325">
        <v>36118.300000000003</v>
      </c>
      <c r="O97" s="325">
        <v>144600</v>
      </c>
      <c r="P97" s="325">
        <v>19.73</v>
      </c>
      <c r="Q97"/>
      <c r="R97"/>
      <c r="S97">
        <v>289556.92</v>
      </c>
      <c r="T97">
        <v>2326634.9900000002</v>
      </c>
      <c r="U97" s="327">
        <v>464644.18</v>
      </c>
      <c r="V97" s="327"/>
      <c r="W97" s="327"/>
      <c r="X97" s="327"/>
      <c r="Y97" s="327">
        <v>506596.5</v>
      </c>
      <c r="Z97" s="327">
        <v>13100</v>
      </c>
      <c r="AA97" s="328">
        <v>559586.5</v>
      </c>
      <c r="AB97" s="328">
        <v>2000</v>
      </c>
      <c r="AC97" s="328"/>
      <c r="AD97" s="328">
        <v>315195.26</v>
      </c>
      <c r="AE97" s="328">
        <v>25809.27</v>
      </c>
      <c r="AF97" s="328"/>
      <c r="AG97" s="328"/>
      <c r="AH97" s="328"/>
      <c r="AI97" s="246">
        <f t="shared" si="13"/>
        <v>797965.96</v>
      </c>
      <c r="AJ97" s="247">
        <f t="shared" si="14"/>
        <v>182508.03</v>
      </c>
      <c r="AK97" s="271">
        <f t="shared" si="11"/>
        <v>615457.92999999993</v>
      </c>
      <c r="AL97" s="266">
        <f t="shared" si="15"/>
        <v>984340.67999999993</v>
      </c>
      <c r="AM97" s="274">
        <f t="shared" si="16"/>
        <v>902591.03</v>
      </c>
      <c r="AN97" s="248">
        <f t="shared" si="12"/>
        <v>81749.649999999907</v>
      </c>
    </row>
    <row r="98" spans="1:40" ht="15" thickBot="1" x14ac:dyDescent="0.25">
      <c r="A98" s="236" t="s">
        <v>313</v>
      </c>
      <c r="B98" s="236" t="s">
        <v>44</v>
      </c>
      <c r="C98" s="275">
        <v>4212</v>
      </c>
      <c r="D98" s="276" t="s">
        <v>899</v>
      </c>
      <c r="E98" t="s">
        <v>2699</v>
      </c>
      <c r="F98" s="318">
        <v>835186.14</v>
      </c>
      <c r="G98" s="318"/>
      <c r="H98" s="318">
        <v>79652.11</v>
      </c>
      <c r="I98"/>
      <c r="J98"/>
      <c r="K98">
        <v>2571353.0099999998</v>
      </c>
      <c r="L98">
        <v>1086169.3700000001</v>
      </c>
      <c r="M98" s="325">
        <v>8100</v>
      </c>
      <c r="N98" s="325">
        <v>56880.3</v>
      </c>
      <c r="O98" s="325"/>
      <c r="P98" s="325">
        <v>23.36</v>
      </c>
      <c r="Q98">
        <v>102000</v>
      </c>
      <c r="R98"/>
      <c r="S98">
        <v>267716.23</v>
      </c>
      <c r="T98">
        <v>2310530.36</v>
      </c>
      <c r="U98" s="327">
        <v>382762.22</v>
      </c>
      <c r="V98" s="327">
        <v>4500</v>
      </c>
      <c r="W98" s="327"/>
      <c r="X98" s="327"/>
      <c r="Y98" s="327">
        <v>283479</v>
      </c>
      <c r="Z98" s="327">
        <v>15500</v>
      </c>
      <c r="AA98" s="328">
        <v>519177</v>
      </c>
      <c r="AB98" s="328">
        <v>4490</v>
      </c>
      <c r="AC98" s="328"/>
      <c r="AD98" s="328">
        <v>211354.04</v>
      </c>
      <c r="AE98" s="328">
        <v>110830.32</v>
      </c>
      <c r="AF98" s="328"/>
      <c r="AG98" s="328"/>
      <c r="AH98" s="328"/>
      <c r="AI98" s="246">
        <f t="shared" si="13"/>
        <v>914838.25</v>
      </c>
      <c r="AJ98" s="247">
        <f t="shared" si="14"/>
        <v>65003.66</v>
      </c>
      <c r="AK98" s="271">
        <f t="shared" si="11"/>
        <v>849834.59</v>
      </c>
      <c r="AL98" s="266">
        <f t="shared" si="15"/>
        <v>686241.22</v>
      </c>
      <c r="AM98" s="274">
        <f t="shared" si="16"/>
        <v>845851.3600000001</v>
      </c>
      <c r="AN98" s="248">
        <f t="shared" si="12"/>
        <v>-159610.14000000013</v>
      </c>
    </row>
    <row r="99" spans="1:40" ht="15" thickBot="1" x14ac:dyDescent="0.25">
      <c r="A99" s="236" t="s">
        <v>313</v>
      </c>
      <c r="B99" s="236" t="s">
        <v>44</v>
      </c>
      <c r="C99" s="275">
        <v>3326</v>
      </c>
      <c r="D99" s="276" t="s">
        <v>900</v>
      </c>
      <c r="E99" t="s">
        <v>2798</v>
      </c>
      <c r="F99" s="318">
        <v>777821.24</v>
      </c>
      <c r="G99" s="318"/>
      <c r="H99" s="318">
        <v>31150.32</v>
      </c>
      <c r="I99"/>
      <c r="J99"/>
      <c r="K99">
        <v>970230.71</v>
      </c>
      <c r="L99">
        <v>190992.11</v>
      </c>
      <c r="M99" s="325">
        <v>1500</v>
      </c>
      <c r="N99" s="325">
        <v>44378.86</v>
      </c>
      <c r="O99" s="325"/>
      <c r="P99" s="325">
        <v>216573.88</v>
      </c>
      <c r="Q99"/>
      <c r="R99"/>
      <c r="S99">
        <v>313537.87</v>
      </c>
      <c r="T99">
        <v>2166873.39</v>
      </c>
      <c r="U99" s="327">
        <v>298390.09000000003</v>
      </c>
      <c r="V99" s="327"/>
      <c r="W99" s="327"/>
      <c r="X99" s="327"/>
      <c r="Y99" s="327">
        <v>171914</v>
      </c>
      <c r="Z99" s="327">
        <v>7500</v>
      </c>
      <c r="AA99" s="328">
        <v>368494</v>
      </c>
      <c r="AB99" s="328"/>
      <c r="AC99" s="328">
        <v>4490</v>
      </c>
      <c r="AD99" s="328">
        <v>170025.84</v>
      </c>
      <c r="AE99" s="328">
        <v>51854.49</v>
      </c>
      <c r="AF99" s="328"/>
      <c r="AG99" s="328"/>
      <c r="AH99" s="328"/>
      <c r="AI99" s="246">
        <f t="shared" si="13"/>
        <v>808971.55999999994</v>
      </c>
      <c r="AJ99" s="247">
        <f t="shared" si="14"/>
        <v>262452.74</v>
      </c>
      <c r="AK99" s="271">
        <f t="shared" si="11"/>
        <v>546518.81999999995</v>
      </c>
      <c r="AL99" s="266">
        <f t="shared" si="15"/>
        <v>477804.09</v>
      </c>
      <c r="AM99" s="274">
        <f t="shared" si="16"/>
        <v>594864.32999999996</v>
      </c>
      <c r="AN99" s="248">
        <f t="shared" si="12"/>
        <v>-117060.23999999993</v>
      </c>
    </row>
    <row r="100" spans="1:40" ht="15" thickBot="1" x14ac:dyDescent="0.25">
      <c r="A100" s="236" t="s">
        <v>316</v>
      </c>
      <c r="B100" s="236" t="s">
        <v>45</v>
      </c>
      <c r="C100" s="275">
        <v>2523</v>
      </c>
      <c r="D100" s="276" t="s">
        <v>901</v>
      </c>
      <c r="E100" t="s">
        <v>2700</v>
      </c>
      <c r="F100" s="318">
        <v>480479.83</v>
      </c>
      <c r="G100" s="318"/>
      <c r="H100" s="318">
        <v>154238.5</v>
      </c>
      <c r="I100"/>
      <c r="J100"/>
      <c r="K100">
        <v>971463.33</v>
      </c>
      <c r="L100">
        <v>88146.34</v>
      </c>
      <c r="M100" s="325">
        <v>0</v>
      </c>
      <c r="N100" s="325">
        <v>43700</v>
      </c>
      <c r="O100" s="325"/>
      <c r="P100" s="325"/>
      <c r="Q100"/>
      <c r="R100"/>
      <c r="S100">
        <v>-2946</v>
      </c>
      <c r="T100"/>
      <c r="U100" s="327">
        <v>260418.55</v>
      </c>
      <c r="V100" s="327"/>
      <c r="W100" s="327"/>
      <c r="X100" s="327"/>
      <c r="Y100" s="327">
        <v>257313</v>
      </c>
      <c r="Z100" s="327">
        <v>8200</v>
      </c>
      <c r="AA100" s="328">
        <v>345333</v>
      </c>
      <c r="AB100" s="328"/>
      <c r="AC100" s="328"/>
      <c r="AD100" s="328">
        <v>163874.79</v>
      </c>
      <c r="AE100" s="328">
        <v>62704.17</v>
      </c>
      <c r="AF100" s="328"/>
      <c r="AG100" s="328"/>
      <c r="AH100" s="328"/>
      <c r="AI100" s="246">
        <f t="shared" si="13"/>
        <v>634718.33000000007</v>
      </c>
      <c r="AJ100" s="247">
        <f t="shared" si="14"/>
        <v>43700</v>
      </c>
      <c r="AK100" s="271">
        <f t="shared" si="11"/>
        <v>591018.33000000007</v>
      </c>
      <c r="AL100" s="266">
        <f t="shared" si="15"/>
        <v>525931.55000000005</v>
      </c>
      <c r="AM100" s="274">
        <f t="shared" si="16"/>
        <v>571911.96000000008</v>
      </c>
      <c r="AN100" s="248">
        <f t="shared" si="12"/>
        <v>-45980.410000000033</v>
      </c>
    </row>
    <row r="101" spans="1:40" ht="15" thickBot="1" x14ac:dyDescent="0.25">
      <c r="A101" s="236" t="s">
        <v>316</v>
      </c>
      <c r="B101" s="236" t="s">
        <v>45</v>
      </c>
      <c r="C101" s="275">
        <v>5391</v>
      </c>
      <c r="D101" s="276" t="s">
        <v>902</v>
      </c>
      <c r="E101" t="s">
        <v>2701</v>
      </c>
      <c r="F101" s="318">
        <v>691012.87</v>
      </c>
      <c r="G101" s="318">
        <v>19100</v>
      </c>
      <c r="H101" s="318">
        <v>48940.99</v>
      </c>
      <c r="I101"/>
      <c r="J101"/>
      <c r="K101">
        <v>152808.69</v>
      </c>
      <c r="L101">
        <v>219290.82</v>
      </c>
      <c r="M101" s="325">
        <v>0</v>
      </c>
      <c r="N101" s="325">
        <v>45150</v>
      </c>
      <c r="O101" s="325"/>
      <c r="P101" s="325"/>
      <c r="Q101"/>
      <c r="R101"/>
      <c r="S101"/>
      <c r="T101">
        <v>1563007.5</v>
      </c>
      <c r="U101" s="327">
        <v>285098.65999999997</v>
      </c>
      <c r="V101" s="327"/>
      <c r="W101" s="327"/>
      <c r="X101" s="327"/>
      <c r="Y101" s="327">
        <v>372813</v>
      </c>
      <c r="Z101" s="327">
        <v>9000</v>
      </c>
      <c r="AA101" s="328">
        <v>498032</v>
      </c>
      <c r="AB101" s="328"/>
      <c r="AC101" s="328"/>
      <c r="AD101" s="328">
        <v>228989.96</v>
      </c>
      <c r="AE101" s="328">
        <v>39700.769999999997</v>
      </c>
      <c r="AF101" s="328"/>
      <c r="AG101" s="328"/>
      <c r="AH101" s="328"/>
      <c r="AI101" s="246">
        <f t="shared" si="13"/>
        <v>759053.86</v>
      </c>
      <c r="AJ101" s="247">
        <f t="shared" si="14"/>
        <v>45150</v>
      </c>
      <c r="AK101" s="271">
        <f t="shared" si="11"/>
        <v>713903.86</v>
      </c>
      <c r="AL101" s="266">
        <f t="shared" si="15"/>
        <v>666911.65999999992</v>
      </c>
      <c r="AM101" s="274">
        <f t="shared" si="16"/>
        <v>766722.73</v>
      </c>
      <c r="AN101" s="248">
        <f t="shared" si="12"/>
        <v>-99811.070000000065</v>
      </c>
    </row>
    <row r="102" spans="1:40" ht="15" thickBot="1" x14ac:dyDescent="0.25">
      <c r="A102" s="236" t="s">
        <v>316</v>
      </c>
      <c r="B102" s="236" t="s">
        <v>45</v>
      </c>
      <c r="C102" s="275">
        <v>2709</v>
      </c>
      <c r="D102" s="276" t="s">
        <v>903</v>
      </c>
      <c r="E102" t="s">
        <v>2702</v>
      </c>
      <c r="F102" s="318">
        <v>431284.13</v>
      </c>
      <c r="G102" s="318"/>
      <c r="H102" s="318">
        <v>72242.33</v>
      </c>
      <c r="I102"/>
      <c r="J102"/>
      <c r="K102">
        <v>478544.44</v>
      </c>
      <c r="L102">
        <v>221962.38</v>
      </c>
      <c r="M102" s="325">
        <v>0</v>
      </c>
      <c r="N102" s="325">
        <v>52890</v>
      </c>
      <c r="O102" s="325"/>
      <c r="P102" s="325"/>
      <c r="Q102"/>
      <c r="R102"/>
      <c r="S102">
        <v>-2006.3</v>
      </c>
      <c r="T102">
        <v>2046781.46</v>
      </c>
      <c r="U102" s="327">
        <v>239955.35</v>
      </c>
      <c r="V102" s="327"/>
      <c r="W102" s="327"/>
      <c r="X102" s="327"/>
      <c r="Y102" s="327">
        <v>327673.5</v>
      </c>
      <c r="Z102" s="327">
        <v>7500</v>
      </c>
      <c r="AA102" s="328">
        <v>387876.5</v>
      </c>
      <c r="AB102" s="328">
        <v>5270</v>
      </c>
      <c r="AC102" s="328"/>
      <c r="AD102" s="328">
        <v>123942.61</v>
      </c>
      <c r="AE102" s="328">
        <v>47985.120000000003</v>
      </c>
      <c r="AF102" s="328"/>
      <c r="AG102" s="328"/>
      <c r="AH102" s="328"/>
      <c r="AI102" s="246">
        <f t="shared" si="13"/>
        <v>503526.46</v>
      </c>
      <c r="AJ102" s="247">
        <f t="shared" si="14"/>
        <v>52890</v>
      </c>
      <c r="AK102" s="271">
        <f t="shared" si="11"/>
        <v>450636.46</v>
      </c>
      <c r="AL102" s="266">
        <f t="shared" si="15"/>
        <v>575128.85</v>
      </c>
      <c r="AM102" s="274">
        <f t="shared" si="16"/>
        <v>565074.23</v>
      </c>
      <c r="AN102" s="248">
        <f t="shared" si="12"/>
        <v>10054.619999999995</v>
      </c>
    </row>
    <row r="103" spans="1:40" ht="15" thickBot="1" x14ac:dyDescent="0.25">
      <c r="A103" s="236" t="s">
        <v>316</v>
      </c>
      <c r="B103" s="236" t="s">
        <v>45</v>
      </c>
      <c r="C103" s="275">
        <v>3276</v>
      </c>
      <c r="D103" s="276" t="s">
        <v>904</v>
      </c>
      <c r="E103" t="s">
        <v>2703</v>
      </c>
      <c r="F103" s="318">
        <v>432439.83</v>
      </c>
      <c r="G103" s="318">
        <v>0</v>
      </c>
      <c r="H103" s="318">
        <v>41093.93</v>
      </c>
      <c r="I103"/>
      <c r="J103"/>
      <c r="K103">
        <v>737612.72</v>
      </c>
      <c r="L103">
        <v>263213.38</v>
      </c>
      <c r="M103" s="325">
        <v>0</v>
      </c>
      <c r="N103" s="325">
        <v>60800</v>
      </c>
      <c r="O103" s="325"/>
      <c r="P103" s="325"/>
      <c r="Q103"/>
      <c r="R103"/>
      <c r="S103"/>
      <c r="T103">
        <v>3243756.17</v>
      </c>
      <c r="U103" s="327">
        <v>274414.76</v>
      </c>
      <c r="V103" s="327"/>
      <c r="W103" s="327"/>
      <c r="X103" s="327"/>
      <c r="Y103" s="327">
        <v>212215.5</v>
      </c>
      <c r="Z103" s="327"/>
      <c r="AA103" s="328">
        <v>364834.5</v>
      </c>
      <c r="AB103" s="328"/>
      <c r="AC103" s="328"/>
      <c r="AD103" s="328">
        <v>132979.54</v>
      </c>
      <c r="AE103" s="328">
        <v>66693.86</v>
      </c>
      <c r="AF103" s="328"/>
      <c r="AG103" s="328"/>
      <c r="AH103" s="328"/>
      <c r="AI103" s="246">
        <f t="shared" si="13"/>
        <v>473533.76</v>
      </c>
      <c r="AJ103" s="247">
        <f t="shared" si="14"/>
        <v>60800</v>
      </c>
      <c r="AK103" s="271">
        <f t="shared" si="11"/>
        <v>412733.76</v>
      </c>
      <c r="AL103" s="266">
        <f t="shared" si="15"/>
        <v>486630.26</v>
      </c>
      <c r="AM103" s="274">
        <f t="shared" si="16"/>
        <v>564507.9</v>
      </c>
      <c r="AN103" s="248">
        <f t="shared" si="12"/>
        <v>-77877.640000000014</v>
      </c>
    </row>
    <row r="104" spans="1:40" ht="15" thickBot="1" x14ac:dyDescent="0.25">
      <c r="A104" s="236" t="s">
        <v>316</v>
      </c>
      <c r="B104" s="236" t="s">
        <v>45</v>
      </c>
      <c r="C104" s="275">
        <v>1694</v>
      </c>
      <c r="D104" s="276" t="s">
        <v>905</v>
      </c>
      <c r="E104" t="s">
        <v>2704</v>
      </c>
      <c r="F104" s="318">
        <v>323053.21000000002</v>
      </c>
      <c r="G104" s="318"/>
      <c r="H104" s="318">
        <v>36914.71</v>
      </c>
      <c r="I104"/>
      <c r="J104"/>
      <c r="K104">
        <v>303075.48</v>
      </c>
      <c r="L104">
        <v>103099.96</v>
      </c>
      <c r="M104" s="325">
        <v>3000</v>
      </c>
      <c r="N104" s="325">
        <v>41000</v>
      </c>
      <c r="O104" s="325">
        <v>19000</v>
      </c>
      <c r="P104" s="325">
        <v>0</v>
      </c>
      <c r="Q104"/>
      <c r="R104"/>
      <c r="S104">
        <v>1632.45</v>
      </c>
      <c r="T104">
        <v>2614880.33</v>
      </c>
      <c r="U104" s="327">
        <v>262169.5</v>
      </c>
      <c r="V104" s="327"/>
      <c r="W104" s="327"/>
      <c r="X104" s="327"/>
      <c r="Y104" s="327">
        <v>212425.5</v>
      </c>
      <c r="Z104" s="327">
        <v>9400</v>
      </c>
      <c r="AA104" s="328">
        <v>266785.5</v>
      </c>
      <c r="AB104" s="328"/>
      <c r="AC104" s="328"/>
      <c r="AD104" s="328">
        <v>116568</v>
      </c>
      <c r="AE104" s="328">
        <v>47186.46</v>
      </c>
      <c r="AF104" s="328"/>
      <c r="AG104" s="328"/>
      <c r="AH104" s="328"/>
      <c r="AI104" s="246">
        <f t="shared" si="13"/>
        <v>359967.92000000004</v>
      </c>
      <c r="AJ104" s="247">
        <f t="shared" si="14"/>
        <v>63000</v>
      </c>
      <c r="AK104" s="271">
        <f t="shared" si="11"/>
        <v>296967.92000000004</v>
      </c>
      <c r="AL104" s="266">
        <f t="shared" si="15"/>
        <v>483995</v>
      </c>
      <c r="AM104" s="274">
        <f t="shared" si="16"/>
        <v>430539.96</v>
      </c>
      <c r="AN104" s="248">
        <f t="shared" si="12"/>
        <v>53455.039999999979</v>
      </c>
    </row>
    <row r="105" spans="1:40" ht="15" thickBot="1" x14ac:dyDescent="0.25">
      <c r="A105" s="236" t="s">
        <v>316</v>
      </c>
      <c r="B105" s="236" t="s">
        <v>45</v>
      </c>
      <c r="C105" s="275">
        <v>2072</v>
      </c>
      <c r="D105" s="276" t="s">
        <v>906</v>
      </c>
      <c r="E105" t="s">
        <v>2799</v>
      </c>
      <c r="F105" s="318">
        <v>337111.82</v>
      </c>
      <c r="G105" s="318"/>
      <c r="H105" s="318">
        <v>17565.36</v>
      </c>
      <c r="I105"/>
      <c r="J105"/>
      <c r="K105">
        <v>456259.29</v>
      </c>
      <c r="L105">
        <v>231864.21</v>
      </c>
      <c r="M105" s="325">
        <v>-3250</v>
      </c>
      <c r="N105" s="325">
        <v>47579.72</v>
      </c>
      <c r="O105" s="325">
        <v>37000</v>
      </c>
      <c r="P105" s="325"/>
      <c r="Q105"/>
      <c r="R105"/>
      <c r="S105"/>
      <c r="T105">
        <v>1695120.4</v>
      </c>
      <c r="U105" s="327">
        <v>226114.75</v>
      </c>
      <c r="V105" s="327"/>
      <c r="W105" s="327"/>
      <c r="X105" s="327"/>
      <c r="Y105" s="327">
        <v>356194.5</v>
      </c>
      <c r="Z105" s="327"/>
      <c r="AA105" s="328">
        <v>450574.5</v>
      </c>
      <c r="AB105" s="328"/>
      <c r="AC105" s="328"/>
      <c r="AD105" s="328">
        <v>95307.73</v>
      </c>
      <c r="AE105" s="328">
        <v>56735.74</v>
      </c>
      <c r="AF105" s="328"/>
      <c r="AG105" s="328"/>
      <c r="AH105" s="328"/>
      <c r="AI105" s="246">
        <f t="shared" si="13"/>
        <v>354677.18</v>
      </c>
      <c r="AJ105" s="247">
        <f t="shared" si="14"/>
        <v>81329.72</v>
      </c>
      <c r="AK105" s="271">
        <f t="shared" si="11"/>
        <v>273347.45999999996</v>
      </c>
      <c r="AL105" s="266">
        <f t="shared" si="15"/>
        <v>582309.25</v>
      </c>
      <c r="AM105" s="274">
        <f t="shared" si="16"/>
        <v>602617.97</v>
      </c>
      <c r="AN105" s="248">
        <f t="shared" si="12"/>
        <v>-20308.719999999972</v>
      </c>
    </row>
    <row r="106" spans="1:40" ht="15" thickBot="1" x14ac:dyDescent="0.25">
      <c r="A106" s="236" t="s">
        <v>35</v>
      </c>
      <c r="B106" s="236" t="s">
        <v>36</v>
      </c>
      <c r="C106" s="275">
        <v>2599</v>
      </c>
      <c r="D106" s="276" t="s">
        <v>907</v>
      </c>
      <c r="E106" t="s">
        <v>2705</v>
      </c>
      <c r="F106" s="318">
        <v>400628.6</v>
      </c>
      <c r="G106" s="318">
        <v>36600</v>
      </c>
      <c r="H106" s="318">
        <v>34751.35</v>
      </c>
      <c r="I106"/>
      <c r="J106"/>
      <c r="K106">
        <v>648254</v>
      </c>
      <c r="L106">
        <v>228817.99</v>
      </c>
      <c r="M106" s="325">
        <v>4500</v>
      </c>
      <c r="N106" s="325">
        <v>88575</v>
      </c>
      <c r="O106" s="325">
        <v>4</v>
      </c>
      <c r="P106" s="325">
        <v>831.41</v>
      </c>
      <c r="Q106"/>
      <c r="R106"/>
      <c r="S106"/>
      <c r="T106">
        <v>1187793.3799999999</v>
      </c>
      <c r="U106" s="327">
        <v>400061.12</v>
      </c>
      <c r="V106" s="327"/>
      <c r="W106" s="327"/>
      <c r="X106" s="327"/>
      <c r="Y106" s="327">
        <v>264090</v>
      </c>
      <c r="Z106" s="327">
        <v>48800</v>
      </c>
      <c r="AA106" s="328">
        <v>406760</v>
      </c>
      <c r="AB106" s="328"/>
      <c r="AC106" s="328"/>
      <c r="AD106" s="328">
        <v>193674.83</v>
      </c>
      <c r="AE106" s="328">
        <v>57870.96</v>
      </c>
      <c r="AF106" s="328"/>
      <c r="AG106" s="328"/>
      <c r="AH106" s="328"/>
      <c r="AI106" s="246">
        <f t="shared" si="13"/>
        <v>471979.94999999995</v>
      </c>
      <c r="AJ106" s="247">
        <f t="shared" si="14"/>
        <v>93910.41</v>
      </c>
      <c r="AK106" s="271">
        <f t="shared" si="11"/>
        <v>378069.53999999992</v>
      </c>
      <c r="AL106" s="266">
        <f t="shared" si="15"/>
        <v>712951.12</v>
      </c>
      <c r="AM106" s="274">
        <f t="shared" si="16"/>
        <v>658305.78999999992</v>
      </c>
      <c r="AN106" s="248">
        <f t="shared" si="12"/>
        <v>54645.330000000075</v>
      </c>
    </row>
    <row r="107" spans="1:40" ht="15" thickBot="1" x14ac:dyDescent="0.25">
      <c r="A107" s="236" t="s">
        <v>35</v>
      </c>
      <c r="B107" s="236" t="s">
        <v>36</v>
      </c>
      <c r="C107" s="275">
        <v>7351</v>
      </c>
      <c r="D107" s="276" t="s">
        <v>908</v>
      </c>
      <c r="E107" t="s">
        <v>2706</v>
      </c>
      <c r="F107" s="318">
        <v>724647.52</v>
      </c>
      <c r="G107" s="318">
        <v>78880</v>
      </c>
      <c r="H107" s="318">
        <v>154971.95000000001</v>
      </c>
      <c r="I107"/>
      <c r="J107"/>
      <c r="K107">
        <v>-1643553.03</v>
      </c>
      <c r="L107">
        <v>1061989.05</v>
      </c>
      <c r="M107" s="325">
        <v>207638</v>
      </c>
      <c r="N107" s="325">
        <v>162240</v>
      </c>
      <c r="O107" s="325"/>
      <c r="P107" s="325">
        <v>2787.64</v>
      </c>
      <c r="Q107"/>
      <c r="R107"/>
      <c r="S107">
        <v>60000</v>
      </c>
      <c r="T107">
        <v>4005245.62</v>
      </c>
      <c r="U107" s="327">
        <v>1012383.66</v>
      </c>
      <c r="V107" s="327"/>
      <c r="W107" s="327"/>
      <c r="X107" s="327"/>
      <c r="Y107" s="327">
        <v>387500</v>
      </c>
      <c r="Z107" s="327">
        <v>93600</v>
      </c>
      <c r="AA107" s="328">
        <v>675368</v>
      </c>
      <c r="AB107" s="328"/>
      <c r="AC107" s="328"/>
      <c r="AD107" s="328">
        <v>835064.31999999995</v>
      </c>
      <c r="AE107" s="328">
        <v>83990.43</v>
      </c>
      <c r="AF107" s="328"/>
      <c r="AG107" s="328"/>
      <c r="AH107" s="328"/>
      <c r="AI107" s="246">
        <f t="shared" si="13"/>
        <v>958499.47</v>
      </c>
      <c r="AJ107" s="247">
        <f t="shared" si="14"/>
        <v>372665.64</v>
      </c>
      <c r="AK107" s="271">
        <f t="shared" si="11"/>
        <v>585833.82999999996</v>
      </c>
      <c r="AL107" s="266">
        <f t="shared" si="15"/>
        <v>1493483.6600000001</v>
      </c>
      <c r="AM107" s="274">
        <f t="shared" si="16"/>
        <v>1594422.7499999998</v>
      </c>
      <c r="AN107" s="248">
        <f t="shared" si="12"/>
        <v>-100939.08999999962</v>
      </c>
    </row>
    <row r="108" spans="1:40" ht="15" thickBot="1" x14ac:dyDescent="0.25">
      <c r="A108" s="236" t="s">
        <v>35</v>
      </c>
      <c r="B108" s="236" t="s">
        <v>36</v>
      </c>
      <c r="C108" s="275">
        <v>6204</v>
      </c>
      <c r="D108" s="276" t="s">
        <v>909</v>
      </c>
      <c r="E108" t="s">
        <v>2707</v>
      </c>
      <c r="F108" s="318">
        <v>150974.88</v>
      </c>
      <c r="G108" s="318">
        <v>57300</v>
      </c>
      <c r="H108" s="318">
        <v>60963.72</v>
      </c>
      <c r="I108"/>
      <c r="J108"/>
      <c r="K108">
        <v>947902.42</v>
      </c>
      <c r="L108">
        <v>1357381.55</v>
      </c>
      <c r="M108" s="325">
        <v>945</v>
      </c>
      <c r="N108" s="325">
        <v>64800</v>
      </c>
      <c r="O108" s="325"/>
      <c r="P108" s="325">
        <v>2671.14</v>
      </c>
      <c r="Q108"/>
      <c r="R108"/>
      <c r="S108">
        <v>-3295.5</v>
      </c>
      <c r="T108">
        <v>2324775.44</v>
      </c>
      <c r="U108" s="327">
        <v>788779.31</v>
      </c>
      <c r="V108" s="327"/>
      <c r="W108" s="327"/>
      <c r="X108" s="327"/>
      <c r="Y108" s="327">
        <v>556410</v>
      </c>
      <c r="Z108" s="327">
        <v>57300</v>
      </c>
      <c r="AA108" s="328">
        <v>883340</v>
      </c>
      <c r="AB108" s="328"/>
      <c r="AC108" s="328"/>
      <c r="AD108" s="328">
        <v>303651.14</v>
      </c>
      <c r="AE108" s="328">
        <v>132991.85999999999</v>
      </c>
      <c r="AF108" s="328"/>
      <c r="AG108" s="328"/>
      <c r="AH108" s="328"/>
      <c r="AI108" s="246">
        <f t="shared" si="13"/>
        <v>269238.59999999998</v>
      </c>
      <c r="AJ108" s="247">
        <f t="shared" si="14"/>
        <v>68416.14</v>
      </c>
      <c r="AK108" s="271">
        <f t="shared" si="11"/>
        <v>200822.45999999996</v>
      </c>
      <c r="AL108" s="266">
        <f t="shared" si="15"/>
        <v>1402489.31</v>
      </c>
      <c r="AM108" s="274">
        <f t="shared" si="16"/>
        <v>1319983</v>
      </c>
      <c r="AN108" s="248">
        <f t="shared" si="12"/>
        <v>82506.310000000056</v>
      </c>
    </row>
    <row r="109" spans="1:40" ht="15" thickBot="1" x14ac:dyDescent="0.25">
      <c r="A109" s="236" t="s">
        <v>35</v>
      </c>
      <c r="B109" s="236" t="s">
        <v>36</v>
      </c>
      <c r="C109" s="275">
        <v>5587</v>
      </c>
      <c r="D109" s="276" t="s">
        <v>910</v>
      </c>
      <c r="E109" t="s">
        <v>2708</v>
      </c>
      <c r="F109" s="318">
        <v>517280.57</v>
      </c>
      <c r="G109" s="318">
        <v>26400</v>
      </c>
      <c r="H109" s="318">
        <v>99511.31</v>
      </c>
      <c r="I109"/>
      <c r="J109"/>
      <c r="K109">
        <v>698465.19</v>
      </c>
      <c r="L109">
        <v>303058.76</v>
      </c>
      <c r="M109" s="325">
        <v>13400</v>
      </c>
      <c r="N109" s="325">
        <v>73191.81</v>
      </c>
      <c r="O109" s="325">
        <v>20400</v>
      </c>
      <c r="P109" s="325">
        <v>409.85</v>
      </c>
      <c r="Q109"/>
      <c r="R109"/>
      <c r="S109"/>
      <c r="T109">
        <v>2600171.63</v>
      </c>
      <c r="U109" s="327">
        <v>748494.34</v>
      </c>
      <c r="V109" s="327"/>
      <c r="W109" s="327"/>
      <c r="X109" s="327"/>
      <c r="Y109" s="327">
        <v>338760</v>
      </c>
      <c r="Z109" s="327">
        <v>9875</v>
      </c>
      <c r="AA109" s="328">
        <v>568298</v>
      </c>
      <c r="AB109" s="328"/>
      <c r="AC109" s="328"/>
      <c r="AD109" s="328">
        <v>283918.76</v>
      </c>
      <c r="AE109" s="328">
        <v>92078.46</v>
      </c>
      <c r="AF109" s="328"/>
      <c r="AG109" s="328"/>
      <c r="AH109" s="328"/>
      <c r="AI109" s="246">
        <f t="shared" si="13"/>
        <v>643191.88000000012</v>
      </c>
      <c r="AJ109" s="247">
        <f t="shared" si="14"/>
        <v>107401.66</v>
      </c>
      <c r="AK109" s="271">
        <f t="shared" si="11"/>
        <v>535790.22000000009</v>
      </c>
      <c r="AL109" s="266">
        <f t="shared" si="15"/>
        <v>1097129.3399999999</v>
      </c>
      <c r="AM109" s="274">
        <f t="shared" si="16"/>
        <v>944295.22</v>
      </c>
      <c r="AN109" s="248">
        <f t="shared" si="12"/>
        <v>152834.11999999988</v>
      </c>
    </row>
    <row r="110" spans="1:40" ht="15" thickBot="1" x14ac:dyDescent="0.25">
      <c r="A110" s="236" t="s">
        <v>321</v>
      </c>
      <c r="B110" s="236" t="s">
        <v>46</v>
      </c>
      <c r="C110" s="275">
        <v>3439</v>
      </c>
      <c r="D110" s="276" t="s">
        <v>911</v>
      </c>
      <c r="E110" t="s">
        <v>2709</v>
      </c>
      <c r="F110" s="318">
        <v>505633.11</v>
      </c>
      <c r="G110" s="318">
        <v>105700</v>
      </c>
      <c r="H110" s="318">
        <v>54500.45</v>
      </c>
      <c r="I110"/>
      <c r="J110"/>
      <c r="K110">
        <v>24343.75</v>
      </c>
      <c r="L110">
        <v>179423.6</v>
      </c>
      <c r="M110" s="325">
        <v>190000</v>
      </c>
      <c r="N110" s="325">
        <v>55335.91</v>
      </c>
      <c r="O110" s="325">
        <v>21020</v>
      </c>
      <c r="P110" s="325"/>
      <c r="Q110">
        <v>78400</v>
      </c>
      <c r="R110"/>
      <c r="S110">
        <v>-19535.29</v>
      </c>
      <c r="T110">
        <v>961037.76</v>
      </c>
      <c r="U110" s="327">
        <v>336501.39</v>
      </c>
      <c r="V110" s="327"/>
      <c r="W110" s="327"/>
      <c r="X110" s="327"/>
      <c r="Y110" s="327">
        <v>186616.5</v>
      </c>
      <c r="Z110" s="327">
        <v>22961.040000000001</v>
      </c>
      <c r="AA110" s="328">
        <v>358536.5</v>
      </c>
      <c r="AB110" s="328"/>
      <c r="AC110" s="328"/>
      <c r="AD110" s="328">
        <v>515468.29</v>
      </c>
      <c r="AE110" s="328">
        <v>25172.17</v>
      </c>
      <c r="AF110" s="328"/>
      <c r="AG110" s="328"/>
      <c r="AH110" s="328"/>
      <c r="AI110" s="246">
        <f t="shared" si="13"/>
        <v>665833.55999999994</v>
      </c>
      <c r="AJ110" s="247">
        <f t="shared" si="14"/>
        <v>266355.91000000003</v>
      </c>
      <c r="AK110" s="271">
        <f t="shared" si="11"/>
        <v>399477.64999999991</v>
      </c>
      <c r="AL110" s="266">
        <f t="shared" si="15"/>
        <v>546078.93000000005</v>
      </c>
      <c r="AM110" s="274">
        <f t="shared" si="16"/>
        <v>899176.96000000008</v>
      </c>
      <c r="AN110" s="248">
        <f t="shared" si="12"/>
        <v>-353098.03</v>
      </c>
    </row>
    <row r="111" spans="1:40" ht="15" thickBot="1" x14ac:dyDescent="0.25">
      <c r="A111" s="236" t="s">
        <v>321</v>
      </c>
      <c r="B111" s="236" t="s">
        <v>46</v>
      </c>
      <c r="C111" s="275">
        <v>2930</v>
      </c>
      <c r="D111" s="276" t="s">
        <v>912</v>
      </c>
      <c r="E111" t="s">
        <v>2710</v>
      </c>
      <c r="F111" s="318">
        <v>607946.74</v>
      </c>
      <c r="G111" s="318">
        <v>0</v>
      </c>
      <c r="H111" s="318">
        <v>140293.51</v>
      </c>
      <c r="I111"/>
      <c r="J111"/>
      <c r="K111">
        <v>2</v>
      </c>
      <c r="L111">
        <v>325357.59999999998</v>
      </c>
      <c r="M111" s="325"/>
      <c r="N111" s="325">
        <v>46889.17</v>
      </c>
      <c r="O111" s="325">
        <v>13830</v>
      </c>
      <c r="P111" s="325"/>
      <c r="Q111">
        <v>234620</v>
      </c>
      <c r="R111"/>
      <c r="S111">
        <v>1075.3599999999999</v>
      </c>
      <c r="T111">
        <v>852668.5</v>
      </c>
      <c r="U111" s="327">
        <v>492201.34</v>
      </c>
      <c r="V111" s="327">
        <v>16200</v>
      </c>
      <c r="W111" s="327"/>
      <c r="X111" s="327"/>
      <c r="Y111" s="327">
        <v>392427</v>
      </c>
      <c r="Z111" s="327">
        <v>18771.43</v>
      </c>
      <c r="AA111" s="328">
        <v>490057</v>
      </c>
      <c r="AB111" s="328"/>
      <c r="AC111" s="328"/>
      <c r="AD111" s="328">
        <v>121364.43</v>
      </c>
      <c r="AE111" s="328">
        <v>16147.89</v>
      </c>
      <c r="AF111" s="328"/>
      <c r="AG111" s="328"/>
      <c r="AH111" s="328"/>
      <c r="AI111" s="246">
        <f t="shared" si="13"/>
        <v>748240.25</v>
      </c>
      <c r="AJ111" s="247">
        <f t="shared" si="14"/>
        <v>60719.17</v>
      </c>
      <c r="AK111" s="271">
        <f t="shared" si="11"/>
        <v>687521.08</v>
      </c>
      <c r="AL111" s="266">
        <f t="shared" si="15"/>
        <v>919599.77000000014</v>
      </c>
      <c r="AM111" s="274">
        <f t="shared" si="16"/>
        <v>627569.31999999995</v>
      </c>
      <c r="AN111" s="248">
        <f t="shared" si="12"/>
        <v>292030.45000000019</v>
      </c>
    </row>
    <row r="112" spans="1:40" ht="15" thickBot="1" x14ac:dyDescent="0.25">
      <c r="A112" s="236" t="s">
        <v>321</v>
      </c>
      <c r="B112" s="236" t="s">
        <v>46</v>
      </c>
      <c r="C112" s="275">
        <v>1981</v>
      </c>
      <c r="D112" s="276" t="s">
        <v>913</v>
      </c>
      <c r="E112" t="s">
        <v>2711</v>
      </c>
      <c r="F112" s="318">
        <v>484138.62</v>
      </c>
      <c r="G112" s="318">
        <v>100000</v>
      </c>
      <c r="H112" s="318">
        <v>108881.44</v>
      </c>
      <c r="I112"/>
      <c r="J112"/>
      <c r="K112">
        <v>580652.81000000006</v>
      </c>
      <c r="L112">
        <v>117831.14</v>
      </c>
      <c r="M112" s="325">
        <v>0</v>
      </c>
      <c r="N112" s="325">
        <v>36793.300000000003</v>
      </c>
      <c r="O112" s="325">
        <v>3130</v>
      </c>
      <c r="P112" s="325"/>
      <c r="Q112">
        <v>202100</v>
      </c>
      <c r="R112"/>
      <c r="S112">
        <v>10060.219999999999</v>
      </c>
      <c r="T112">
        <v>1993338.97</v>
      </c>
      <c r="U112" s="327">
        <v>462395.46</v>
      </c>
      <c r="V112" s="327"/>
      <c r="W112" s="327"/>
      <c r="X112" s="327"/>
      <c r="Y112" s="327">
        <v>397236</v>
      </c>
      <c r="Z112" s="327">
        <v>13826.17</v>
      </c>
      <c r="AA112" s="328">
        <v>481566</v>
      </c>
      <c r="AB112" s="328"/>
      <c r="AC112" s="328"/>
      <c r="AD112" s="328">
        <v>134361.21</v>
      </c>
      <c r="AE112" s="328">
        <v>30605.88</v>
      </c>
      <c r="AF112" s="328"/>
      <c r="AG112" s="328"/>
      <c r="AH112" s="328"/>
      <c r="AI112" s="246">
        <f t="shared" si="13"/>
        <v>693020.06</v>
      </c>
      <c r="AJ112" s="247">
        <f t="shared" si="14"/>
        <v>39923.300000000003</v>
      </c>
      <c r="AK112" s="271">
        <f t="shared" si="11"/>
        <v>653096.76</v>
      </c>
      <c r="AL112" s="266">
        <f t="shared" si="15"/>
        <v>873457.63</v>
      </c>
      <c r="AM112" s="274">
        <f t="shared" si="16"/>
        <v>646533.09</v>
      </c>
      <c r="AN112" s="248">
        <f t="shared" si="12"/>
        <v>226924.54000000004</v>
      </c>
    </row>
    <row r="113" spans="1:40" ht="15" thickBot="1" x14ac:dyDescent="0.25">
      <c r="A113" s="236" t="s">
        <v>321</v>
      </c>
      <c r="B113" s="236" t="s">
        <v>46</v>
      </c>
      <c r="C113" s="275">
        <v>1907</v>
      </c>
      <c r="D113" s="276" t="s">
        <v>914</v>
      </c>
      <c r="E113" t="s">
        <v>2712</v>
      </c>
      <c r="F113" s="318">
        <v>708001.67</v>
      </c>
      <c r="G113" s="318">
        <v>135700</v>
      </c>
      <c r="H113" s="318">
        <v>165051.21</v>
      </c>
      <c r="I113"/>
      <c r="J113"/>
      <c r="K113">
        <v>5</v>
      </c>
      <c r="L113">
        <v>139561.20000000001</v>
      </c>
      <c r="M113" s="325"/>
      <c r="N113" s="325">
        <v>49210.92</v>
      </c>
      <c r="O113" s="325">
        <v>18980</v>
      </c>
      <c r="P113" s="325"/>
      <c r="Q113">
        <v>86826</v>
      </c>
      <c r="R113"/>
      <c r="S113">
        <v>-4391.62</v>
      </c>
      <c r="T113">
        <v>3276385.87</v>
      </c>
      <c r="U113" s="327">
        <v>486787.53</v>
      </c>
      <c r="V113" s="327"/>
      <c r="W113" s="327"/>
      <c r="X113" s="327"/>
      <c r="Y113" s="327">
        <v>234664.5</v>
      </c>
      <c r="Z113" s="327">
        <v>13584</v>
      </c>
      <c r="AA113" s="328">
        <v>379574.5</v>
      </c>
      <c r="AB113" s="328"/>
      <c r="AC113" s="328"/>
      <c r="AD113" s="328">
        <v>120079.02</v>
      </c>
      <c r="AE113" s="328">
        <v>9658.2000000000007</v>
      </c>
      <c r="AF113" s="328"/>
      <c r="AG113" s="328"/>
      <c r="AH113" s="328"/>
      <c r="AI113" s="246">
        <f t="shared" si="13"/>
        <v>1008752.88</v>
      </c>
      <c r="AJ113" s="247">
        <f t="shared" si="14"/>
        <v>68190.92</v>
      </c>
      <c r="AK113" s="271">
        <f t="shared" si="11"/>
        <v>940561.96</v>
      </c>
      <c r="AL113" s="266">
        <f t="shared" si="15"/>
        <v>735036.03</v>
      </c>
      <c r="AM113" s="274">
        <f t="shared" si="16"/>
        <v>509311.72000000003</v>
      </c>
      <c r="AN113" s="248">
        <f t="shared" si="12"/>
        <v>225724.31</v>
      </c>
    </row>
    <row r="114" spans="1:40" ht="15" thickBot="1" x14ac:dyDescent="0.25">
      <c r="A114" s="236" t="s">
        <v>321</v>
      </c>
      <c r="B114" s="236" t="s">
        <v>46</v>
      </c>
      <c r="C114" s="275">
        <v>3127</v>
      </c>
      <c r="D114" s="276" t="s">
        <v>915</v>
      </c>
      <c r="E114" t="s">
        <v>2713</v>
      </c>
      <c r="F114" s="318">
        <v>502007.55</v>
      </c>
      <c r="G114" s="318">
        <v>0</v>
      </c>
      <c r="H114" s="318">
        <v>305329.21999999997</v>
      </c>
      <c r="I114"/>
      <c r="J114"/>
      <c r="K114">
        <v>735616.21</v>
      </c>
      <c r="L114">
        <v>707730.97</v>
      </c>
      <c r="M114" s="325">
        <v>0</v>
      </c>
      <c r="N114" s="325">
        <v>47096.11</v>
      </c>
      <c r="O114" s="325"/>
      <c r="P114" s="325"/>
      <c r="Q114">
        <v>4500</v>
      </c>
      <c r="R114"/>
      <c r="S114">
        <v>1452.88</v>
      </c>
      <c r="T114">
        <v>3690825.96</v>
      </c>
      <c r="U114" s="327">
        <v>452467.62</v>
      </c>
      <c r="V114" s="327"/>
      <c r="W114" s="327"/>
      <c r="X114" s="327"/>
      <c r="Y114" s="327">
        <v>385812</v>
      </c>
      <c r="Z114" s="327">
        <v>23142.07</v>
      </c>
      <c r="AA114" s="328">
        <v>501452</v>
      </c>
      <c r="AB114" s="328"/>
      <c r="AC114" s="328"/>
      <c r="AD114" s="328">
        <v>109982.95</v>
      </c>
      <c r="AE114" s="328">
        <v>85790.75</v>
      </c>
      <c r="AF114" s="328"/>
      <c r="AG114" s="328"/>
      <c r="AH114" s="328">
        <v>0.01</v>
      </c>
      <c r="AI114" s="246">
        <f t="shared" si="13"/>
        <v>807336.77</v>
      </c>
      <c r="AJ114" s="247">
        <f t="shared" si="14"/>
        <v>47096.11</v>
      </c>
      <c r="AK114" s="271">
        <f t="shared" si="11"/>
        <v>760240.66</v>
      </c>
      <c r="AL114" s="266">
        <f t="shared" si="15"/>
        <v>861421.69</v>
      </c>
      <c r="AM114" s="274">
        <f t="shared" si="16"/>
        <v>697225.71</v>
      </c>
      <c r="AN114" s="248">
        <f t="shared" si="12"/>
        <v>164195.97999999998</v>
      </c>
    </row>
    <row r="115" spans="1:40" ht="15" thickBot="1" x14ac:dyDescent="0.25">
      <c r="A115" s="236" t="s">
        <v>321</v>
      </c>
      <c r="B115" s="236" t="s">
        <v>46</v>
      </c>
      <c r="C115" s="275">
        <v>2860</v>
      </c>
      <c r="D115" s="276" t="s">
        <v>916</v>
      </c>
      <c r="E115" t="s">
        <v>2714</v>
      </c>
      <c r="F115" s="318">
        <v>1041627.71</v>
      </c>
      <c r="G115" s="318">
        <v>110000</v>
      </c>
      <c r="H115" s="318">
        <v>175604.06</v>
      </c>
      <c r="I115"/>
      <c r="J115"/>
      <c r="K115">
        <v>132015.01</v>
      </c>
      <c r="L115">
        <v>268312.92</v>
      </c>
      <c r="M115" s="325">
        <v>0</v>
      </c>
      <c r="N115" s="325">
        <v>39040.79</v>
      </c>
      <c r="O115" s="325">
        <v>3590</v>
      </c>
      <c r="P115" s="325"/>
      <c r="Q115">
        <v>58850</v>
      </c>
      <c r="R115"/>
      <c r="S115">
        <v>17575.77</v>
      </c>
      <c r="T115">
        <v>1854865.59</v>
      </c>
      <c r="U115" s="327">
        <v>457638.93</v>
      </c>
      <c r="V115" s="327"/>
      <c r="W115" s="327"/>
      <c r="X115" s="327"/>
      <c r="Y115" s="327">
        <v>234969</v>
      </c>
      <c r="Z115" s="327">
        <v>18241.04</v>
      </c>
      <c r="AA115" s="328">
        <v>336541</v>
      </c>
      <c r="AB115" s="328"/>
      <c r="AC115" s="328"/>
      <c r="AD115" s="328">
        <v>139172.65</v>
      </c>
      <c r="AE115" s="328">
        <v>17920.59</v>
      </c>
      <c r="AF115" s="328"/>
      <c r="AG115" s="328"/>
      <c r="AH115" s="328"/>
      <c r="AI115" s="246">
        <f t="shared" si="13"/>
        <v>1327231.77</v>
      </c>
      <c r="AJ115" s="247">
        <f t="shared" si="14"/>
        <v>42630.79</v>
      </c>
      <c r="AK115" s="271">
        <f t="shared" si="11"/>
        <v>1284600.98</v>
      </c>
      <c r="AL115" s="266">
        <f t="shared" si="15"/>
        <v>710848.97</v>
      </c>
      <c r="AM115" s="274">
        <f t="shared" si="16"/>
        <v>493634.24000000005</v>
      </c>
      <c r="AN115" s="248">
        <f t="shared" si="12"/>
        <v>217214.72999999992</v>
      </c>
    </row>
    <row r="116" spans="1:40" ht="15" thickBot="1" x14ac:dyDescent="0.25">
      <c r="A116" s="236" t="s">
        <v>321</v>
      </c>
      <c r="B116" s="236" t="s">
        <v>46</v>
      </c>
      <c r="C116" s="275">
        <v>3321</v>
      </c>
      <c r="D116" s="276" t="s">
        <v>917</v>
      </c>
      <c r="E116" t="s">
        <v>2715</v>
      </c>
      <c r="F116" s="318">
        <v>813550.76</v>
      </c>
      <c r="G116" s="318">
        <v>100000</v>
      </c>
      <c r="H116" s="318">
        <v>323683.56</v>
      </c>
      <c r="I116"/>
      <c r="J116"/>
      <c r="K116">
        <v>274436.31</v>
      </c>
      <c r="L116">
        <v>850703.35</v>
      </c>
      <c r="M116" s="325">
        <v>0</v>
      </c>
      <c r="N116" s="325">
        <v>35907.01</v>
      </c>
      <c r="O116" s="325">
        <v>5000</v>
      </c>
      <c r="P116" s="325"/>
      <c r="Q116">
        <v>287949.8</v>
      </c>
      <c r="R116"/>
      <c r="S116">
        <v>1830.4</v>
      </c>
      <c r="T116">
        <v>1808375.97</v>
      </c>
      <c r="U116" s="327">
        <v>291932.62</v>
      </c>
      <c r="V116" s="327">
        <v>28500</v>
      </c>
      <c r="W116" s="327"/>
      <c r="X116" s="327"/>
      <c r="Y116" s="327">
        <v>364707</v>
      </c>
      <c r="Z116" s="327">
        <v>15025.26</v>
      </c>
      <c r="AA116" s="328">
        <v>484817</v>
      </c>
      <c r="AB116" s="328"/>
      <c r="AC116" s="328"/>
      <c r="AD116" s="328">
        <v>140646.28</v>
      </c>
      <c r="AE116" s="328">
        <v>58979.07</v>
      </c>
      <c r="AF116" s="328"/>
      <c r="AG116" s="328"/>
      <c r="AH116" s="328"/>
      <c r="AI116" s="246">
        <f t="shared" si="13"/>
        <v>1237234.32</v>
      </c>
      <c r="AJ116" s="247">
        <f t="shared" si="14"/>
        <v>40907.01</v>
      </c>
      <c r="AK116" s="271">
        <f t="shared" si="11"/>
        <v>1196327.31</v>
      </c>
      <c r="AL116" s="266">
        <f t="shared" si="15"/>
        <v>700164.88</v>
      </c>
      <c r="AM116" s="274">
        <f t="shared" si="16"/>
        <v>684442.35</v>
      </c>
      <c r="AN116" s="248">
        <f t="shared" si="12"/>
        <v>15722.530000000028</v>
      </c>
    </row>
    <row r="117" spans="1:40" ht="15" thickBot="1" x14ac:dyDescent="0.25">
      <c r="A117" s="236" t="s">
        <v>321</v>
      </c>
      <c r="B117" s="236" t="s">
        <v>46</v>
      </c>
      <c r="C117" s="275">
        <v>3558</v>
      </c>
      <c r="D117" s="276" t="s">
        <v>918</v>
      </c>
      <c r="E117" t="s">
        <v>2716</v>
      </c>
      <c r="F117" s="318">
        <v>1597655.25</v>
      </c>
      <c r="G117" s="318">
        <v>0</v>
      </c>
      <c r="H117" s="318">
        <v>290923.13</v>
      </c>
      <c r="I117"/>
      <c r="J117"/>
      <c r="K117">
        <v>312902.24</v>
      </c>
      <c r="L117">
        <v>353390.5</v>
      </c>
      <c r="M117" s="325">
        <v>0</v>
      </c>
      <c r="N117" s="325">
        <v>45145.75</v>
      </c>
      <c r="O117" s="325">
        <v>22890</v>
      </c>
      <c r="P117" s="325"/>
      <c r="Q117">
        <v>257061</v>
      </c>
      <c r="R117"/>
      <c r="S117">
        <v>22490.57</v>
      </c>
      <c r="T117">
        <v>2329931.42</v>
      </c>
      <c r="U117" s="327">
        <v>537847.99</v>
      </c>
      <c r="V117" s="327"/>
      <c r="W117" s="327"/>
      <c r="X117" s="327"/>
      <c r="Y117" s="327">
        <v>302683.5</v>
      </c>
      <c r="Z117" s="327">
        <v>25526.12</v>
      </c>
      <c r="AA117" s="328">
        <v>412263.5</v>
      </c>
      <c r="AB117" s="328"/>
      <c r="AC117" s="328"/>
      <c r="AD117" s="328">
        <v>173508.42</v>
      </c>
      <c r="AE117" s="328">
        <v>51793.35</v>
      </c>
      <c r="AF117" s="328"/>
      <c r="AG117" s="328"/>
      <c r="AH117" s="328"/>
      <c r="AI117" s="246">
        <f t="shared" si="13"/>
        <v>1888578.38</v>
      </c>
      <c r="AJ117" s="247">
        <f t="shared" si="14"/>
        <v>68035.75</v>
      </c>
      <c r="AK117" s="271">
        <f t="shared" si="11"/>
        <v>1820542.63</v>
      </c>
      <c r="AL117" s="266">
        <f t="shared" si="15"/>
        <v>866057.61</v>
      </c>
      <c r="AM117" s="274">
        <f t="shared" si="16"/>
        <v>637565.27</v>
      </c>
      <c r="AN117" s="248">
        <f t="shared" si="12"/>
        <v>228492.33999999997</v>
      </c>
    </row>
    <row r="118" spans="1:40" ht="15" thickBot="1" x14ac:dyDescent="0.25">
      <c r="A118" s="236" t="s">
        <v>321</v>
      </c>
      <c r="B118" s="236" t="s">
        <v>46</v>
      </c>
      <c r="C118" s="275">
        <v>1774</v>
      </c>
      <c r="D118" s="276" t="s">
        <v>919</v>
      </c>
      <c r="E118" t="s">
        <v>2717</v>
      </c>
      <c r="F118" s="318">
        <v>409209.13</v>
      </c>
      <c r="G118" s="318">
        <v>5700</v>
      </c>
      <c r="H118" s="318">
        <v>29315.02</v>
      </c>
      <c r="I118"/>
      <c r="J118"/>
      <c r="K118">
        <v>1352467.13</v>
      </c>
      <c r="L118">
        <v>358869.03</v>
      </c>
      <c r="M118" s="325">
        <v>350000</v>
      </c>
      <c r="N118" s="325">
        <v>53059.38</v>
      </c>
      <c r="O118" s="325">
        <v>18420</v>
      </c>
      <c r="P118" s="325"/>
      <c r="Q118">
        <v>83400</v>
      </c>
      <c r="R118"/>
      <c r="S118">
        <v>1647.36</v>
      </c>
      <c r="T118">
        <v>857017.52</v>
      </c>
      <c r="U118" s="327">
        <v>490709.77</v>
      </c>
      <c r="V118" s="327">
        <v>14000</v>
      </c>
      <c r="W118" s="327"/>
      <c r="X118" s="327"/>
      <c r="Y118" s="327">
        <v>281568</v>
      </c>
      <c r="Z118" s="327">
        <v>18129.12</v>
      </c>
      <c r="AA118" s="328">
        <v>390620</v>
      </c>
      <c r="AB118" s="328"/>
      <c r="AC118" s="328"/>
      <c r="AD118" s="328">
        <v>124985.46</v>
      </c>
      <c r="AE118" s="328">
        <v>49727.07</v>
      </c>
      <c r="AF118" s="328"/>
      <c r="AG118" s="328"/>
      <c r="AH118" s="328"/>
      <c r="AI118" s="246">
        <f t="shared" si="13"/>
        <v>444224.15</v>
      </c>
      <c r="AJ118" s="247">
        <f t="shared" si="14"/>
        <v>421479.38</v>
      </c>
      <c r="AK118" s="271">
        <f t="shared" si="11"/>
        <v>22744.770000000019</v>
      </c>
      <c r="AL118" s="266">
        <f t="shared" si="15"/>
        <v>804406.89</v>
      </c>
      <c r="AM118" s="274">
        <f t="shared" si="16"/>
        <v>565332.53</v>
      </c>
      <c r="AN118" s="248">
        <f t="shared" si="12"/>
        <v>239074.36</v>
      </c>
    </row>
    <row r="119" spans="1:40" ht="15" thickBot="1" x14ac:dyDescent="0.25">
      <c r="A119" s="236" t="s">
        <v>321</v>
      </c>
      <c r="B119" s="236" t="s">
        <v>46</v>
      </c>
      <c r="C119" s="275">
        <v>1942</v>
      </c>
      <c r="D119" s="276" t="s">
        <v>920</v>
      </c>
      <c r="E119" t="s">
        <v>2800</v>
      </c>
      <c r="F119" s="318">
        <v>278286.03999999998</v>
      </c>
      <c r="G119" s="318">
        <v>5700</v>
      </c>
      <c r="H119" s="318">
        <v>154748.66</v>
      </c>
      <c r="I119"/>
      <c r="J119"/>
      <c r="K119">
        <v>834381.7</v>
      </c>
      <c r="L119">
        <v>93427.56</v>
      </c>
      <c r="M119" s="325">
        <v>133390</v>
      </c>
      <c r="N119" s="325">
        <v>36763.879999999997</v>
      </c>
      <c r="O119" s="325"/>
      <c r="P119" s="325"/>
      <c r="Q119">
        <v>62440</v>
      </c>
      <c r="R119"/>
      <c r="S119">
        <v>2676.96</v>
      </c>
      <c r="T119">
        <v>2768353.45</v>
      </c>
      <c r="U119" s="327">
        <v>294962.96999999997</v>
      </c>
      <c r="V119" s="327">
        <v>8100</v>
      </c>
      <c r="W119" s="327"/>
      <c r="X119" s="327"/>
      <c r="Y119" s="327">
        <v>165270</v>
      </c>
      <c r="Z119" s="327">
        <v>16359.43</v>
      </c>
      <c r="AA119" s="328">
        <v>247670</v>
      </c>
      <c r="AB119" s="328"/>
      <c r="AC119" s="328"/>
      <c r="AD119" s="328">
        <v>108555.86</v>
      </c>
      <c r="AE119" s="328">
        <v>45842.58</v>
      </c>
      <c r="AF119" s="328"/>
      <c r="AG119" s="328"/>
      <c r="AH119" s="328"/>
      <c r="AI119" s="246">
        <f t="shared" si="13"/>
        <v>438734.69999999995</v>
      </c>
      <c r="AJ119" s="247">
        <f t="shared" si="14"/>
        <v>170153.88</v>
      </c>
      <c r="AK119" s="271">
        <f t="shared" si="11"/>
        <v>268580.81999999995</v>
      </c>
      <c r="AL119" s="266">
        <f t="shared" si="15"/>
        <v>484692.39999999997</v>
      </c>
      <c r="AM119" s="274">
        <f t="shared" si="16"/>
        <v>402068.44</v>
      </c>
      <c r="AN119" s="248">
        <f t="shared" si="12"/>
        <v>82623.959999999963</v>
      </c>
    </row>
    <row r="120" spans="1:40" ht="15" thickBot="1" x14ac:dyDescent="0.25">
      <c r="A120" s="236" t="s">
        <v>321</v>
      </c>
      <c r="B120" s="236" t="s">
        <v>46</v>
      </c>
      <c r="C120" s="275">
        <v>2702</v>
      </c>
      <c r="D120" s="276" t="s">
        <v>921</v>
      </c>
      <c r="E120" t="s">
        <v>2801</v>
      </c>
      <c r="F120" s="318">
        <v>828548.01</v>
      </c>
      <c r="G120" s="318">
        <v>0</v>
      </c>
      <c r="H120" s="318">
        <v>19437.28</v>
      </c>
      <c r="I120"/>
      <c r="J120"/>
      <c r="K120">
        <v>323550.43</v>
      </c>
      <c r="L120">
        <v>118064.42</v>
      </c>
      <c r="M120" s="325">
        <v>60000</v>
      </c>
      <c r="N120" s="325">
        <v>45900</v>
      </c>
      <c r="O120" s="325">
        <v>5120</v>
      </c>
      <c r="P120" s="325"/>
      <c r="Q120"/>
      <c r="R120"/>
      <c r="S120">
        <v>1887.6</v>
      </c>
      <c r="T120">
        <v>3313708.59</v>
      </c>
      <c r="U120" s="327">
        <v>268851.34999999998</v>
      </c>
      <c r="V120" s="327"/>
      <c r="W120" s="327"/>
      <c r="X120" s="327"/>
      <c r="Y120" s="327">
        <v>543837</v>
      </c>
      <c r="Z120" s="327">
        <v>22548.85</v>
      </c>
      <c r="AA120" s="328">
        <v>615777</v>
      </c>
      <c r="AB120" s="328"/>
      <c r="AC120" s="328"/>
      <c r="AD120" s="328">
        <v>115496.85</v>
      </c>
      <c r="AE120" s="328">
        <v>16708.02</v>
      </c>
      <c r="AF120" s="328"/>
      <c r="AG120" s="328"/>
      <c r="AH120" s="328"/>
      <c r="AI120" s="246">
        <f t="shared" si="13"/>
        <v>847985.29</v>
      </c>
      <c r="AJ120" s="247">
        <f t="shared" si="14"/>
        <v>111020</v>
      </c>
      <c r="AK120" s="271">
        <f t="shared" si="11"/>
        <v>736965.29</v>
      </c>
      <c r="AL120" s="266">
        <f t="shared" si="15"/>
        <v>835237.2</v>
      </c>
      <c r="AM120" s="274">
        <f t="shared" si="16"/>
        <v>747981.87</v>
      </c>
      <c r="AN120" s="248">
        <f t="shared" si="12"/>
        <v>87255.329999999958</v>
      </c>
    </row>
    <row r="121" spans="1:40" ht="15" thickBot="1" x14ac:dyDescent="0.25">
      <c r="A121" s="236" t="s">
        <v>321</v>
      </c>
      <c r="B121" s="236" t="s">
        <v>46</v>
      </c>
      <c r="C121" s="275">
        <v>2772</v>
      </c>
      <c r="D121" s="276" t="s">
        <v>922</v>
      </c>
      <c r="E121" t="s">
        <v>2813</v>
      </c>
      <c r="F121" s="318">
        <v>461870.39</v>
      </c>
      <c r="G121" s="318">
        <v>0</v>
      </c>
      <c r="H121" s="318">
        <v>74153.19</v>
      </c>
      <c r="I121"/>
      <c r="J121"/>
      <c r="K121">
        <v>521060.24</v>
      </c>
      <c r="L121">
        <v>123815.45</v>
      </c>
      <c r="M121" s="325">
        <v>0</v>
      </c>
      <c r="N121" s="325">
        <v>31031.3</v>
      </c>
      <c r="O121" s="325">
        <v>120000</v>
      </c>
      <c r="P121" s="325"/>
      <c r="Q121">
        <v>3865</v>
      </c>
      <c r="R121"/>
      <c r="S121">
        <v>82025.11</v>
      </c>
      <c r="T121">
        <v>3532326.06</v>
      </c>
      <c r="U121" s="327">
        <v>305239.95</v>
      </c>
      <c r="V121" s="327"/>
      <c r="W121" s="327"/>
      <c r="X121" s="327"/>
      <c r="Y121" s="327">
        <v>154035</v>
      </c>
      <c r="Z121" s="327">
        <v>12933.84</v>
      </c>
      <c r="AA121" s="328">
        <v>259865</v>
      </c>
      <c r="AB121" s="328"/>
      <c r="AC121" s="328"/>
      <c r="AD121" s="328">
        <v>170981.04</v>
      </c>
      <c r="AE121" s="328">
        <v>48291.45</v>
      </c>
      <c r="AF121" s="328"/>
      <c r="AG121" s="328"/>
      <c r="AH121" s="328"/>
      <c r="AI121" s="246">
        <f t="shared" si="13"/>
        <v>536023.58000000007</v>
      </c>
      <c r="AJ121" s="247">
        <f t="shared" si="14"/>
        <v>151031.29999999999</v>
      </c>
      <c r="AK121" s="271">
        <f t="shared" si="11"/>
        <v>384992.28000000009</v>
      </c>
      <c r="AL121" s="266">
        <f t="shared" si="15"/>
        <v>472208.79000000004</v>
      </c>
      <c r="AM121" s="274">
        <f t="shared" si="16"/>
        <v>479137.49000000005</v>
      </c>
      <c r="AN121" s="248">
        <f t="shared" si="12"/>
        <v>-6928.7000000000116</v>
      </c>
    </row>
    <row r="122" spans="1:40" ht="15" thickBot="1" x14ac:dyDescent="0.25">
      <c r="A122" s="236" t="s">
        <v>37</v>
      </c>
      <c r="B122" s="236" t="s">
        <v>38</v>
      </c>
      <c r="C122" s="275">
        <v>6140</v>
      </c>
      <c r="D122" s="276" t="s">
        <v>923</v>
      </c>
      <c r="E122" t="s">
        <v>2718</v>
      </c>
      <c r="F122" s="318">
        <v>257397.24</v>
      </c>
      <c r="G122" s="318">
        <v>0</v>
      </c>
      <c r="H122" s="318">
        <v>216680.65</v>
      </c>
      <c r="I122"/>
      <c r="J122"/>
      <c r="K122">
        <v>1086827.25</v>
      </c>
      <c r="L122">
        <v>462074.82</v>
      </c>
      <c r="M122" s="325">
        <v>0</v>
      </c>
      <c r="N122" s="325">
        <v>72260</v>
      </c>
      <c r="O122" s="325"/>
      <c r="P122" s="325">
        <v>180</v>
      </c>
      <c r="Q122"/>
      <c r="R122">
        <v>327391.69</v>
      </c>
      <c r="S122">
        <v>380722.05</v>
      </c>
      <c r="T122">
        <v>1454124.22</v>
      </c>
      <c r="U122" s="327">
        <v>394365.5</v>
      </c>
      <c r="V122" s="327"/>
      <c r="W122" s="327"/>
      <c r="X122" s="327"/>
      <c r="Y122" s="327">
        <v>289536</v>
      </c>
      <c r="Z122" s="327">
        <v>5000</v>
      </c>
      <c r="AA122" s="328">
        <v>528275</v>
      </c>
      <c r="AB122" s="328"/>
      <c r="AC122" s="328"/>
      <c r="AD122" s="328">
        <v>254323.51</v>
      </c>
      <c r="AE122" s="328">
        <v>74244.990000000005</v>
      </c>
      <c r="AF122" s="328"/>
      <c r="AG122" s="328"/>
      <c r="AH122" s="328"/>
      <c r="AI122" s="246">
        <f t="shared" si="13"/>
        <v>474077.89</v>
      </c>
      <c r="AJ122" s="247">
        <f t="shared" si="14"/>
        <v>72440</v>
      </c>
      <c r="AK122" s="271">
        <f t="shared" si="11"/>
        <v>401637.89</v>
      </c>
      <c r="AL122" s="266">
        <f t="shared" si="15"/>
        <v>688901.5</v>
      </c>
      <c r="AM122" s="274">
        <f t="shared" si="16"/>
        <v>856843.5</v>
      </c>
      <c r="AN122" s="248">
        <f t="shared" si="12"/>
        <v>-167942</v>
      </c>
    </row>
    <row r="123" spans="1:40" ht="15" thickBot="1" x14ac:dyDescent="0.25">
      <c r="A123" s="236" t="s">
        <v>37</v>
      </c>
      <c r="B123" s="236" t="s">
        <v>38</v>
      </c>
      <c r="C123" s="275">
        <v>5316</v>
      </c>
      <c r="D123" s="276" t="s">
        <v>924</v>
      </c>
      <c r="E123" t="s">
        <v>2719</v>
      </c>
      <c r="F123" s="318">
        <v>616920.44999999995</v>
      </c>
      <c r="G123" s="318">
        <v>0</v>
      </c>
      <c r="H123" s="318">
        <v>57213.62</v>
      </c>
      <c r="I123"/>
      <c r="J123"/>
      <c r="K123">
        <v>131466.4</v>
      </c>
      <c r="L123">
        <v>206609.92000000001</v>
      </c>
      <c r="M123" s="325">
        <v>6000</v>
      </c>
      <c r="N123" s="325">
        <v>32614.9</v>
      </c>
      <c r="O123" s="325"/>
      <c r="P123" s="325">
        <v>13.8</v>
      </c>
      <c r="Q123"/>
      <c r="R123">
        <v>344369.91999999998</v>
      </c>
      <c r="S123"/>
      <c r="T123">
        <v>5145573.0199999996</v>
      </c>
      <c r="U123" s="327">
        <v>422745</v>
      </c>
      <c r="V123" s="327"/>
      <c r="W123" s="327"/>
      <c r="X123" s="327"/>
      <c r="Y123" s="327">
        <v>617728</v>
      </c>
      <c r="Z123" s="327">
        <v>8500</v>
      </c>
      <c r="AA123" s="328">
        <v>785318</v>
      </c>
      <c r="AB123" s="328"/>
      <c r="AC123" s="328"/>
      <c r="AD123" s="328">
        <v>126188.2</v>
      </c>
      <c r="AE123" s="328">
        <v>27849.69</v>
      </c>
      <c r="AF123" s="328"/>
      <c r="AG123" s="328"/>
      <c r="AH123" s="328"/>
      <c r="AI123" s="246">
        <f t="shared" si="13"/>
        <v>674134.07</v>
      </c>
      <c r="AJ123" s="247">
        <f t="shared" si="14"/>
        <v>38628.700000000004</v>
      </c>
      <c r="AK123" s="271">
        <f t="shared" si="11"/>
        <v>635505.37</v>
      </c>
      <c r="AL123" s="266">
        <f t="shared" si="15"/>
        <v>1048973</v>
      </c>
      <c r="AM123" s="274">
        <f t="shared" si="16"/>
        <v>939355.8899999999</v>
      </c>
      <c r="AN123" s="248">
        <f t="shared" si="12"/>
        <v>109617.1100000001</v>
      </c>
    </row>
    <row r="124" spans="1:40" ht="15" thickBot="1" x14ac:dyDescent="0.25">
      <c r="A124" s="236" t="s">
        <v>37</v>
      </c>
      <c r="B124" s="236" t="s">
        <v>38</v>
      </c>
      <c r="C124" s="275">
        <v>1456</v>
      </c>
      <c r="D124" s="276" t="s">
        <v>925</v>
      </c>
      <c r="E124" t="s">
        <v>2720</v>
      </c>
      <c r="F124" s="318">
        <v>135412.75</v>
      </c>
      <c r="G124" s="318">
        <v>8340</v>
      </c>
      <c r="H124" s="318">
        <v>81621.320000000007</v>
      </c>
      <c r="I124"/>
      <c r="J124"/>
      <c r="K124">
        <v>2</v>
      </c>
      <c r="L124">
        <v>3950.34</v>
      </c>
      <c r="M124" s="325">
        <v>-4500</v>
      </c>
      <c r="N124" s="325">
        <v>-19369.03</v>
      </c>
      <c r="O124" s="325"/>
      <c r="P124" s="325">
        <v>-179000</v>
      </c>
      <c r="Q124"/>
      <c r="R124"/>
      <c r="S124">
        <v>240</v>
      </c>
      <c r="T124">
        <v>2682156.15</v>
      </c>
      <c r="U124" s="327">
        <v>203398.5</v>
      </c>
      <c r="V124" s="327"/>
      <c r="W124" s="327"/>
      <c r="X124" s="327"/>
      <c r="Y124" s="327">
        <v>47544</v>
      </c>
      <c r="Z124" s="327">
        <v>6000</v>
      </c>
      <c r="AA124" s="328">
        <v>135942</v>
      </c>
      <c r="AB124" s="328"/>
      <c r="AC124" s="328"/>
      <c r="AD124" s="328">
        <v>132574.10999999999</v>
      </c>
      <c r="AE124" s="328">
        <v>1249.98</v>
      </c>
      <c r="AF124" s="328"/>
      <c r="AG124" s="328"/>
      <c r="AH124" s="328"/>
      <c r="AI124" s="246">
        <f t="shared" si="13"/>
        <v>225374.07</v>
      </c>
      <c r="AJ124" s="247">
        <f t="shared" si="14"/>
        <v>-202869.03</v>
      </c>
      <c r="AK124" s="271">
        <f t="shared" si="11"/>
        <v>428243.1</v>
      </c>
      <c r="AL124" s="266">
        <f t="shared" si="15"/>
        <v>256942.5</v>
      </c>
      <c r="AM124" s="274">
        <f t="shared" si="16"/>
        <v>269766.08999999997</v>
      </c>
      <c r="AN124" s="248">
        <f t="shared" si="12"/>
        <v>-12823.589999999967</v>
      </c>
    </row>
    <row r="125" spans="1:40" ht="15" thickBot="1" x14ac:dyDescent="0.25">
      <c r="A125" s="236" t="s">
        <v>37</v>
      </c>
      <c r="B125" s="236" t="s">
        <v>38</v>
      </c>
      <c r="C125" s="275">
        <v>2839</v>
      </c>
      <c r="D125" s="276" t="s">
        <v>926</v>
      </c>
      <c r="E125" t="s">
        <v>2721</v>
      </c>
      <c r="F125" s="318">
        <v>439772</v>
      </c>
      <c r="G125" s="318">
        <v>14000</v>
      </c>
      <c r="H125" s="318">
        <v>62014.84</v>
      </c>
      <c r="I125"/>
      <c r="J125"/>
      <c r="K125">
        <v>448407.63</v>
      </c>
      <c r="L125">
        <v>33099.31</v>
      </c>
      <c r="M125" s="325">
        <v>0</v>
      </c>
      <c r="N125" s="325">
        <v>141815.37</v>
      </c>
      <c r="O125" s="325"/>
      <c r="P125" s="325"/>
      <c r="Q125"/>
      <c r="R125">
        <v>102744.46</v>
      </c>
      <c r="S125">
        <v>8800</v>
      </c>
      <c r="T125">
        <v>2132666.9300000002</v>
      </c>
      <c r="U125" s="327">
        <v>172233.5</v>
      </c>
      <c r="V125" s="327"/>
      <c r="W125" s="327"/>
      <c r="X125" s="327"/>
      <c r="Y125" s="327">
        <v>313435.5</v>
      </c>
      <c r="Z125" s="327">
        <v>8000</v>
      </c>
      <c r="AA125" s="328">
        <v>468725.5</v>
      </c>
      <c r="AB125" s="328"/>
      <c r="AC125" s="328"/>
      <c r="AD125" s="328">
        <v>155688.75</v>
      </c>
      <c r="AE125" s="328">
        <v>36844.33</v>
      </c>
      <c r="AF125" s="328"/>
      <c r="AG125" s="328"/>
      <c r="AH125" s="328"/>
      <c r="AI125" s="246">
        <f t="shared" si="13"/>
        <v>515786.83999999997</v>
      </c>
      <c r="AJ125" s="247">
        <f t="shared" si="14"/>
        <v>141815.37</v>
      </c>
      <c r="AK125" s="271">
        <f t="shared" si="11"/>
        <v>373971.47</v>
      </c>
      <c r="AL125" s="266">
        <f t="shared" si="15"/>
        <v>493669</v>
      </c>
      <c r="AM125" s="274">
        <f t="shared" si="16"/>
        <v>661258.57999999996</v>
      </c>
      <c r="AN125" s="248">
        <f t="shared" si="12"/>
        <v>-167589.57999999996</v>
      </c>
    </row>
    <row r="126" spans="1:40" ht="15" thickBot="1" x14ac:dyDescent="0.25">
      <c r="A126" s="236" t="s">
        <v>37</v>
      </c>
      <c r="B126" s="236" t="s">
        <v>38</v>
      </c>
      <c r="C126" s="275">
        <v>4801</v>
      </c>
      <c r="D126" s="276" t="s">
        <v>927</v>
      </c>
      <c r="E126" t="s">
        <v>2722</v>
      </c>
      <c r="F126" s="318">
        <v>663333.75</v>
      </c>
      <c r="G126" s="318"/>
      <c r="H126" s="318">
        <v>114138</v>
      </c>
      <c r="I126"/>
      <c r="J126"/>
      <c r="K126">
        <v>898802.87</v>
      </c>
      <c r="L126">
        <v>166838.53</v>
      </c>
      <c r="M126" s="325">
        <v>0</v>
      </c>
      <c r="N126" s="325">
        <v>74658.45</v>
      </c>
      <c r="O126" s="325"/>
      <c r="P126" s="325">
        <v>0.9</v>
      </c>
      <c r="Q126"/>
      <c r="R126"/>
      <c r="S126"/>
      <c r="T126">
        <v>2748053.22</v>
      </c>
      <c r="U126" s="327">
        <v>529031.61</v>
      </c>
      <c r="V126" s="327"/>
      <c r="W126" s="327"/>
      <c r="X126" s="327"/>
      <c r="Y126" s="327">
        <v>431760</v>
      </c>
      <c r="Z126" s="327">
        <v>5500</v>
      </c>
      <c r="AA126" s="328">
        <v>603989</v>
      </c>
      <c r="AB126" s="328"/>
      <c r="AC126" s="328"/>
      <c r="AD126" s="328">
        <v>192680.33</v>
      </c>
      <c r="AE126" s="328">
        <v>40713.660000000003</v>
      </c>
      <c r="AF126" s="328"/>
      <c r="AG126" s="328"/>
      <c r="AH126" s="328"/>
      <c r="AI126" s="246">
        <f t="shared" si="13"/>
        <v>777471.75</v>
      </c>
      <c r="AJ126" s="247">
        <f t="shared" si="14"/>
        <v>74659.349999999991</v>
      </c>
      <c r="AK126" s="271">
        <f t="shared" si="11"/>
        <v>702812.4</v>
      </c>
      <c r="AL126" s="266">
        <f t="shared" si="15"/>
        <v>966291.61</v>
      </c>
      <c r="AM126" s="274">
        <f t="shared" si="16"/>
        <v>837382.99</v>
      </c>
      <c r="AN126" s="248">
        <f t="shared" si="12"/>
        <v>128908.62</v>
      </c>
    </row>
    <row r="127" spans="1:40" ht="15" thickBot="1" x14ac:dyDescent="0.25">
      <c r="A127" s="236" t="s">
        <v>37</v>
      </c>
      <c r="B127" s="236" t="s">
        <v>38</v>
      </c>
      <c r="C127" s="275">
        <v>3761</v>
      </c>
      <c r="D127" s="276" t="s">
        <v>928</v>
      </c>
      <c r="E127" t="s">
        <v>2723</v>
      </c>
      <c r="F127" s="318">
        <v>1033760.53</v>
      </c>
      <c r="G127" s="318">
        <v>0</v>
      </c>
      <c r="H127" s="318">
        <v>23697.24</v>
      </c>
      <c r="I127"/>
      <c r="J127"/>
      <c r="K127">
        <v>283304.88</v>
      </c>
      <c r="L127">
        <v>495356.23</v>
      </c>
      <c r="M127" s="325">
        <v>-16949</v>
      </c>
      <c r="N127" s="325">
        <v>100277.27</v>
      </c>
      <c r="O127" s="325"/>
      <c r="P127" s="325">
        <v>5000</v>
      </c>
      <c r="Q127"/>
      <c r="R127">
        <v>592794.93999999994</v>
      </c>
      <c r="S127">
        <v>-10</v>
      </c>
      <c r="T127">
        <v>2407634.36</v>
      </c>
      <c r="U127" s="327">
        <v>398725.25</v>
      </c>
      <c r="V127" s="327"/>
      <c r="W127" s="327"/>
      <c r="X127" s="327"/>
      <c r="Y127" s="327">
        <v>175203.5</v>
      </c>
      <c r="Z127" s="327"/>
      <c r="AA127" s="328">
        <v>359328.5</v>
      </c>
      <c r="AB127" s="328"/>
      <c r="AC127" s="328"/>
      <c r="AD127" s="328">
        <v>153257.47</v>
      </c>
      <c r="AE127" s="328">
        <v>14553.21</v>
      </c>
      <c r="AF127" s="328"/>
      <c r="AG127" s="328"/>
      <c r="AH127" s="328"/>
      <c r="AI127" s="246">
        <f t="shared" si="13"/>
        <v>1057457.77</v>
      </c>
      <c r="AJ127" s="247">
        <f t="shared" si="14"/>
        <v>88328.27</v>
      </c>
      <c r="AK127" s="271">
        <f t="shared" si="11"/>
        <v>969129.5</v>
      </c>
      <c r="AL127" s="266">
        <f t="shared" si="15"/>
        <v>573928.75</v>
      </c>
      <c r="AM127" s="274">
        <f t="shared" si="16"/>
        <v>527139.17999999993</v>
      </c>
      <c r="AN127" s="248">
        <f t="shared" si="12"/>
        <v>46789.570000000065</v>
      </c>
    </row>
    <row r="128" spans="1:40" ht="15" thickBot="1" x14ac:dyDescent="0.25">
      <c r="A128" s="236" t="s">
        <v>37</v>
      </c>
      <c r="B128" s="236" t="s">
        <v>38</v>
      </c>
      <c r="C128" s="275">
        <v>4191</v>
      </c>
      <c r="D128" s="276" t="s">
        <v>929</v>
      </c>
      <c r="E128" t="s">
        <v>2724</v>
      </c>
      <c r="F128" s="318">
        <v>451885.81</v>
      </c>
      <c r="G128" s="318">
        <v>0</v>
      </c>
      <c r="H128" s="318">
        <v>40291.01</v>
      </c>
      <c r="I128"/>
      <c r="J128"/>
      <c r="K128">
        <v>2244054.37</v>
      </c>
      <c r="L128">
        <v>-423354.2</v>
      </c>
      <c r="M128" s="325">
        <v>5730</v>
      </c>
      <c r="N128" s="325">
        <v>65923.81</v>
      </c>
      <c r="O128" s="325"/>
      <c r="P128" s="325">
        <v>0</v>
      </c>
      <c r="Q128"/>
      <c r="R128"/>
      <c r="S128"/>
      <c r="T128">
        <v>3580405.02</v>
      </c>
      <c r="U128" s="327">
        <v>178174.75</v>
      </c>
      <c r="V128" s="327"/>
      <c r="W128" s="327"/>
      <c r="X128" s="327"/>
      <c r="Y128" s="327">
        <v>396847.5</v>
      </c>
      <c r="Z128" s="327">
        <v>1000</v>
      </c>
      <c r="AA128" s="328">
        <v>570116.5</v>
      </c>
      <c r="AB128" s="328"/>
      <c r="AC128" s="328"/>
      <c r="AD128" s="328">
        <v>159813.01999999999</v>
      </c>
      <c r="AE128" s="328">
        <v>22039.439999999999</v>
      </c>
      <c r="AF128" s="328"/>
      <c r="AG128" s="328"/>
      <c r="AH128" s="328">
        <v>4000</v>
      </c>
      <c r="AI128" s="246">
        <f t="shared" si="13"/>
        <v>492176.82</v>
      </c>
      <c r="AJ128" s="247">
        <f t="shared" si="14"/>
        <v>71653.81</v>
      </c>
      <c r="AK128" s="271">
        <f t="shared" si="11"/>
        <v>420523.01</v>
      </c>
      <c r="AL128" s="266">
        <f t="shared" si="15"/>
        <v>576022.25</v>
      </c>
      <c r="AM128" s="274">
        <f t="shared" si="16"/>
        <v>755968.96</v>
      </c>
      <c r="AN128" s="248">
        <f t="shared" si="12"/>
        <v>-179946.70999999996</v>
      </c>
    </row>
    <row r="129" spans="1:40" ht="15" thickBot="1" x14ac:dyDescent="0.25">
      <c r="A129" s="236" t="s">
        <v>37</v>
      </c>
      <c r="B129" s="236" t="s">
        <v>38</v>
      </c>
      <c r="C129" s="275">
        <v>1988</v>
      </c>
      <c r="D129" s="276" t="s">
        <v>930</v>
      </c>
      <c r="E129" t="s">
        <v>2725</v>
      </c>
      <c r="F129" s="318">
        <v>987800.23</v>
      </c>
      <c r="G129" s="318">
        <v>0</v>
      </c>
      <c r="H129" s="318">
        <v>106685.69</v>
      </c>
      <c r="I129"/>
      <c r="J129"/>
      <c r="K129">
        <v>335763.58</v>
      </c>
      <c r="L129">
        <v>28786.52</v>
      </c>
      <c r="M129" s="325"/>
      <c r="N129" s="325">
        <v>34300</v>
      </c>
      <c r="O129" s="325"/>
      <c r="P129" s="325">
        <v>215000</v>
      </c>
      <c r="Q129"/>
      <c r="R129">
        <v>1275271.24</v>
      </c>
      <c r="S129"/>
      <c r="T129">
        <v>2242898.44</v>
      </c>
      <c r="U129" s="327">
        <v>313660.73</v>
      </c>
      <c r="V129" s="327"/>
      <c r="W129" s="327"/>
      <c r="X129" s="327"/>
      <c r="Y129" s="327">
        <v>458610</v>
      </c>
      <c r="Z129" s="327"/>
      <c r="AA129" s="328">
        <v>515730</v>
      </c>
      <c r="AB129" s="328"/>
      <c r="AC129" s="328"/>
      <c r="AD129" s="328">
        <v>121312.39</v>
      </c>
      <c r="AE129" s="328">
        <v>22970.5</v>
      </c>
      <c r="AF129" s="328"/>
      <c r="AG129" s="328"/>
      <c r="AH129" s="328">
        <v>4000</v>
      </c>
      <c r="AI129" s="246">
        <f t="shared" si="13"/>
        <v>1094485.92</v>
      </c>
      <c r="AJ129" s="247">
        <f t="shared" si="14"/>
        <v>249300</v>
      </c>
      <c r="AK129" s="271">
        <f t="shared" si="11"/>
        <v>845185.91999999993</v>
      </c>
      <c r="AL129" s="266">
        <f t="shared" si="15"/>
        <v>772270.73</v>
      </c>
      <c r="AM129" s="274">
        <f t="shared" si="16"/>
        <v>664012.89</v>
      </c>
      <c r="AN129" s="248">
        <f t="shared" si="12"/>
        <v>108257.83999999997</v>
      </c>
    </row>
    <row r="130" spans="1:40" ht="15" thickBot="1" x14ac:dyDescent="0.25">
      <c r="A130" s="236" t="s">
        <v>37</v>
      </c>
      <c r="B130" s="236" t="s">
        <v>38</v>
      </c>
      <c r="C130" s="275">
        <v>2809</v>
      </c>
      <c r="D130" s="276" t="s">
        <v>931</v>
      </c>
      <c r="E130" t="s">
        <v>2802</v>
      </c>
      <c r="F130" s="318">
        <v>462402.63</v>
      </c>
      <c r="G130" s="318">
        <v>0</v>
      </c>
      <c r="H130" s="318">
        <v>46871.08</v>
      </c>
      <c r="I130"/>
      <c r="J130"/>
      <c r="K130">
        <v>-3455</v>
      </c>
      <c r="L130">
        <v>576210.22</v>
      </c>
      <c r="M130" s="325"/>
      <c r="N130" s="325">
        <v>62171.68</v>
      </c>
      <c r="O130" s="325"/>
      <c r="P130" s="325">
        <v>64136</v>
      </c>
      <c r="Q130"/>
      <c r="R130">
        <v>-4189079.08</v>
      </c>
      <c r="S130"/>
      <c r="T130">
        <v>3888577.01</v>
      </c>
      <c r="U130" s="327">
        <v>256521.5</v>
      </c>
      <c r="V130" s="327"/>
      <c r="W130" s="327"/>
      <c r="X130" s="327"/>
      <c r="Y130" s="327">
        <v>340671.8</v>
      </c>
      <c r="Z130" s="327"/>
      <c r="AA130" s="328">
        <v>464192.8</v>
      </c>
      <c r="AB130" s="328"/>
      <c r="AC130" s="328"/>
      <c r="AD130" s="328">
        <v>145887.79999999999</v>
      </c>
      <c r="AE130" s="328">
        <v>20000</v>
      </c>
      <c r="AF130" s="328"/>
      <c r="AG130" s="328"/>
      <c r="AH130" s="328">
        <v>960</v>
      </c>
      <c r="AI130" s="246">
        <f t="shared" si="13"/>
        <v>509273.71</v>
      </c>
      <c r="AJ130" s="247">
        <f t="shared" si="14"/>
        <v>126307.68</v>
      </c>
      <c r="AK130" s="271">
        <f t="shared" si="11"/>
        <v>382966.03</v>
      </c>
      <c r="AL130" s="266">
        <f t="shared" si="15"/>
        <v>597193.30000000005</v>
      </c>
      <c r="AM130" s="274">
        <f t="shared" si="16"/>
        <v>631040.6</v>
      </c>
      <c r="AN130" s="248">
        <f t="shared" si="12"/>
        <v>-33847.29999999993</v>
      </c>
    </row>
    <row r="131" spans="1:40" ht="15" thickBot="1" x14ac:dyDescent="0.25">
      <c r="A131" s="236" t="s">
        <v>37</v>
      </c>
      <c r="B131" s="236" t="s">
        <v>38</v>
      </c>
      <c r="C131" s="275">
        <v>2809</v>
      </c>
      <c r="D131" s="276" t="s">
        <v>932</v>
      </c>
      <c r="E131" t="s">
        <v>2803</v>
      </c>
      <c r="F131" s="318">
        <v>131648.03</v>
      </c>
      <c r="G131" s="318">
        <v>0</v>
      </c>
      <c r="H131" s="318">
        <v>82782.460000000006</v>
      </c>
      <c r="I131"/>
      <c r="J131"/>
      <c r="K131">
        <v>3526598.92</v>
      </c>
      <c r="L131">
        <v>295443.01</v>
      </c>
      <c r="M131" s="325"/>
      <c r="N131" s="325">
        <v>20850</v>
      </c>
      <c r="O131" s="325"/>
      <c r="P131" s="325">
        <v>56150</v>
      </c>
      <c r="Q131"/>
      <c r="R131">
        <v>-3262091.58</v>
      </c>
      <c r="S131">
        <v>139500</v>
      </c>
      <c r="T131">
        <v>6097995.7300000004</v>
      </c>
      <c r="U131" s="327">
        <v>233826.49</v>
      </c>
      <c r="V131" s="327"/>
      <c r="W131" s="327"/>
      <c r="X131" s="327"/>
      <c r="Y131" s="327">
        <v>179320</v>
      </c>
      <c r="Z131" s="327"/>
      <c r="AA131" s="328">
        <v>231759</v>
      </c>
      <c r="AB131" s="328"/>
      <c r="AC131" s="328"/>
      <c r="AD131" s="328">
        <v>192009.84</v>
      </c>
      <c r="AE131" s="328">
        <v>75126.48</v>
      </c>
      <c r="AF131" s="328"/>
      <c r="AG131" s="328"/>
      <c r="AH131" s="328">
        <v>4000</v>
      </c>
      <c r="AI131" s="246">
        <f t="shared" si="13"/>
        <v>214430.49</v>
      </c>
      <c r="AJ131" s="247">
        <f t="shared" si="14"/>
        <v>77000</v>
      </c>
      <c r="AK131" s="271">
        <f t="shared" si="11"/>
        <v>137430.49</v>
      </c>
      <c r="AL131" s="266">
        <f t="shared" si="15"/>
        <v>413146.49</v>
      </c>
      <c r="AM131" s="274">
        <f t="shared" si="16"/>
        <v>502895.31999999995</v>
      </c>
      <c r="AN131" s="248">
        <f t="shared" si="12"/>
        <v>-89748.829999999958</v>
      </c>
    </row>
    <row r="132" spans="1:40" ht="15" thickBot="1" x14ac:dyDescent="0.25">
      <c r="A132" s="236" t="s">
        <v>326</v>
      </c>
      <c r="B132" s="236" t="s">
        <v>47</v>
      </c>
      <c r="C132" s="275">
        <v>8788</v>
      </c>
      <c r="D132" s="276" t="s">
        <v>933</v>
      </c>
      <c r="E132" t="s">
        <v>2726</v>
      </c>
      <c r="F132" s="318">
        <v>613806.04</v>
      </c>
      <c r="G132" s="318"/>
      <c r="H132" s="318">
        <v>239344.33</v>
      </c>
      <c r="I132"/>
      <c r="J132"/>
      <c r="K132">
        <v>532171.69999999995</v>
      </c>
      <c r="L132">
        <v>98557.78</v>
      </c>
      <c r="M132" s="325">
        <v>0</v>
      </c>
      <c r="N132" s="325">
        <v>75482.63</v>
      </c>
      <c r="O132" s="325"/>
      <c r="P132" s="325">
        <v>2509</v>
      </c>
      <c r="Q132">
        <v>61620</v>
      </c>
      <c r="R132"/>
      <c r="S132">
        <v>-3000</v>
      </c>
      <c r="T132">
        <v>3801436</v>
      </c>
      <c r="U132" s="327">
        <v>512883.62</v>
      </c>
      <c r="V132" s="327"/>
      <c r="W132" s="327"/>
      <c r="X132" s="327"/>
      <c r="Y132" s="327">
        <v>388667</v>
      </c>
      <c r="Z132" s="327">
        <v>30215.02</v>
      </c>
      <c r="AA132" s="328">
        <v>658097</v>
      </c>
      <c r="AB132" s="328"/>
      <c r="AC132" s="328"/>
      <c r="AD132" s="328">
        <v>375850.81</v>
      </c>
      <c r="AE132" s="328">
        <v>51258.8</v>
      </c>
      <c r="AF132" s="328"/>
      <c r="AG132" s="328"/>
      <c r="AH132" s="328"/>
      <c r="AI132" s="246">
        <f t="shared" si="13"/>
        <v>853150.37</v>
      </c>
      <c r="AJ132" s="247">
        <f t="shared" si="14"/>
        <v>77991.63</v>
      </c>
      <c r="AK132" s="271">
        <f t="shared" si="11"/>
        <v>775158.74</v>
      </c>
      <c r="AL132" s="266">
        <f t="shared" si="15"/>
        <v>931765.64</v>
      </c>
      <c r="AM132" s="274">
        <f t="shared" si="16"/>
        <v>1085206.6100000001</v>
      </c>
      <c r="AN132" s="248">
        <f t="shared" si="12"/>
        <v>-153440.97000000009</v>
      </c>
    </row>
    <row r="133" spans="1:40" ht="15" thickBot="1" x14ac:dyDescent="0.25">
      <c r="A133" s="236" t="s">
        <v>326</v>
      </c>
      <c r="B133" s="236" t="s">
        <v>47</v>
      </c>
      <c r="C133" s="275">
        <v>4890</v>
      </c>
      <c r="D133" s="276" t="s">
        <v>934</v>
      </c>
      <c r="E133" t="s">
        <v>2727</v>
      </c>
      <c r="F133" s="318">
        <v>748955.46</v>
      </c>
      <c r="G133" s="318"/>
      <c r="H133" s="318">
        <v>216865.48</v>
      </c>
      <c r="I133"/>
      <c r="J133"/>
      <c r="K133">
        <v>405718.65</v>
      </c>
      <c r="L133">
        <v>18832.73</v>
      </c>
      <c r="M133" s="325">
        <v>0</v>
      </c>
      <c r="N133" s="325">
        <v>69139.94</v>
      </c>
      <c r="O133" s="325"/>
      <c r="P133" s="325">
        <v>5814</v>
      </c>
      <c r="Q133">
        <v>75000</v>
      </c>
      <c r="R133"/>
      <c r="S133">
        <v>1400</v>
      </c>
      <c r="T133">
        <v>2453088.7400000002</v>
      </c>
      <c r="U133" s="327">
        <v>397831.43</v>
      </c>
      <c r="V133" s="327"/>
      <c r="W133" s="327"/>
      <c r="X133" s="327"/>
      <c r="Y133" s="327">
        <v>243920.5</v>
      </c>
      <c r="Z133" s="327">
        <v>26200</v>
      </c>
      <c r="AA133" s="328">
        <v>477252.5</v>
      </c>
      <c r="AB133" s="328">
        <v>10534</v>
      </c>
      <c r="AC133" s="328"/>
      <c r="AD133" s="328">
        <v>355452.63</v>
      </c>
      <c r="AE133" s="328">
        <v>9720.18</v>
      </c>
      <c r="AF133" s="328"/>
      <c r="AG133" s="328"/>
      <c r="AH133" s="328"/>
      <c r="AI133" s="246">
        <f t="shared" si="13"/>
        <v>965820.94</v>
      </c>
      <c r="AJ133" s="247">
        <f t="shared" si="14"/>
        <v>74953.94</v>
      </c>
      <c r="AK133" s="271">
        <f t="shared" ref="AK133:AK196" si="17">AI133-AJ133</f>
        <v>890867</v>
      </c>
      <c r="AL133" s="266">
        <f t="shared" si="15"/>
        <v>667951.92999999993</v>
      </c>
      <c r="AM133" s="274">
        <f t="shared" si="16"/>
        <v>852959.31</v>
      </c>
      <c r="AN133" s="248">
        <f t="shared" ref="AN133:AN196" si="18">AL133-AM133</f>
        <v>-185007.38000000012</v>
      </c>
    </row>
    <row r="134" spans="1:40" ht="15" thickBot="1" x14ac:dyDescent="0.25">
      <c r="A134" s="236" t="s">
        <v>326</v>
      </c>
      <c r="B134" s="236" t="s">
        <v>47</v>
      </c>
      <c r="C134" s="275">
        <v>8526</v>
      </c>
      <c r="D134" s="276" t="s">
        <v>935</v>
      </c>
      <c r="E134" t="s">
        <v>2728</v>
      </c>
      <c r="F134" s="318">
        <v>533994.68999999994</v>
      </c>
      <c r="G134" s="318">
        <v>0</v>
      </c>
      <c r="H134" s="318">
        <v>292969.46000000002</v>
      </c>
      <c r="I134"/>
      <c r="J134"/>
      <c r="K134">
        <v>331072.89</v>
      </c>
      <c r="L134">
        <v>635124.93000000005</v>
      </c>
      <c r="M134" s="325">
        <v>0</v>
      </c>
      <c r="N134" s="325">
        <v>81662.070000000007</v>
      </c>
      <c r="O134" s="325"/>
      <c r="P134" s="325">
        <v>1761</v>
      </c>
      <c r="Q134">
        <v>39200</v>
      </c>
      <c r="R134"/>
      <c r="S134"/>
      <c r="T134">
        <v>3154882.42</v>
      </c>
      <c r="U134" s="327">
        <v>611178.07999999996</v>
      </c>
      <c r="V134" s="327">
        <v>8000</v>
      </c>
      <c r="W134" s="327"/>
      <c r="X134" s="327"/>
      <c r="Y134" s="327">
        <v>519918.5</v>
      </c>
      <c r="Z134" s="327"/>
      <c r="AA134" s="328">
        <v>790896.5</v>
      </c>
      <c r="AB134" s="328">
        <v>920</v>
      </c>
      <c r="AC134" s="328"/>
      <c r="AD134" s="328">
        <v>477072.58</v>
      </c>
      <c r="AE134" s="328">
        <v>39587.79</v>
      </c>
      <c r="AF134" s="328"/>
      <c r="AG134" s="328"/>
      <c r="AH134" s="328"/>
      <c r="AI134" s="246">
        <f t="shared" si="13"/>
        <v>826964.14999999991</v>
      </c>
      <c r="AJ134" s="247">
        <f t="shared" si="14"/>
        <v>83423.070000000007</v>
      </c>
      <c r="AK134" s="271">
        <f t="shared" si="17"/>
        <v>743541.07999999984</v>
      </c>
      <c r="AL134" s="266">
        <f t="shared" si="15"/>
        <v>1139096.58</v>
      </c>
      <c r="AM134" s="274">
        <f t="shared" si="16"/>
        <v>1308476.8700000001</v>
      </c>
      <c r="AN134" s="248">
        <f t="shared" si="18"/>
        <v>-169380.29000000004</v>
      </c>
    </row>
    <row r="135" spans="1:40" ht="15" thickBot="1" x14ac:dyDescent="0.25">
      <c r="A135" s="236" t="s">
        <v>326</v>
      </c>
      <c r="B135" s="236" t="s">
        <v>47</v>
      </c>
      <c r="C135" s="275">
        <v>6442</v>
      </c>
      <c r="D135" s="276" t="s">
        <v>936</v>
      </c>
      <c r="E135" t="s">
        <v>2729</v>
      </c>
      <c r="F135" s="318">
        <v>371590.36</v>
      </c>
      <c r="G135" s="318">
        <v>127680</v>
      </c>
      <c r="H135" s="318">
        <v>188888.71</v>
      </c>
      <c r="I135"/>
      <c r="J135"/>
      <c r="K135">
        <v>168934.32</v>
      </c>
      <c r="L135">
        <v>221272.25</v>
      </c>
      <c r="M135" s="325">
        <v>1950</v>
      </c>
      <c r="N135" s="325">
        <v>61144.58</v>
      </c>
      <c r="O135" s="325"/>
      <c r="P135" s="325">
        <v>3120</v>
      </c>
      <c r="Q135">
        <v>52640</v>
      </c>
      <c r="R135"/>
      <c r="S135"/>
      <c r="T135">
        <v>1192306.58</v>
      </c>
      <c r="U135" s="327">
        <v>616152.12</v>
      </c>
      <c r="V135" s="327">
        <v>13372</v>
      </c>
      <c r="W135" s="327"/>
      <c r="X135" s="327"/>
      <c r="Y135" s="327">
        <v>182269.5</v>
      </c>
      <c r="Z135" s="327">
        <v>13600</v>
      </c>
      <c r="AA135" s="328">
        <v>388174.5</v>
      </c>
      <c r="AB135" s="328"/>
      <c r="AC135" s="328"/>
      <c r="AD135" s="328">
        <v>359859.3</v>
      </c>
      <c r="AE135" s="328">
        <v>40110.99</v>
      </c>
      <c r="AF135" s="328"/>
      <c r="AG135" s="328"/>
      <c r="AH135" s="328"/>
      <c r="AI135" s="246">
        <f t="shared" si="13"/>
        <v>688159.07</v>
      </c>
      <c r="AJ135" s="247">
        <f t="shared" si="14"/>
        <v>66214.58</v>
      </c>
      <c r="AK135" s="271">
        <f t="shared" si="17"/>
        <v>621944.49</v>
      </c>
      <c r="AL135" s="266">
        <f t="shared" si="15"/>
        <v>825393.62</v>
      </c>
      <c r="AM135" s="274">
        <f t="shared" si="16"/>
        <v>788144.79</v>
      </c>
      <c r="AN135" s="248">
        <f t="shared" si="18"/>
        <v>37248.829999999958</v>
      </c>
    </row>
    <row r="136" spans="1:40" ht="15" thickBot="1" x14ac:dyDescent="0.25">
      <c r="A136" s="236" t="s">
        <v>326</v>
      </c>
      <c r="B136" s="236" t="s">
        <v>47</v>
      </c>
      <c r="C136" s="275">
        <v>3652</v>
      </c>
      <c r="D136" s="276" t="s">
        <v>937</v>
      </c>
      <c r="E136" t="s">
        <v>2730</v>
      </c>
      <c r="F136" s="318">
        <v>600882.38</v>
      </c>
      <c r="G136" s="318"/>
      <c r="H136" s="318">
        <v>107060.84</v>
      </c>
      <c r="I136"/>
      <c r="J136"/>
      <c r="K136">
        <v>646474.19999999995</v>
      </c>
      <c r="L136">
        <v>38712.800000000003</v>
      </c>
      <c r="M136" s="325">
        <v>0</v>
      </c>
      <c r="N136" s="325">
        <v>55841.72</v>
      </c>
      <c r="O136" s="325"/>
      <c r="P136" s="325">
        <v>1384</v>
      </c>
      <c r="Q136"/>
      <c r="R136"/>
      <c r="S136">
        <v>34483.33</v>
      </c>
      <c r="T136">
        <v>2072080.16</v>
      </c>
      <c r="U136" s="327">
        <v>613532.74</v>
      </c>
      <c r="V136" s="327"/>
      <c r="W136" s="327"/>
      <c r="X136" s="327"/>
      <c r="Y136" s="327">
        <v>204459.5</v>
      </c>
      <c r="Z136" s="327"/>
      <c r="AA136" s="328">
        <v>336227.5</v>
      </c>
      <c r="AB136" s="328"/>
      <c r="AC136" s="328"/>
      <c r="AD136" s="328">
        <v>301613.45</v>
      </c>
      <c r="AE136" s="328">
        <v>28639.86</v>
      </c>
      <c r="AF136" s="328"/>
      <c r="AG136" s="328"/>
      <c r="AH136" s="328"/>
      <c r="AI136" s="246">
        <f t="shared" si="13"/>
        <v>707943.22</v>
      </c>
      <c r="AJ136" s="247">
        <f t="shared" si="14"/>
        <v>57225.72</v>
      </c>
      <c r="AK136" s="271">
        <f t="shared" si="17"/>
        <v>650717.5</v>
      </c>
      <c r="AL136" s="266">
        <f t="shared" si="15"/>
        <v>817992.24</v>
      </c>
      <c r="AM136" s="274">
        <f t="shared" si="16"/>
        <v>666480.80999999994</v>
      </c>
      <c r="AN136" s="248">
        <f t="shared" si="18"/>
        <v>151511.43000000005</v>
      </c>
    </row>
    <row r="137" spans="1:40" ht="15" thickBot="1" x14ac:dyDescent="0.25">
      <c r="A137" s="236" t="s">
        <v>326</v>
      </c>
      <c r="B137" s="236" t="s">
        <v>47</v>
      </c>
      <c r="C137" s="275">
        <v>7302</v>
      </c>
      <c r="D137" s="276" t="s">
        <v>938</v>
      </c>
      <c r="E137" t="s">
        <v>2731</v>
      </c>
      <c r="F137" s="318">
        <v>651558.16</v>
      </c>
      <c r="G137" s="318"/>
      <c r="H137" s="318">
        <v>642394.34</v>
      </c>
      <c r="I137"/>
      <c r="J137"/>
      <c r="K137">
        <v>412214.29</v>
      </c>
      <c r="L137">
        <v>27157.19</v>
      </c>
      <c r="M137" s="325"/>
      <c r="N137" s="325">
        <v>69131.33</v>
      </c>
      <c r="O137" s="325"/>
      <c r="P137" s="325">
        <v>1492</v>
      </c>
      <c r="Q137"/>
      <c r="R137"/>
      <c r="S137">
        <v>30200</v>
      </c>
      <c r="T137">
        <v>3517785.78</v>
      </c>
      <c r="U137" s="327">
        <v>644002.03</v>
      </c>
      <c r="V137" s="327"/>
      <c r="W137" s="327"/>
      <c r="X137" s="327"/>
      <c r="Y137" s="327">
        <v>349064.5</v>
      </c>
      <c r="Z137" s="327"/>
      <c r="AA137" s="328">
        <v>457946.5</v>
      </c>
      <c r="AB137" s="328"/>
      <c r="AC137" s="328"/>
      <c r="AD137" s="328">
        <v>327107.56</v>
      </c>
      <c r="AE137" s="328">
        <v>9314.34</v>
      </c>
      <c r="AF137" s="328"/>
      <c r="AG137" s="328"/>
      <c r="AH137" s="328"/>
      <c r="AI137" s="246">
        <f t="shared" si="13"/>
        <v>1293952.5</v>
      </c>
      <c r="AJ137" s="247">
        <f t="shared" si="14"/>
        <v>70623.33</v>
      </c>
      <c r="AK137" s="271">
        <f t="shared" si="17"/>
        <v>1223329.17</v>
      </c>
      <c r="AL137" s="266">
        <f t="shared" si="15"/>
        <v>993066.53</v>
      </c>
      <c r="AM137" s="274">
        <f t="shared" si="16"/>
        <v>794368.4</v>
      </c>
      <c r="AN137" s="248">
        <f t="shared" si="18"/>
        <v>198698.13</v>
      </c>
    </row>
    <row r="138" spans="1:40" ht="15" thickBot="1" x14ac:dyDescent="0.25">
      <c r="A138" s="236" t="s">
        <v>326</v>
      </c>
      <c r="B138" s="236" t="s">
        <v>47</v>
      </c>
      <c r="C138" s="275">
        <v>3122</v>
      </c>
      <c r="D138" s="276" t="s">
        <v>939</v>
      </c>
      <c r="E138" t="s">
        <v>2732</v>
      </c>
      <c r="F138" s="318">
        <v>319451.78999999998</v>
      </c>
      <c r="G138" s="318"/>
      <c r="H138" s="318">
        <v>119541.15</v>
      </c>
      <c r="I138"/>
      <c r="J138"/>
      <c r="K138">
        <v>636573.34</v>
      </c>
      <c r="L138">
        <v>139585.97</v>
      </c>
      <c r="M138" s="325">
        <v>0</v>
      </c>
      <c r="N138" s="325">
        <v>57926.1</v>
      </c>
      <c r="O138" s="325"/>
      <c r="P138" s="325">
        <v>1419</v>
      </c>
      <c r="Q138">
        <v>21050</v>
      </c>
      <c r="R138"/>
      <c r="S138">
        <v>-184</v>
      </c>
      <c r="T138">
        <v>2461639.23</v>
      </c>
      <c r="U138" s="327">
        <v>248325.02</v>
      </c>
      <c r="V138" s="327">
        <v>37000</v>
      </c>
      <c r="W138" s="327"/>
      <c r="X138" s="327"/>
      <c r="Y138" s="327">
        <v>414244</v>
      </c>
      <c r="Z138" s="327">
        <v>15300</v>
      </c>
      <c r="AA138" s="328">
        <v>566049</v>
      </c>
      <c r="AB138" s="328"/>
      <c r="AC138" s="328"/>
      <c r="AD138" s="328">
        <v>182222.11</v>
      </c>
      <c r="AE138" s="328">
        <v>41505.769999999997</v>
      </c>
      <c r="AF138" s="328"/>
      <c r="AG138" s="328"/>
      <c r="AH138" s="328"/>
      <c r="AI138" s="246">
        <f t="shared" si="13"/>
        <v>438992.93999999994</v>
      </c>
      <c r="AJ138" s="247">
        <f t="shared" si="14"/>
        <v>59345.1</v>
      </c>
      <c r="AK138" s="271">
        <f t="shared" si="17"/>
        <v>379647.83999999997</v>
      </c>
      <c r="AL138" s="266">
        <f t="shared" si="15"/>
        <v>714869.02</v>
      </c>
      <c r="AM138" s="274">
        <f t="shared" si="16"/>
        <v>789776.88</v>
      </c>
      <c r="AN138" s="248">
        <f t="shared" si="18"/>
        <v>-74907.859999999986</v>
      </c>
    </row>
    <row r="139" spans="1:40" ht="15" thickBot="1" x14ac:dyDescent="0.25">
      <c r="A139" s="236" t="s">
        <v>326</v>
      </c>
      <c r="B139" s="236" t="s">
        <v>47</v>
      </c>
      <c r="C139" s="275">
        <v>3540</v>
      </c>
      <c r="D139" s="276" t="s">
        <v>940</v>
      </c>
      <c r="E139" t="s">
        <v>2733</v>
      </c>
      <c r="F139" s="318">
        <v>412792.83</v>
      </c>
      <c r="G139" s="318"/>
      <c r="H139" s="318">
        <v>161186.97</v>
      </c>
      <c r="I139"/>
      <c r="J139"/>
      <c r="K139">
        <v>1934846.28</v>
      </c>
      <c r="L139">
        <v>16831.18</v>
      </c>
      <c r="M139" s="325">
        <v>0</v>
      </c>
      <c r="N139" s="325">
        <v>42121.66</v>
      </c>
      <c r="O139" s="325"/>
      <c r="P139" s="325">
        <v>1084</v>
      </c>
      <c r="Q139">
        <v>119240</v>
      </c>
      <c r="R139"/>
      <c r="S139">
        <v>2800.09</v>
      </c>
      <c r="T139">
        <v>1490475.39</v>
      </c>
      <c r="U139" s="327">
        <v>424943.45</v>
      </c>
      <c r="V139" s="327">
        <v>12000</v>
      </c>
      <c r="W139" s="327"/>
      <c r="X139" s="327"/>
      <c r="Y139" s="327">
        <v>289640.3</v>
      </c>
      <c r="Z139" s="327"/>
      <c r="AA139" s="328">
        <v>467260.3</v>
      </c>
      <c r="AB139" s="328"/>
      <c r="AC139" s="328"/>
      <c r="AD139" s="328">
        <v>317903.23</v>
      </c>
      <c r="AE139" s="328">
        <v>61441.89</v>
      </c>
      <c r="AF139" s="328"/>
      <c r="AG139" s="328"/>
      <c r="AH139" s="328"/>
      <c r="AI139" s="246">
        <f t="shared" ref="AI139:AI202" si="19">SUM(F139:H139)</f>
        <v>573979.80000000005</v>
      </c>
      <c r="AJ139" s="247">
        <f t="shared" ref="AJ139:AJ202" si="20">SUM(M139:P139)</f>
        <v>43205.66</v>
      </c>
      <c r="AK139" s="271">
        <f t="shared" si="17"/>
        <v>530774.14</v>
      </c>
      <c r="AL139" s="266">
        <f t="shared" ref="AL139:AL202" si="21">SUM(U139:Z139)</f>
        <v>726583.75</v>
      </c>
      <c r="AM139" s="274">
        <f t="shared" ref="AM139:AM202" si="22">SUM(AA139:AH139)</f>
        <v>846605.42</v>
      </c>
      <c r="AN139" s="248">
        <f t="shared" si="18"/>
        <v>-120021.67000000004</v>
      </c>
    </row>
    <row r="140" spans="1:40" ht="15" thickBot="1" x14ac:dyDescent="0.25">
      <c r="A140" s="236" t="s">
        <v>326</v>
      </c>
      <c r="B140" s="236" t="s">
        <v>47</v>
      </c>
      <c r="C140" s="275">
        <v>8043</v>
      </c>
      <c r="D140" s="276" t="s">
        <v>941</v>
      </c>
      <c r="E140" t="s">
        <v>2734</v>
      </c>
      <c r="F140" s="318">
        <v>327879.27</v>
      </c>
      <c r="G140" s="318"/>
      <c r="H140" s="318">
        <v>373613.74</v>
      </c>
      <c r="I140"/>
      <c r="J140"/>
      <c r="K140">
        <v>176924</v>
      </c>
      <c r="L140">
        <v>595026.74</v>
      </c>
      <c r="M140" s="325">
        <v>4000</v>
      </c>
      <c r="N140" s="325">
        <v>59286.7</v>
      </c>
      <c r="O140" s="325"/>
      <c r="P140" s="325">
        <v>2865</v>
      </c>
      <c r="Q140">
        <v>-9000</v>
      </c>
      <c r="R140"/>
      <c r="S140">
        <v>248183.64</v>
      </c>
      <c r="T140">
        <v>3529981.97</v>
      </c>
      <c r="U140" s="327">
        <v>500282.17</v>
      </c>
      <c r="V140" s="327">
        <v>9000</v>
      </c>
      <c r="W140" s="327"/>
      <c r="X140" s="327"/>
      <c r="Y140" s="327">
        <v>411280.5</v>
      </c>
      <c r="Z140" s="327">
        <v>-32400</v>
      </c>
      <c r="AA140" s="328">
        <v>666321.5</v>
      </c>
      <c r="AB140" s="328"/>
      <c r="AC140" s="328"/>
      <c r="AD140" s="328">
        <v>418077.37</v>
      </c>
      <c r="AE140" s="328">
        <v>12229.68</v>
      </c>
      <c r="AF140" s="328"/>
      <c r="AG140" s="328"/>
      <c r="AH140" s="328"/>
      <c r="AI140" s="246">
        <f t="shared" si="19"/>
        <v>701493.01</v>
      </c>
      <c r="AJ140" s="247">
        <f t="shared" si="20"/>
        <v>66151.7</v>
      </c>
      <c r="AK140" s="271">
        <f t="shared" si="17"/>
        <v>635341.31000000006</v>
      </c>
      <c r="AL140" s="266">
        <f t="shared" si="21"/>
        <v>888162.66999999993</v>
      </c>
      <c r="AM140" s="274">
        <f t="shared" si="22"/>
        <v>1096628.55</v>
      </c>
      <c r="AN140" s="248">
        <f t="shared" si="18"/>
        <v>-208465.88000000012</v>
      </c>
    </row>
    <row r="141" spans="1:40" ht="15" thickBot="1" x14ac:dyDescent="0.25">
      <c r="A141" s="236" t="s">
        <v>326</v>
      </c>
      <c r="B141" s="236" t="s">
        <v>47</v>
      </c>
      <c r="C141" s="275">
        <v>4264</v>
      </c>
      <c r="D141" s="276" t="s">
        <v>942</v>
      </c>
      <c r="E141" t="s">
        <v>2735</v>
      </c>
      <c r="F141" s="318">
        <v>787860.1</v>
      </c>
      <c r="G141" s="318"/>
      <c r="H141" s="318">
        <v>155747.13</v>
      </c>
      <c r="I141"/>
      <c r="J141"/>
      <c r="K141">
        <v>349584.62</v>
      </c>
      <c r="L141">
        <v>50610.9</v>
      </c>
      <c r="M141" s="325">
        <v>0</v>
      </c>
      <c r="N141" s="325">
        <v>70147.929999999993</v>
      </c>
      <c r="O141" s="325"/>
      <c r="P141" s="325">
        <v>1167</v>
      </c>
      <c r="Q141">
        <v>79175</v>
      </c>
      <c r="R141"/>
      <c r="S141">
        <v>2243.7199999999998</v>
      </c>
      <c r="T141">
        <v>1467910.57</v>
      </c>
      <c r="U141" s="327">
        <v>770760.94</v>
      </c>
      <c r="V141" s="327">
        <v>9750</v>
      </c>
      <c r="W141" s="327"/>
      <c r="X141" s="327"/>
      <c r="Y141" s="327">
        <v>414486.5</v>
      </c>
      <c r="Z141" s="327"/>
      <c r="AA141" s="328">
        <v>508176.5</v>
      </c>
      <c r="AB141" s="328"/>
      <c r="AC141" s="328"/>
      <c r="AD141" s="328">
        <v>384336.31</v>
      </c>
      <c r="AE141" s="328">
        <v>11867.49</v>
      </c>
      <c r="AF141" s="328"/>
      <c r="AG141" s="328"/>
      <c r="AH141" s="328"/>
      <c r="AI141" s="246">
        <f t="shared" si="19"/>
        <v>943607.23</v>
      </c>
      <c r="AJ141" s="247">
        <f t="shared" si="20"/>
        <v>71314.929999999993</v>
      </c>
      <c r="AK141" s="271">
        <f t="shared" si="17"/>
        <v>872292.3</v>
      </c>
      <c r="AL141" s="266">
        <f t="shared" si="21"/>
        <v>1194997.44</v>
      </c>
      <c r="AM141" s="274">
        <f t="shared" si="22"/>
        <v>904380.3</v>
      </c>
      <c r="AN141" s="248">
        <f t="shared" si="18"/>
        <v>290617.1399999999</v>
      </c>
    </row>
    <row r="142" spans="1:40" ht="15" thickBot="1" x14ac:dyDescent="0.25">
      <c r="A142" s="236" t="s">
        <v>326</v>
      </c>
      <c r="B142" s="236" t="s">
        <v>47</v>
      </c>
      <c r="C142" s="275">
        <v>4475</v>
      </c>
      <c r="D142" s="276" t="s">
        <v>943</v>
      </c>
      <c r="E142" t="s">
        <v>2736</v>
      </c>
      <c r="F142" s="318">
        <v>402159.11</v>
      </c>
      <c r="G142" s="318"/>
      <c r="H142" s="318">
        <v>241625.71</v>
      </c>
      <c r="I142"/>
      <c r="J142"/>
      <c r="K142">
        <v>351787.47</v>
      </c>
      <c r="L142">
        <v>242886.09</v>
      </c>
      <c r="M142" s="325"/>
      <c r="N142" s="325">
        <v>58638.07</v>
      </c>
      <c r="O142" s="325"/>
      <c r="P142" s="325">
        <v>1715</v>
      </c>
      <c r="Q142">
        <v>61400</v>
      </c>
      <c r="R142"/>
      <c r="S142">
        <v>3355.74</v>
      </c>
      <c r="T142">
        <v>431311.75</v>
      </c>
      <c r="U142" s="327">
        <v>780187.39</v>
      </c>
      <c r="V142" s="327">
        <v>23800</v>
      </c>
      <c r="W142" s="327"/>
      <c r="X142" s="327"/>
      <c r="Y142" s="327">
        <v>263749.5</v>
      </c>
      <c r="Z142" s="327">
        <v>29200</v>
      </c>
      <c r="AA142" s="328">
        <v>461682.5</v>
      </c>
      <c r="AB142" s="328"/>
      <c r="AC142" s="328"/>
      <c r="AD142" s="328">
        <v>335024.8</v>
      </c>
      <c r="AE142" s="328">
        <v>50682.57</v>
      </c>
      <c r="AF142" s="328"/>
      <c r="AG142" s="328"/>
      <c r="AH142" s="328"/>
      <c r="AI142" s="246">
        <f t="shared" si="19"/>
        <v>643784.81999999995</v>
      </c>
      <c r="AJ142" s="247">
        <f t="shared" si="20"/>
        <v>60353.07</v>
      </c>
      <c r="AK142" s="271">
        <f t="shared" si="17"/>
        <v>583431.75</v>
      </c>
      <c r="AL142" s="266">
        <f t="shared" si="21"/>
        <v>1096936.8900000001</v>
      </c>
      <c r="AM142" s="274">
        <f t="shared" si="22"/>
        <v>847389.87</v>
      </c>
      <c r="AN142" s="248">
        <f t="shared" si="18"/>
        <v>249547.02000000014</v>
      </c>
    </row>
    <row r="143" spans="1:40" ht="15" thickBot="1" x14ac:dyDescent="0.25">
      <c r="A143" s="236" t="s">
        <v>326</v>
      </c>
      <c r="B143" s="236" t="s">
        <v>47</v>
      </c>
      <c r="C143" s="275">
        <v>4153</v>
      </c>
      <c r="D143" s="276" t="s">
        <v>944</v>
      </c>
      <c r="E143" t="s">
        <v>2737</v>
      </c>
      <c r="F143" s="318">
        <v>442521.03</v>
      </c>
      <c r="G143" s="318"/>
      <c r="H143" s="318">
        <v>103884.89</v>
      </c>
      <c r="I143"/>
      <c r="J143"/>
      <c r="K143">
        <v>599541.5</v>
      </c>
      <c r="L143">
        <v>364424.31</v>
      </c>
      <c r="M143" s="325">
        <v>6300</v>
      </c>
      <c r="N143" s="325">
        <v>63494.3</v>
      </c>
      <c r="O143" s="325"/>
      <c r="P143" s="325">
        <v>1183</v>
      </c>
      <c r="Q143">
        <v>24470</v>
      </c>
      <c r="R143"/>
      <c r="S143"/>
      <c r="T143">
        <v>2115546</v>
      </c>
      <c r="U143" s="327">
        <v>368178.98</v>
      </c>
      <c r="V143" s="327"/>
      <c r="W143" s="327"/>
      <c r="X143" s="327"/>
      <c r="Y143" s="327">
        <v>299880</v>
      </c>
      <c r="Z143" s="327">
        <v>11800</v>
      </c>
      <c r="AA143" s="328">
        <v>439748</v>
      </c>
      <c r="AB143" s="328"/>
      <c r="AC143" s="328"/>
      <c r="AD143" s="328">
        <v>265521.65000000002</v>
      </c>
      <c r="AE143" s="328">
        <v>50034.21</v>
      </c>
      <c r="AF143" s="328"/>
      <c r="AG143" s="328"/>
      <c r="AH143" s="328"/>
      <c r="AI143" s="246">
        <f t="shared" si="19"/>
        <v>546405.92000000004</v>
      </c>
      <c r="AJ143" s="247">
        <f t="shared" si="20"/>
        <v>70977.3</v>
      </c>
      <c r="AK143" s="271">
        <f t="shared" si="17"/>
        <v>475428.62000000005</v>
      </c>
      <c r="AL143" s="266">
        <f t="shared" si="21"/>
        <v>679858.98</v>
      </c>
      <c r="AM143" s="274">
        <f t="shared" si="22"/>
        <v>755303.86</v>
      </c>
      <c r="AN143" s="248">
        <f t="shared" si="18"/>
        <v>-75444.88</v>
      </c>
    </row>
    <row r="144" spans="1:40" ht="15" thickBot="1" x14ac:dyDescent="0.25">
      <c r="A144" s="236" t="s">
        <v>326</v>
      </c>
      <c r="B144" s="236" t="s">
        <v>47</v>
      </c>
      <c r="C144" s="275">
        <v>2552</v>
      </c>
      <c r="D144" s="276" t="s">
        <v>945</v>
      </c>
      <c r="E144" t="s">
        <v>2738</v>
      </c>
      <c r="F144" s="318">
        <v>258472.31</v>
      </c>
      <c r="G144" s="318"/>
      <c r="H144" s="318">
        <v>162363.71</v>
      </c>
      <c r="I144"/>
      <c r="J144"/>
      <c r="K144">
        <v>1124092.1399999999</v>
      </c>
      <c r="L144">
        <v>11458.14</v>
      </c>
      <c r="M144" s="325">
        <v>0</v>
      </c>
      <c r="N144" s="325">
        <v>41891.269999999997</v>
      </c>
      <c r="O144" s="325"/>
      <c r="P144" s="325">
        <v>1860</v>
      </c>
      <c r="Q144">
        <v>7860</v>
      </c>
      <c r="R144"/>
      <c r="S144">
        <v>-20</v>
      </c>
      <c r="T144">
        <v>2263113.85</v>
      </c>
      <c r="U144" s="327">
        <v>238896.97</v>
      </c>
      <c r="V144" s="327">
        <v>10340</v>
      </c>
      <c r="W144" s="327"/>
      <c r="X144" s="327"/>
      <c r="Y144" s="327">
        <v>315829.5</v>
      </c>
      <c r="Z144" s="327"/>
      <c r="AA144" s="328">
        <v>445688.5</v>
      </c>
      <c r="AB144" s="328">
        <v>1180</v>
      </c>
      <c r="AC144" s="328"/>
      <c r="AD144" s="328">
        <v>145469.54999999999</v>
      </c>
      <c r="AE144" s="328">
        <v>44763.69</v>
      </c>
      <c r="AF144" s="328"/>
      <c r="AG144" s="328"/>
      <c r="AH144" s="328"/>
      <c r="AI144" s="246">
        <f t="shared" si="19"/>
        <v>420836.02</v>
      </c>
      <c r="AJ144" s="247">
        <f t="shared" si="20"/>
        <v>43751.27</v>
      </c>
      <c r="AK144" s="271">
        <f t="shared" si="17"/>
        <v>377084.75</v>
      </c>
      <c r="AL144" s="266">
        <f t="shared" si="21"/>
        <v>565066.47</v>
      </c>
      <c r="AM144" s="274">
        <f t="shared" si="22"/>
        <v>637101.74</v>
      </c>
      <c r="AN144" s="248">
        <f t="shared" si="18"/>
        <v>-72035.270000000019</v>
      </c>
    </row>
    <row r="145" spans="1:40" ht="15" thickBot="1" x14ac:dyDescent="0.25">
      <c r="A145" s="236" t="s">
        <v>326</v>
      </c>
      <c r="B145" s="236" t="s">
        <v>47</v>
      </c>
      <c r="C145" s="275">
        <v>5199</v>
      </c>
      <c r="D145" s="276" t="s">
        <v>946</v>
      </c>
      <c r="E145" t="s">
        <v>2739</v>
      </c>
      <c r="F145" s="318">
        <v>408976.3</v>
      </c>
      <c r="G145" s="318"/>
      <c r="H145" s="318">
        <v>449224.04</v>
      </c>
      <c r="I145"/>
      <c r="J145"/>
      <c r="K145">
        <v>689894.6</v>
      </c>
      <c r="L145">
        <v>44403.5</v>
      </c>
      <c r="M145" s="325">
        <v>0</v>
      </c>
      <c r="N145" s="325">
        <v>65271.23</v>
      </c>
      <c r="O145" s="325"/>
      <c r="P145" s="325">
        <v>1281</v>
      </c>
      <c r="Q145">
        <v>27500</v>
      </c>
      <c r="R145"/>
      <c r="S145"/>
      <c r="T145">
        <v>2512572.4500000002</v>
      </c>
      <c r="U145" s="327">
        <v>449242.52</v>
      </c>
      <c r="V145" s="327"/>
      <c r="W145" s="327"/>
      <c r="X145" s="327"/>
      <c r="Y145" s="327">
        <v>513359.5</v>
      </c>
      <c r="Z145" s="327">
        <v>4000</v>
      </c>
      <c r="AA145" s="328">
        <v>650873.27</v>
      </c>
      <c r="AB145" s="328"/>
      <c r="AC145" s="328"/>
      <c r="AD145" s="328">
        <v>199067.91</v>
      </c>
      <c r="AE145" s="328">
        <v>16975.2</v>
      </c>
      <c r="AF145" s="328"/>
      <c r="AG145" s="328"/>
      <c r="AH145" s="328"/>
      <c r="AI145" s="246">
        <f t="shared" si="19"/>
        <v>858200.34</v>
      </c>
      <c r="AJ145" s="247">
        <f t="shared" si="20"/>
        <v>66552.23000000001</v>
      </c>
      <c r="AK145" s="271">
        <f t="shared" si="17"/>
        <v>791648.11</v>
      </c>
      <c r="AL145" s="266">
        <f t="shared" si="21"/>
        <v>966602.02</v>
      </c>
      <c r="AM145" s="274">
        <f t="shared" si="22"/>
        <v>866916.38</v>
      </c>
      <c r="AN145" s="248">
        <f t="shared" si="18"/>
        <v>99685.640000000014</v>
      </c>
    </row>
    <row r="146" spans="1:40" ht="15" thickBot="1" x14ac:dyDescent="0.25">
      <c r="A146" s="236" t="s">
        <v>326</v>
      </c>
      <c r="B146" s="236" t="s">
        <v>47</v>
      </c>
      <c r="C146" s="275">
        <v>7299</v>
      </c>
      <c r="D146" s="276" t="s">
        <v>947</v>
      </c>
      <c r="E146" t="s">
        <v>2740</v>
      </c>
      <c r="F146" s="318">
        <v>716501.76</v>
      </c>
      <c r="G146" s="318"/>
      <c r="H146" s="318">
        <v>183282.86</v>
      </c>
      <c r="I146"/>
      <c r="J146"/>
      <c r="K146">
        <v>1878789.6</v>
      </c>
      <c r="L146">
        <v>545666.93000000005</v>
      </c>
      <c r="M146" s="325">
        <v>0</v>
      </c>
      <c r="N146" s="325">
        <v>86798.9</v>
      </c>
      <c r="O146" s="325"/>
      <c r="P146" s="325">
        <v>2523</v>
      </c>
      <c r="Q146"/>
      <c r="R146"/>
      <c r="S146"/>
      <c r="T146">
        <v>1298036.29</v>
      </c>
      <c r="U146" s="327">
        <v>477503.58</v>
      </c>
      <c r="V146" s="327"/>
      <c r="W146" s="327"/>
      <c r="X146" s="327"/>
      <c r="Y146" s="327">
        <v>204034</v>
      </c>
      <c r="Z146" s="327"/>
      <c r="AA146" s="328">
        <v>432276</v>
      </c>
      <c r="AB146" s="328"/>
      <c r="AC146" s="328"/>
      <c r="AD146" s="328">
        <v>365430.66</v>
      </c>
      <c r="AE146" s="328">
        <v>117804.93</v>
      </c>
      <c r="AF146" s="328"/>
      <c r="AG146" s="328"/>
      <c r="AH146" s="328"/>
      <c r="AI146" s="246">
        <f t="shared" si="19"/>
        <v>899784.62</v>
      </c>
      <c r="AJ146" s="247">
        <f t="shared" si="20"/>
        <v>89321.9</v>
      </c>
      <c r="AK146" s="271">
        <f t="shared" si="17"/>
        <v>810462.71999999997</v>
      </c>
      <c r="AL146" s="266">
        <f t="shared" si="21"/>
        <v>681537.58000000007</v>
      </c>
      <c r="AM146" s="274">
        <f t="shared" si="22"/>
        <v>915511.58999999985</v>
      </c>
      <c r="AN146" s="248">
        <f t="shared" si="18"/>
        <v>-233974.00999999978</v>
      </c>
    </row>
    <row r="147" spans="1:40" ht="15" thickBot="1" x14ac:dyDescent="0.25">
      <c r="A147" s="236" t="s">
        <v>330</v>
      </c>
      <c r="B147" s="236" t="s">
        <v>48</v>
      </c>
      <c r="C147" s="275">
        <v>3325</v>
      </c>
      <c r="D147" s="276" t="s">
        <v>948</v>
      </c>
      <c r="E147" t="s">
        <v>2741</v>
      </c>
      <c r="F147" s="318">
        <v>396969.84</v>
      </c>
      <c r="G147" s="318">
        <v>0</v>
      </c>
      <c r="H147" s="318">
        <v>569062.56000000006</v>
      </c>
      <c r="I147"/>
      <c r="J147"/>
      <c r="K147">
        <v>738666.45</v>
      </c>
      <c r="L147">
        <v>338447.29</v>
      </c>
      <c r="M147" s="325">
        <v>0</v>
      </c>
      <c r="N147" s="325">
        <v>55011.3</v>
      </c>
      <c r="O147" s="325"/>
      <c r="P147" s="325"/>
      <c r="Q147"/>
      <c r="R147"/>
      <c r="S147">
        <v>329354.67</v>
      </c>
      <c r="T147">
        <v>1854562.35</v>
      </c>
      <c r="U147" s="327">
        <v>360910.84</v>
      </c>
      <c r="V147" s="327">
        <v>10000</v>
      </c>
      <c r="W147" s="327"/>
      <c r="X147" s="327"/>
      <c r="Y147" s="327">
        <v>231840</v>
      </c>
      <c r="Z147" s="327">
        <v>112900.4</v>
      </c>
      <c r="AA147" s="328">
        <v>401952</v>
      </c>
      <c r="AB147" s="328"/>
      <c r="AC147" s="328"/>
      <c r="AD147" s="328">
        <v>204372.63</v>
      </c>
      <c r="AE147" s="328">
        <v>46364.28</v>
      </c>
      <c r="AF147" s="328"/>
      <c r="AG147" s="328"/>
      <c r="AH147" s="328"/>
      <c r="AI147" s="246">
        <f t="shared" si="19"/>
        <v>966032.40000000014</v>
      </c>
      <c r="AJ147" s="247">
        <f t="shared" si="20"/>
        <v>55011.3</v>
      </c>
      <c r="AK147" s="271">
        <f t="shared" si="17"/>
        <v>911021.10000000009</v>
      </c>
      <c r="AL147" s="266">
        <f t="shared" si="21"/>
        <v>715651.24000000011</v>
      </c>
      <c r="AM147" s="274">
        <f t="shared" si="22"/>
        <v>652688.91</v>
      </c>
      <c r="AN147" s="248">
        <f t="shared" si="18"/>
        <v>62962.330000000075</v>
      </c>
    </row>
    <row r="148" spans="1:40" ht="15" thickBot="1" x14ac:dyDescent="0.25">
      <c r="A148" s="236" t="s">
        <v>330</v>
      </c>
      <c r="B148" s="236" t="s">
        <v>48</v>
      </c>
      <c r="C148" s="275">
        <v>5397</v>
      </c>
      <c r="D148" s="276" t="s">
        <v>949</v>
      </c>
      <c r="E148" t="s">
        <v>2742</v>
      </c>
      <c r="F148" s="318">
        <v>1687068.7</v>
      </c>
      <c r="G148" s="318"/>
      <c r="H148" s="318">
        <v>42119.41</v>
      </c>
      <c r="I148"/>
      <c r="J148"/>
      <c r="K148">
        <v>776810.35</v>
      </c>
      <c r="L148">
        <v>395691.54</v>
      </c>
      <c r="M148" s="325">
        <v>0</v>
      </c>
      <c r="N148" s="325">
        <v>34100</v>
      </c>
      <c r="O148" s="325"/>
      <c r="P148" s="325"/>
      <c r="Q148"/>
      <c r="R148"/>
      <c r="S148">
        <v>256260.46</v>
      </c>
      <c r="T148">
        <v>3974625.34</v>
      </c>
      <c r="U148" s="327">
        <v>468686.18</v>
      </c>
      <c r="V148" s="327">
        <v>5000</v>
      </c>
      <c r="W148" s="327"/>
      <c r="X148" s="327"/>
      <c r="Y148" s="327">
        <v>273735</v>
      </c>
      <c r="Z148" s="327">
        <v>96150.8</v>
      </c>
      <c r="AA148" s="328">
        <v>494741</v>
      </c>
      <c r="AB148" s="328"/>
      <c r="AC148" s="328"/>
      <c r="AD148" s="328">
        <v>270809.45</v>
      </c>
      <c r="AE148" s="328">
        <v>91893.3</v>
      </c>
      <c r="AF148" s="328"/>
      <c r="AG148" s="328"/>
      <c r="AH148" s="328"/>
      <c r="AI148" s="246">
        <f t="shared" si="19"/>
        <v>1729188.1099999999</v>
      </c>
      <c r="AJ148" s="247">
        <f t="shared" si="20"/>
        <v>34100</v>
      </c>
      <c r="AK148" s="271">
        <f t="shared" si="17"/>
        <v>1695088.1099999999</v>
      </c>
      <c r="AL148" s="266">
        <f t="shared" si="21"/>
        <v>843571.98</v>
      </c>
      <c r="AM148" s="274">
        <f t="shared" si="22"/>
        <v>857443.75</v>
      </c>
      <c r="AN148" s="248">
        <f t="shared" si="18"/>
        <v>-13871.770000000019</v>
      </c>
    </row>
    <row r="149" spans="1:40" ht="15" thickBot="1" x14ac:dyDescent="0.25">
      <c r="A149" s="236" t="s">
        <v>330</v>
      </c>
      <c r="B149" s="236" t="s">
        <v>48</v>
      </c>
      <c r="C149" s="275">
        <v>2048</v>
      </c>
      <c r="D149" s="276" t="s">
        <v>950</v>
      </c>
      <c r="E149" t="s">
        <v>2743</v>
      </c>
      <c r="F149" s="318">
        <v>557839.94999999995</v>
      </c>
      <c r="G149" s="318">
        <v>4000</v>
      </c>
      <c r="H149" s="318">
        <v>77523.75</v>
      </c>
      <c r="I149"/>
      <c r="J149"/>
      <c r="K149">
        <v>970205.22</v>
      </c>
      <c r="L149">
        <v>425389.02</v>
      </c>
      <c r="M149" s="325">
        <v>4800</v>
      </c>
      <c r="N149" s="325">
        <v>52372.6</v>
      </c>
      <c r="O149" s="325"/>
      <c r="P149" s="325"/>
      <c r="Q149"/>
      <c r="R149"/>
      <c r="S149">
        <v>-3500</v>
      </c>
      <c r="T149">
        <v>2427116.52</v>
      </c>
      <c r="U149" s="327">
        <v>419217.29</v>
      </c>
      <c r="V149" s="327"/>
      <c r="W149" s="327"/>
      <c r="X149" s="327"/>
      <c r="Y149" s="327">
        <v>541112.6</v>
      </c>
      <c r="Z149" s="327">
        <v>40783.279999999999</v>
      </c>
      <c r="AA149" s="328">
        <v>618752.6</v>
      </c>
      <c r="AB149" s="328"/>
      <c r="AC149" s="328"/>
      <c r="AD149" s="328">
        <v>169041.04</v>
      </c>
      <c r="AE149" s="328">
        <v>74841</v>
      </c>
      <c r="AF149" s="328"/>
      <c r="AG149" s="328"/>
      <c r="AH149" s="328"/>
      <c r="AI149" s="246">
        <f t="shared" si="19"/>
        <v>639363.69999999995</v>
      </c>
      <c r="AJ149" s="247">
        <f t="shared" si="20"/>
        <v>57172.6</v>
      </c>
      <c r="AK149" s="271">
        <f t="shared" si="17"/>
        <v>582191.1</v>
      </c>
      <c r="AL149" s="266">
        <f t="shared" si="21"/>
        <v>1001113.1699999999</v>
      </c>
      <c r="AM149" s="274">
        <f t="shared" si="22"/>
        <v>862634.64</v>
      </c>
      <c r="AN149" s="248">
        <f t="shared" si="18"/>
        <v>138478.52999999991</v>
      </c>
    </row>
    <row r="150" spans="1:40" ht="15" thickBot="1" x14ac:dyDescent="0.25">
      <c r="A150" s="236" t="s">
        <v>330</v>
      </c>
      <c r="B150" s="236" t="s">
        <v>48</v>
      </c>
      <c r="C150" s="275">
        <v>5559</v>
      </c>
      <c r="D150" s="276" t="s">
        <v>951</v>
      </c>
      <c r="E150" t="s">
        <v>2744</v>
      </c>
      <c r="F150" s="318">
        <v>1046857.87</v>
      </c>
      <c r="G150" s="318"/>
      <c r="H150" s="318">
        <v>190446.64</v>
      </c>
      <c r="I150"/>
      <c r="J150"/>
      <c r="K150">
        <v>750641.04</v>
      </c>
      <c r="L150">
        <v>518143.84</v>
      </c>
      <c r="M150" s="325">
        <v>6440</v>
      </c>
      <c r="N150" s="325">
        <v>95500</v>
      </c>
      <c r="O150" s="325"/>
      <c r="P150" s="325">
        <v>2005.62</v>
      </c>
      <c r="Q150"/>
      <c r="R150"/>
      <c r="S150">
        <v>31525.26</v>
      </c>
      <c r="T150">
        <v>2538450.7999999998</v>
      </c>
      <c r="U150" s="327">
        <v>495926.17</v>
      </c>
      <c r="V150" s="327"/>
      <c r="W150" s="327"/>
      <c r="X150" s="327"/>
      <c r="Y150" s="327">
        <v>535572</v>
      </c>
      <c r="Z150" s="327">
        <v>84417.600000000006</v>
      </c>
      <c r="AA150" s="328">
        <v>623012</v>
      </c>
      <c r="AB150" s="328"/>
      <c r="AC150" s="328"/>
      <c r="AD150" s="328">
        <v>357971.23</v>
      </c>
      <c r="AE150" s="328">
        <v>100600.98</v>
      </c>
      <c r="AF150" s="328"/>
      <c r="AG150" s="328"/>
      <c r="AH150" s="328"/>
      <c r="AI150" s="246">
        <f t="shared" si="19"/>
        <v>1237304.51</v>
      </c>
      <c r="AJ150" s="247">
        <f t="shared" si="20"/>
        <v>103945.62</v>
      </c>
      <c r="AK150" s="271">
        <f t="shared" si="17"/>
        <v>1133358.8900000001</v>
      </c>
      <c r="AL150" s="266">
        <f t="shared" si="21"/>
        <v>1115915.77</v>
      </c>
      <c r="AM150" s="274">
        <f t="shared" si="22"/>
        <v>1081584.21</v>
      </c>
      <c r="AN150" s="248">
        <f t="shared" si="18"/>
        <v>34331.560000000056</v>
      </c>
    </row>
    <row r="151" spans="1:40" ht="15" thickBot="1" x14ac:dyDescent="0.25">
      <c r="A151" s="236" t="s">
        <v>330</v>
      </c>
      <c r="B151" s="236" t="s">
        <v>48</v>
      </c>
      <c r="C151" s="275">
        <v>3394</v>
      </c>
      <c r="D151" s="276" t="s">
        <v>952</v>
      </c>
      <c r="E151" t="s">
        <v>2745</v>
      </c>
      <c r="F151" s="318">
        <v>1046547.63</v>
      </c>
      <c r="G151" s="318"/>
      <c r="H151" s="318">
        <v>409756.19</v>
      </c>
      <c r="I151"/>
      <c r="J151"/>
      <c r="K151">
        <v>986786.21</v>
      </c>
      <c r="L151">
        <v>318209.34000000003</v>
      </c>
      <c r="M151" s="325">
        <v>6760</v>
      </c>
      <c r="N151" s="325">
        <v>74108.100000000006</v>
      </c>
      <c r="O151" s="325"/>
      <c r="P151" s="325"/>
      <c r="Q151"/>
      <c r="R151"/>
      <c r="S151">
        <v>95325.53</v>
      </c>
      <c r="T151">
        <v>3053279.47</v>
      </c>
      <c r="U151" s="327">
        <v>604019.1</v>
      </c>
      <c r="V151" s="327">
        <v>185000</v>
      </c>
      <c r="W151" s="327"/>
      <c r="X151" s="327"/>
      <c r="Y151" s="327">
        <v>322444.5</v>
      </c>
      <c r="Z151" s="327">
        <v>57758</v>
      </c>
      <c r="AA151" s="328">
        <v>486514.5</v>
      </c>
      <c r="AB151" s="328"/>
      <c r="AC151" s="328"/>
      <c r="AD151" s="328">
        <v>250469.45</v>
      </c>
      <c r="AE151" s="328">
        <v>47355.12</v>
      </c>
      <c r="AF151" s="328"/>
      <c r="AG151" s="328"/>
      <c r="AH151" s="328"/>
      <c r="AI151" s="246">
        <f t="shared" si="19"/>
        <v>1456303.82</v>
      </c>
      <c r="AJ151" s="247">
        <f t="shared" si="20"/>
        <v>80868.100000000006</v>
      </c>
      <c r="AK151" s="271">
        <f t="shared" si="17"/>
        <v>1375435.72</v>
      </c>
      <c r="AL151" s="266">
        <f t="shared" si="21"/>
        <v>1169221.6000000001</v>
      </c>
      <c r="AM151" s="274">
        <f t="shared" si="22"/>
        <v>784339.07</v>
      </c>
      <c r="AN151" s="248">
        <f t="shared" si="18"/>
        <v>384882.53000000014</v>
      </c>
    </row>
    <row r="152" spans="1:40" ht="15" thickBot="1" x14ac:dyDescent="0.25">
      <c r="A152" s="236" t="s">
        <v>330</v>
      </c>
      <c r="B152" s="236" t="s">
        <v>48</v>
      </c>
      <c r="C152" s="275">
        <v>4182</v>
      </c>
      <c r="D152" s="276" t="s">
        <v>953</v>
      </c>
      <c r="E152" t="s">
        <v>2746</v>
      </c>
      <c r="F152" s="318">
        <v>933837.43</v>
      </c>
      <c r="G152" s="318"/>
      <c r="H152" s="318">
        <v>86736.36</v>
      </c>
      <c r="I152"/>
      <c r="J152"/>
      <c r="K152">
        <v>240669.98</v>
      </c>
      <c r="L152">
        <v>162936.6</v>
      </c>
      <c r="M152" s="325"/>
      <c r="N152" s="325">
        <v>29100</v>
      </c>
      <c r="O152" s="325"/>
      <c r="P152" s="325"/>
      <c r="Q152"/>
      <c r="R152"/>
      <c r="S152">
        <v>42704.08</v>
      </c>
      <c r="T152">
        <v>1819262.69</v>
      </c>
      <c r="U152" s="327">
        <v>439331.22</v>
      </c>
      <c r="V152" s="327">
        <v>16000</v>
      </c>
      <c r="W152" s="327"/>
      <c r="X152" s="327"/>
      <c r="Y152" s="327">
        <v>329364</v>
      </c>
      <c r="Z152" s="327">
        <v>82018.600000000006</v>
      </c>
      <c r="AA152" s="328">
        <v>499997.98</v>
      </c>
      <c r="AB152" s="328"/>
      <c r="AC152" s="328"/>
      <c r="AD152" s="328">
        <v>234743.51</v>
      </c>
      <c r="AE152" s="328">
        <v>29643.39</v>
      </c>
      <c r="AF152" s="328"/>
      <c r="AG152" s="328"/>
      <c r="AH152" s="328"/>
      <c r="AI152" s="246">
        <f t="shared" si="19"/>
        <v>1020573.79</v>
      </c>
      <c r="AJ152" s="247">
        <f t="shared" si="20"/>
        <v>29100</v>
      </c>
      <c r="AK152" s="271">
        <f t="shared" si="17"/>
        <v>991473.79</v>
      </c>
      <c r="AL152" s="266">
        <f t="shared" si="21"/>
        <v>866713.82</v>
      </c>
      <c r="AM152" s="274">
        <f t="shared" si="22"/>
        <v>764384.88</v>
      </c>
      <c r="AN152" s="248">
        <f t="shared" si="18"/>
        <v>102328.93999999994</v>
      </c>
    </row>
    <row r="153" spans="1:40" ht="15" thickBot="1" x14ac:dyDescent="0.25">
      <c r="A153" s="236" t="s">
        <v>330</v>
      </c>
      <c r="B153" s="236" t="s">
        <v>48</v>
      </c>
      <c r="C153" s="275">
        <v>4497</v>
      </c>
      <c r="D153" s="276" t="s">
        <v>954</v>
      </c>
      <c r="E153" t="s">
        <v>2747</v>
      </c>
      <c r="F153" s="318">
        <v>362337.86</v>
      </c>
      <c r="G153" s="318"/>
      <c r="H153" s="318">
        <v>564559.48</v>
      </c>
      <c r="I153"/>
      <c r="J153"/>
      <c r="K153">
        <v>892616.51</v>
      </c>
      <c r="L153">
        <v>149452.6</v>
      </c>
      <c r="M153" s="325">
        <v>5040</v>
      </c>
      <c r="N153" s="325">
        <v>28426</v>
      </c>
      <c r="O153" s="325"/>
      <c r="P153" s="325"/>
      <c r="Q153"/>
      <c r="R153"/>
      <c r="S153">
        <v>75489.2</v>
      </c>
      <c r="T153">
        <v>2522678.58</v>
      </c>
      <c r="U153" s="327">
        <v>450323.29</v>
      </c>
      <c r="V153" s="327"/>
      <c r="W153" s="327"/>
      <c r="X153" s="327"/>
      <c r="Y153" s="327">
        <v>437797.5</v>
      </c>
      <c r="Z153" s="327">
        <v>46822.400000000001</v>
      </c>
      <c r="AA153" s="328">
        <v>540187.5</v>
      </c>
      <c r="AB153" s="328"/>
      <c r="AC153" s="328"/>
      <c r="AD153" s="328">
        <v>183130.31</v>
      </c>
      <c r="AE153" s="328">
        <v>65963.820000000007</v>
      </c>
      <c r="AF153" s="328"/>
      <c r="AG153" s="328"/>
      <c r="AH153" s="328"/>
      <c r="AI153" s="246">
        <f t="shared" si="19"/>
        <v>926897.34</v>
      </c>
      <c r="AJ153" s="247">
        <f t="shared" si="20"/>
        <v>33466</v>
      </c>
      <c r="AK153" s="271">
        <f t="shared" si="17"/>
        <v>893431.34</v>
      </c>
      <c r="AL153" s="266">
        <f t="shared" si="21"/>
        <v>934943.19000000006</v>
      </c>
      <c r="AM153" s="274">
        <f t="shared" si="22"/>
        <v>789281.63000000012</v>
      </c>
      <c r="AN153" s="248">
        <f t="shared" si="18"/>
        <v>145661.55999999994</v>
      </c>
    </row>
    <row r="154" spans="1:40" ht="15" thickBot="1" x14ac:dyDescent="0.25">
      <c r="A154" s="236" t="s">
        <v>330</v>
      </c>
      <c r="B154" s="236" t="s">
        <v>48</v>
      </c>
      <c r="C154" s="275">
        <v>4239</v>
      </c>
      <c r="D154" s="276" t="s">
        <v>955</v>
      </c>
      <c r="E154" t="s">
        <v>2748</v>
      </c>
      <c r="F154" s="318">
        <v>367565.65</v>
      </c>
      <c r="G154" s="318">
        <v>0</v>
      </c>
      <c r="H154" s="318">
        <v>89778.74</v>
      </c>
      <c r="I154"/>
      <c r="J154"/>
      <c r="K154">
        <v>1024528.54</v>
      </c>
      <c r="L154">
        <v>183073.26</v>
      </c>
      <c r="M154" s="325">
        <v>3320</v>
      </c>
      <c r="N154" s="325">
        <v>53341.3</v>
      </c>
      <c r="O154" s="325"/>
      <c r="P154" s="325"/>
      <c r="Q154"/>
      <c r="R154"/>
      <c r="S154">
        <v>166537.59</v>
      </c>
      <c r="T154">
        <v>4801199.47</v>
      </c>
      <c r="U154" s="327">
        <v>292935.89</v>
      </c>
      <c r="V154" s="327"/>
      <c r="W154" s="327"/>
      <c r="X154" s="327"/>
      <c r="Y154" s="327">
        <v>114345</v>
      </c>
      <c r="Z154" s="327">
        <v>77902.399999999994</v>
      </c>
      <c r="AA154" s="328">
        <v>216537</v>
      </c>
      <c r="AB154" s="328"/>
      <c r="AC154" s="328"/>
      <c r="AD154" s="328">
        <v>208843.88</v>
      </c>
      <c r="AE154" s="328">
        <v>99773.2</v>
      </c>
      <c r="AF154" s="328"/>
      <c r="AG154" s="328"/>
      <c r="AH154" s="328"/>
      <c r="AI154" s="246">
        <f t="shared" si="19"/>
        <v>457344.39</v>
      </c>
      <c r="AJ154" s="247">
        <f t="shared" si="20"/>
        <v>56661.3</v>
      </c>
      <c r="AK154" s="271">
        <f t="shared" si="17"/>
        <v>400683.09</v>
      </c>
      <c r="AL154" s="266">
        <f t="shared" si="21"/>
        <v>485183.29000000004</v>
      </c>
      <c r="AM154" s="274">
        <f t="shared" si="22"/>
        <v>525154.07999999996</v>
      </c>
      <c r="AN154" s="248">
        <f t="shared" si="18"/>
        <v>-39970.789999999921</v>
      </c>
    </row>
    <row r="155" spans="1:40" ht="15" thickBot="1" x14ac:dyDescent="0.25">
      <c r="A155" s="236" t="s">
        <v>330</v>
      </c>
      <c r="B155" s="236" t="s">
        <v>48</v>
      </c>
      <c r="C155" s="275">
        <v>3891</v>
      </c>
      <c r="D155" s="276" t="s">
        <v>956</v>
      </c>
      <c r="E155" t="s">
        <v>2749</v>
      </c>
      <c r="F155" s="318">
        <v>303456.56</v>
      </c>
      <c r="G155" s="318"/>
      <c r="H155" s="318">
        <v>410114.61</v>
      </c>
      <c r="I155"/>
      <c r="J155"/>
      <c r="K155">
        <v>1268189.98</v>
      </c>
      <c r="L155">
        <v>156201.97</v>
      </c>
      <c r="M155" s="325">
        <v>20000</v>
      </c>
      <c r="N155" s="325">
        <v>70320.25</v>
      </c>
      <c r="O155" s="325"/>
      <c r="P155" s="325">
        <v>0</v>
      </c>
      <c r="Q155"/>
      <c r="R155"/>
      <c r="S155">
        <v>735.86</v>
      </c>
      <c r="T155">
        <v>5209136.26</v>
      </c>
      <c r="U155" s="327">
        <v>471665.08</v>
      </c>
      <c r="V155" s="327"/>
      <c r="W155" s="327"/>
      <c r="X155" s="327"/>
      <c r="Y155" s="327">
        <v>479472</v>
      </c>
      <c r="Z155" s="327">
        <v>60365.2</v>
      </c>
      <c r="AA155" s="328">
        <v>589260</v>
      </c>
      <c r="AB155" s="328"/>
      <c r="AC155" s="328"/>
      <c r="AD155" s="328">
        <v>217955.47</v>
      </c>
      <c r="AE155" s="328">
        <v>136421.70000000001</v>
      </c>
      <c r="AF155" s="328"/>
      <c r="AG155" s="328"/>
      <c r="AH155" s="328"/>
      <c r="AI155" s="246">
        <f t="shared" si="19"/>
        <v>713571.16999999993</v>
      </c>
      <c r="AJ155" s="247">
        <f t="shared" si="20"/>
        <v>90320.25</v>
      </c>
      <c r="AK155" s="271">
        <f t="shared" si="17"/>
        <v>623250.91999999993</v>
      </c>
      <c r="AL155" s="266">
        <f t="shared" si="21"/>
        <v>1011502.28</v>
      </c>
      <c r="AM155" s="274">
        <f t="shared" si="22"/>
        <v>943637.16999999993</v>
      </c>
      <c r="AN155" s="248">
        <f t="shared" si="18"/>
        <v>67865.110000000102</v>
      </c>
    </row>
    <row r="156" spans="1:40" ht="15" thickBot="1" x14ac:dyDescent="0.25">
      <c r="A156" s="236" t="s">
        <v>330</v>
      </c>
      <c r="B156" s="236" t="s">
        <v>48</v>
      </c>
      <c r="C156" s="275">
        <v>3687</v>
      </c>
      <c r="D156" s="276" t="s">
        <v>957</v>
      </c>
      <c r="E156" t="s">
        <v>2750</v>
      </c>
      <c r="F156" s="318">
        <v>631281.62</v>
      </c>
      <c r="G156" s="318"/>
      <c r="H156" s="318">
        <v>317212.67</v>
      </c>
      <c r="I156"/>
      <c r="J156"/>
      <c r="K156">
        <v>786144.7</v>
      </c>
      <c r="L156">
        <v>95431.63</v>
      </c>
      <c r="M156" s="325">
        <v>3500</v>
      </c>
      <c r="N156" s="325">
        <v>22350</v>
      </c>
      <c r="O156" s="325"/>
      <c r="P156" s="325"/>
      <c r="Q156"/>
      <c r="R156"/>
      <c r="S156">
        <v>190328.79</v>
      </c>
      <c r="T156">
        <v>2453318.4700000002</v>
      </c>
      <c r="U156" s="327">
        <v>242077.95</v>
      </c>
      <c r="V156" s="327"/>
      <c r="W156" s="327"/>
      <c r="X156" s="327"/>
      <c r="Y156" s="327">
        <v>267939</v>
      </c>
      <c r="Z156" s="327">
        <v>49580.55</v>
      </c>
      <c r="AA156" s="328">
        <v>350790.75</v>
      </c>
      <c r="AB156" s="328"/>
      <c r="AC156" s="328"/>
      <c r="AD156" s="328">
        <v>142554.15</v>
      </c>
      <c r="AE156" s="328">
        <v>54045.81</v>
      </c>
      <c r="AF156" s="328"/>
      <c r="AG156" s="328"/>
      <c r="AH156" s="328"/>
      <c r="AI156" s="246">
        <f t="shared" si="19"/>
        <v>948494.29</v>
      </c>
      <c r="AJ156" s="247">
        <f t="shared" si="20"/>
        <v>25850</v>
      </c>
      <c r="AK156" s="271">
        <f t="shared" si="17"/>
        <v>922644.29</v>
      </c>
      <c r="AL156" s="266">
        <f t="shared" si="21"/>
        <v>559597.5</v>
      </c>
      <c r="AM156" s="274">
        <f t="shared" si="22"/>
        <v>547390.71</v>
      </c>
      <c r="AN156" s="248">
        <f t="shared" si="18"/>
        <v>12206.790000000037</v>
      </c>
    </row>
    <row r="157" spans="1:40" ht="15" thickBot="1" x14ac:dyDescent="0.25">
      <c r="A157" s="236" t="s">
        <v>330</v>
      </c>
      <c r="B157" s="236" t="s">
        <v>48</v>
      </c>
      <c r="C157" s="275">
        <v>7013</v>
      </c>
      <c r="D157" s="276" t="s">
        <v>958</v>
      </c>
      <c r="E157" t="s">
        <v>2751</v>
      </c>
      <c r="F157" s="318">
        <v>1738618.93</v>
      </c>
      <c r="G157" s="318">
        <v>0</v>
      </c>
      <c r="H157" s="318">
        <v>633760.25</v>
      </c>
      <c r="I157"/>
      <c r="J157"/>
      <c r="K157">
        <v>323536.59999999998</v>
      </c>
      <c r="L157">
        <v>1751731.87</v>
      </c>
      <c r="M157" s="325">
        <v>3000</v>
      </c>
      <c r="N157" s="325">
        <v>83778.97</v>
      </c>
      <c r="O157" s="325"/>
      <c r="P157" s="325"/>
      <c r="Q157"/>
      <c r="R157"/>
      <c r="S157">
        <v>1230003.02</v>
      </c>
      <c r="T157">
        <v>4517827.99</v>
      </c>
      <c r="U157" s="327">
        <v>630430.74</v>
      </c>
      <c r="V157" s="327">
        <v>285000</v>
      </c>
      <c r="W157" s="327"/>
      <c r="X157" s="327"/>
      <c r="Y157" s="327">
        <v>467533.5</v>
      </c>
      <c r="Z157" s="327">
        <v>91922.48</v>
      </c>
      <c r="AA157" s="328">
        <v>624733.5</v>
      </c>
      <c r="AB157" s="328"/>
      <c r="AC157" s="328"/>
      <c r="AD157" s="328">
        <v>280940.18</v>
      </c>
      <c r="AE157" s="328">
        <v>28606.22</v>
      </c>
      <c r="AF157" s="328"/>
      <c r="AG157" s="328"/>
      <c r="AH157" s="328"/>
      <c r="AI157" s="246">
        <f t="shared" si="19"/>
        <v>2372379.1799999997</v>
      </c>
      <c r="AJ157" s="247">
        <f t="shared" si="20"/>
        <v>86778.97</v>
      </c>
      <c r="AK157" s="271">
        <f t="shared" si="17"/>
        <v>2285600.2099999995</v>
      </c>
      <c r="AL157" s="266">
        <f t="shared" si="21"/>
        <v>1474886.72</v>
      </c>
      <c r="AM157" s="274">
        <f t="shared" si="22"/>
        <v>934279.89999999991</v>
      </c>
      <c r="AN157" s="248">
        <f t="shared" si="18"/>
        <v>540606.82000000007</v>
      </c>
    </row>
    <row r="158" spans="1:40" ht="15" thickBot="1" x14ac:dyDescent="0.25">
      <c r="A158" s="236" t="s">
        <v>330</v>
      </c>
      <c r="B158" s="236" t="s">
        <v>48</v>
      </c>
      <c r="C158" s="275">
        <v>4588</v>
      </c>
      <c r="D158" s="276" t="s">
        <v>959</v>
      </c>
      <c r="E158" t="s">
        <v>2752</v>
      </c>
      <c r="F158" s="318">
        <v>609113.62</v>
      </c>
      <c r="G158" s="318"/>
      <c r="H158" s="318">
        <v>32064.48</v>
      </c>
      <c r="I158"/>
      <c r="J158"/>
      <c r="K158">
        <v>599113.71</v>
      </c>
      <c r="L158">
        <v>179978.73</v>
      </c>
      <c r="M158" s="325">
        <v>0</v>
      </c>
      <c r="N158" s="325">
        <v>27181</v>
      </c>
      <c r="O158" s="325"/>
      <c r="P158" s="325"/>
      <c r="Q158"/>
      <c r="R158"/>
      <c r="S158">
        <v>36809.360000000001</v>
      </c>
      <c r="T158">
        <v>3061336.79</v>
      </c>
      <c r="U158" s="327">
        <v>441240.08</v>
      </c>
      <c r="V158" s="327"/>
      <c r="W158" s="327"/>
      <c r="X158" s="327"/>
      <c r="Y158" s="327">
        <v>239211</v>
      </c>
      <c r="Z158" s="327">
        <v>56827.199999999997</v>
      </c>
      <c r="AA158" s="328">
        <v>369291</v>
      </c>
      <c r="AB158" s="328"/>
      <c r="AC158" s="328"/>
      <c r="AD158" s="328">
        <v>249257.28</v>
      </c>
      <c r="AE158" s="328">
        <v>44109.75</v>
      </c>
      <c r="AF158" s="328"/>
      <c r="AG158" s="328"/>
      <c r="AH158" s="328"/>
      <c r="AI158" s="246">
        <f t="shared" si="19"/>
        <v>641178.1</v>
      </c>
      <c r="AJ158" s="247">
        <f t="shared" si="20"/>
        <v>27181</v>
      </c>
      <c r="AK158" s="271">
        <f t="shared" si="17"/>
        <v>613997.1</v>
      </c>
      <c r="AL158" s="266">
        <f t="shared" si="21"/>
        <v>737278.28</v>
      </c>
      <c r="AM158" s="274">
        <f t="shared" si="22"/>
        <v>662658.03</v>
      </c>
      <c r="AN158" s="248">
        <f t="shared" si="18"/>
        <v>74620.25</v>
      </c>
    </row>
    <row r="159" spans="1:40" ht="15" thickBot="1" x14ac:dyDescent="0.25">
      <c r="A159" s="236" t="s">
        <v>330</v>
      </c>
      <c r="B159" s="236" t="s">
        <v>48</v>
      </c>
      <c r="C159" s="275">
        <v>2353</v>
      </c>
      <c r="D159" s="276" t="s">
        <v>960</v>
      </c>
      <c r="E159" t="s">
        <v>2753</v>
      </c>
      <c r="F159" s="318">
        <v>473096.54</v>
      </c>
      <c r="G159" s="318">
        <v>10000</v>
      </c>
      <c r="H159" s="318">
        <v>269915.56</v>
      </c>
      <c r="I159"/>
      <c r="J159"/>
      <c r="K159">
        <v>1730383.79</v>
      </c>
      <c r="L159">
        <v>570861.65</v>
      </c>
      <c r="M159" s="325">
        <v>0</v>
      </c>
      <c r="N159" s="325">
        <v>94052.39</v>
      </c>
      <c r="O159" s="325"/>
      <c r="P159" s="325"/>
      <c r="Q159"/>
      <c r="R159"/>
      <c r="S159">
        <v>68073.649999999994</v>
      </c>
      <c r="T159">
        <v>2227904.62</v>
      </c>
      <c r="U159" s="327">
        <v>369104.76</v>
      </c>
      <c r="V159" s="327"/>
      <c r="W159" s="327"/>
      <c r="X159" s="327"/>
      <c r="Y159" s="327">
        <v>238632</v>
      </c>
      <c r="Z159" s="327">
        <v>42931.199999999997</v>
      </c>
      <c r="AA159" s="328">
        <v>368654</v>
      </c>
      <c r="AB159" s="328"/>
      <c r="AC159" s="328"/>
      <c r="AD159" s="328">
        <v>146695.56</v>
      </c>
      <c r="AE159" s="328">
        <v>9953</v>
      </c>
      <c r="AF159" s="328"/>
      <c r="AG159" s="328"/>
      <c r="AH159" s="328"/>
      <c r="AI159" s="246">
        <f t="shared" si="19"/>
        <v>753012.1</v>
      </c>
      <c r="AJ159" s="247">
        <f t="shared" si="20"/>
        <v>94052.39</v>
      </c>
      <c r="AK159" s="271">
        <f t="shared" si="17"/>
        <v>658959.71</v>
      </c>
      <c r="AL159" s="266">
        <f t="shared" si="21"/>
        <v>650667.96</v>
      </c>
      <c r="AM159" s="274">
        <f t="shared" si="22"/>
        <v>525302.56000000006</v>
      </c>
      <c r="AN159" s="248">
        <f t="shared" si="18"/>
        <v>125365.39999999991</v>
      </c>
    </row>
    <row r="160" spans="1:40" ht="15" thickBot="1" x14ac:dyDescent="0.25">
      <c r="A160" s="236" t="s">
        <v>330</v>
      </c>
      <c r="B160" s="236" t="s">
        <v>48</v>
      </c>
      <c r="C160" s="275">
        <v>3206</v>
      </c>
      <c r="D160" s="276" t="s">
        <v>961</v>
      </c>
      <c r="E160" t="s">
        <v>2754</v>
      </c>
      <c r="F160" s="318">
        <v>553002.64</v>
      </c>
      <c r="G160" s="318">
        <v>0</v>
      </c>
      <c r="H160" s="318">
        <v>434433.38</v>
      </c>
      <c r="I160"/>
      <c r="J160"/>
      <c r="K160">
        <v>1348644.79</v>
      </c>
      <c r="L160">
        <v>211865.59</v>
      </c>
      <c r="M160" s="325">
        <v>3000</v>
      </c>
      <c r="N160" s="325">
        <v>71807.23</v>
      </c>
      <c r="O160" s="325"/>
      <c r="P160" s="325"/>
      <c r="Q160"/>
      <c r="R160"/>
      <c r="S160">
        <v>72157.72</v>
      </c>
      <c r="T160">
        <v>1652500.79</v>
      </c>
      <c r="U160" s="327">
        <v>399713.98</v>
      </c>
      <c r="V160" s="327"/>
      <c r="W160" s="327"/>
      <c r="X160" s="327"/>
      <c r="Y160" s="327">
        <v>256311</v>
      </c>
      <c r="Z160" s="327">
        <v>73714</v>
      </c>
      <c r="AA160" s="328">
        <v>398452</v>
      </c>
      <c r="AB160" s="328"/>
      <c r="AC160" s="328"/>
      <c r="AD160" s="328">
        <v>161693.31</v>
      </c>
      <c r="AE160" s="328">
        <v>53689.86</v>
      </c>
      <c r="AF160" s="328"/>
      <c r="AG160" s="328"/>
      <c r="AH160" s="328"/>
      <c r="AI160" s="246">
        <f t="shared" si="19"/>
        <v>987436.02</v>
      </c>
      <c r="AJ160" s="247">
        <f t="shared" si="20"/>
        <v>74807.23</v>
      </c>
      <c r="AK160" s="271">
        <f t="shared" si="17"/>
        <v>912628.79</v>
      </c>
      <c r="AL160" s="266">
        <f t="shared" si="21"/>
        <v>729738.98</v>
      </c>
      <c r="AM160" s="274">
        <f t="shared" si="22"/>
        <v>613835.17000000004</v>
      </c>
      <c r="AN160" s="248">
        <f t="shared" si="18"/>
        <v>115903.80999999994</v>
      </c>
    </row>
    <row r="161" spans="1:41" ht="15" thickBot="1" x14ac:dyDescent="0.25">
      <c r="A161" s="236" t="s">
        <v>330</v>
      </c>
      <c r="B161" s="236" t="s">
        <v>48</v>
      </c>
      <c r="C161" s="275">
        <v>2498</v>
      </c>
      <c r="D161" s="276" t="s">
        <v>962</v>
      </c>
      <c r="E161" t="s">
        <v>2755</v>
      </c>
      <c r="F161" s="318">
        <v>318750.24</v>
      </c>
      <c r="G161" s="318"/>
      <c r="H161" s="318">
        <v>35772.559999999998</v>
      </c>
      <c r="I161"/>
      <c r="J161"/>
      <c r="K161">
        <v>892319.95</v>
      </c>
      <c r="L161">
        <v>362205.22</v>
      </c>
      <c r="M161" s="325"/>
      <c r="N161" s="325">
        <v>36718.57</v>
      </c>
      <c r="O161" s="325"/>
      <c r="P161" s="325"/>
      <c r="Q161"/>
      <c r="R161"/>
      <c r="S161">
        <v>13858.18</v>
      </c>
      <c r="T161">
        <v>2038406.69</v>
      </c>
      <c r="U161" s="327">
        <v>357144.87</v>
      </c>
      <c r="V161" s="327"/>
      <c r="W161" s="327"/>
      <c r="X161" s="327"/>
      <c r="Y161" s="327">
        <v>423507</v>
      </c>
      <c r="Z161" s="327">
        <v>52699.199999999997</v>
      </c>
      <c r="AA161" s="328">
        <v>560213</v>
      </c>
      <c r="AB161" s="328"/>
      <c r="AC161" s="328"/>
      <c r="AD161" s="328">
        <v>455629.05</v>
      </c>
      <c r="AE161" s="328">
        <v>118482.27</v>
      </c>
      <c r="AF161" s="328"/>
      <c r="AG161" s="328"/>
      <c r="AH161" s="328"/>
      <c r="AI161" s="246">
        <f t="shared" si="19"/>
        <v>354522.8</v>
      </c>
      <c r="AJ161" s="247">
        <f t="shared" si="20"/>
        <v>36718.57</v>
      </c>
      <c r="AK161" s="271">
        <f t="shared" si="17"/>
        <v>317804.23</v>
      </c>
      <c r="AL161" s="266">
        <f t="shared" si="21"/>
        <v>833351.07</v>
      </c>
      <c r="AM161" s="274">
        <f t="shared" si="22"/>
        <v>1134324.32</v>
      </c>
      <c r="AN161" s="248">
        <f t="shared" si="18"/>
        <v>-300973.25000000012</v>
      </c>
    </row>
    <row r="162" spans="1:41" ht="15" thickBot="1" x14ac:dyDescent="0.25">
      <c r="A162" s="236" t="s">
        <v>330</v>
      </c>
      <c r="B162" s="236" t="s">
        <v>48</v>
      </c>
      <c r="C162" s="275">
        <v>4052</v>
      </c>
      <c r="D162" s="276" t="s">
        <v>963</v>
      </c>
      <c r="E162" t="s">
        <v>2756</v>
      </c>
      <c r="F162" s="318">
        <v>740014.06</v>
      </c>
      <c r="G162" s="318"/>
      <c r="H162" s="318">
        <v>61410.68</v>
      </c>
      <c r="I162"/>
      <c r="J162"/>
      <c r="K162">
        <v>1163315.2</v>
      </c>
      <c r="L162">
        <v>317469.73</v>
      </c>
      <c r="M162" s="325">
        <v>0</v>
      </c>
      <c r="N162" s="325">
        <v>53350</v>
      </c>
      <c r="O162" s="325"/>
      <c r="P162" s="325"/>
      <c r="Q162"/>
      <c r="R162"/>
      <c r="S162">
        <v>157560.43</v>
      </c>
      <c r="T162">
        <v>2546107.46</v>
      </c>
      <c r="U162" s="327">
        <v>343800.55</v>
      </c>
      <c r="V162" s="327"/>
      <c r="W162" s="327"/>
      <c r="X162" s="327"/>
      <c r="Y162" s="327">
        <v>249049.5</v>
      </c>
      <c r="Z162" s="327">
        <v>68160.800000000003</v>
      </c>
      <c r="AA162" s="328">
        <v>376695.5</v>
      </c>
      <c r="AB162" s="328"/>
      <c r="AC162" s="328"/>
      <c r="AD162" s="328">
        <v>220325.11</v>
      </c>
      <c r="AE162" s="328">
        <v>83669.91</v>
      </c>
      <c r="AF162" s="328"/>
      <c r="AG162" s="328"/>
      <c r="AH162" s="328"/>
      <c r="AI162" s="246">
        <f t="shared" si="19"/>
        <v>801424.74000000011</v>
      </c>
      <c r="AJ162" s="247">
        <f t="shared" si="20"/>
        <v>53350</v>
      </c>
      <c r="AK162" s="271">
        <f t="shared" si="17"/>
        <v>748074.74000000011</v>
      </c>
      <c r="AL162" s="266">
        <f t="shared" si="21"/>
        <v>661010.85000000009</v>
      </c>
      <c r="AM162" s="274">
        <f t="shared" si="22"/>
        <v>680690.52</v>
      </c>
      <c r="AN162" s="248">
        <f t="shared" si="18"/>
        <v>-19679.669999999925</v>
      </c>
    </row>
    <row r="163" spans="1:41" ht="15" thickBot="1" x14ac:dyDescent="0.25">
      <c r="A163" s="236" t="s">
        <v>330</v>
      </c>
      <c r="B163" s="236" t="s">
        <v>48</v>
      </c>
      <c r="C163" s="275">
        <v>2478</v>
      </c>
      <c r="D163" s="276" t="s">
        <v>964</v>
      </c>
      <c r="E163" t="s">
        <v>2757</v>
      </c>
      <c r="F163" s="318">
        <v>312372.83</v>
      </c>
      <c r="G163" s="318"/>
      <c r="H163" s="318">
        <v>21685.15</v>
      </c>
      <c r="I163"/>
      <c r="J163"/>
      <c r="K163">
        <v>257974.03</v>
      </c>
      <c r="L163">
        <v>434292.57</v>
      </c>
      <c r="M163" s="325">
        <v>0</v>
      </c>
      <c r="N163" s="325">
        <v>35526.6</v>
      </c>
      <c r="O163" s="325"/>
      <c r="P163" s="325"/>
      <c r="Q163"/>
      <c r="R163"/>
      <c r="S163">
        <v>93341.04</v>
      </c>
      <c r="T163">
        <v>2320392.7599999998</v>
      </c>
      <c r="U163" s="327">
        <v>405823.38</v>
      </c>
      <c r="V163" s="327"/>
      <c r="W163" s="327">
        <v>33.840000000000003</v>
      </c>
      <c r="X163" s="327"/>
      <c r="Y163" s="327">
        <v>209718</v>
      </c>
      <c r="Z163" s="327">
        <v>48288</v>
      </c>
      <c r="AA163" s="328">
        <v>318474</v>
      </c>
      <c r="AB163" s="328"/>
      <c r="AC163" s="328"/>
      <c r="AD163" s="328">
        <v>202989</v>
      </c>
      <c r="AE163" s="328">
        <v>24904.5</v>
      </c>
      <c r="AF163" s="328"/>
      <c r="AG163" s="328"/>
      <c r="AH163" s="328"/>
      <c r="AI163" s="246">
        <f t="shared" si="19"/>
        <v>334057.98000000004</v>
      </c>
      <c r="AJ163" s="247">
        <f t="shared" si="20"/>
        <v>35526.6</v>
      </c>
      <c r="AK163" s="271">
        <f t="shared" si="17"/>
        <v>298531.38000000006</v>
      </c>
      <c r="AL163" s="266">
        <f t="shared" si="21"/>
        <v>663863.22</v>
      </c>
      <c r="AM163" s="274">
        <f t="shared" si="22"/>
        <v>546367.5</v>
      </c>
      <c r="AN163" s="248">
        <f t="shared" si="18"/>
        <v>117495.71999999997</v>
      </c>
    </row>
    <row r="164" spans="1:41" ht="15" thickBot="1" x14ac:dyDescent="0.25">
      <c r="A164" s="236" t="s">
        <v>330</v>
      </c>
      <c r="B164" s="236" t="s">
        <v>48</v>
      </c>
      <c r="C164" s="275">
        <v>2353</v>
      </c>
      <c r="D164" s="276" t="s">
        <v>965</v>
      </c>
      <c r="E164" t="s">
        <v>2806</v>
      </c>
      <c r="F164" s="318">
        <v>520951.25</v>
      </c>
      <c r="G164" s="318"/>
      <c r="H164" s="318">
        <v>129152.76</v>
      </c>
      <c r="I164"/>
      <c r="J164"/>
      <c r="K164">
        <v>953256.69</v>
      </c>
      <c r="L164">
        <v>296339.98</v>
      </c>
      <c r="M164" s="325">
        <v>3000</v>
      </c>
      <c r="N164" s="325">
        <v>49441.3</v>
      </c>
      <c r="O164" s="325"/>
      <c r="P164" s="325"/>
      <c r="Q164"/>
      <c r="R164"/>
      <c r="S164">
        <v>131859.75</v>
      </c>
      <c r="T164">
        <v>2754433.99</v>
      </c>
      <c r="U164" s="327">
        <v>331538.44</v>
      </c>
      <c r="V164" s="327"/>
      <c r="W164" s="327"/>
      <c r="X164" s="327"/>
      <c r="Y164" s="327">
        <v>292834.5</v>
      </c>
      <c r="Z164" s="327">
        <v>74412.800000000003</v>
      </c>
      <c r="AA164" s="328">
        <v>424292.34</v>
      </c>
      <c r="AB164" s="328"/>
      <c r="AC164" s="328"/>
      <c r="AD164" s="328">
        <v>185195.77</v>
      </c>
      <c r="AE164" s="328">
        <v>95754.39</v>
      </c>
      <c r="AF164" s="328"/>
      <c r="AG164" s="328"/>
      <c r="AH164" s="328"/>
      <c r="AI164" s="246">
        <f t="shared" si="19"/>
        <v>650104.01</v>
      </c>
      <c r="AJ164" s="247">
        <f t="shared" si="20"/>
        <v>52441.3</v>
      </c>
      <c r="AK164" s="271">
        <f t="shared" si="17"/>
        <v>597662.71</v>
      </c>
      <c r="AL164" s="266">
        <f t="shared" si="21"/>
        <v>698785.74</v>
      </c>
      <c r="AM164" s="274">
        <f t="shared" si="22"/>
        <v>705242.5</v>
      </c>
      <c r="AN164" s="248">
        <f t="shared" si="18"/>
        <v>-6456.7600000000093</v>
      </c>
    </row>
    <row r="165" spans="1:41" ht="15" thickBot="1" x14ac:dyDescent="0.25">
      <c r="A165" s="236" t="s">
        <v>330</v>
      </c>
      <c r="B165" s="236" t="s">
        <v>48</v>
      </c>
      <c r="C165" s="275">
        <v>5363</v>
      </c>
      <c r="D165" s="276" t="s">
        <v>966</v>
      </c>
      <c r="E165" t="s">
        <v>2810</v>
      </c>
      <c r="F165" s="318">
        <v>656861.89</v>
      </c>
      <c r="G165" s="318"/>
      <c r="H165" s="318">
        <v>54566.44</v>
      </c>
      <c r="I165"/>
      <c r="J165"/>
      <c r="K165">
        <v>513170</v>
      </c>
      <c r="L165">
        <v>183936.44</v>
      </c>
      <c r="M165" s="325">
        <v>24393</v>
      </c>
      <c r="N165" s="325">
        <v>86970</v>
      </c>
      <c r="O165" s="325"/>
      <c r="P165" s="325"/>
      <c r="Q165"/>
      <c r="R165"/>
      <c r="S165">
        <v>-1002768.89</v>
      </c>
      <c r="T165">
        <v>4164124</v>
      </c>
      <c r="U165" s="327">
        <v>1509563.32</v>
      </c>
      <c r="V165" s="327"/>
      <c r="W165" s="327"/>
      <c r="X165" s="327"/>
      <c r="Y165" s="327">
        <v>482233.5</v>
      </c>
      <c r="Z165" s="327">
        <v>80911.839999999997</v>
      </c>
      <c r="AA165" s="328">
        <v>586231.5</v>
      </c>
      <c r="AB165" s="328"/>
      <c r="AC165" s="328"/>
      <c r="AD165" s="328">
        <v>299491.58</v>
      </c>
      <c r="AE165" s="328">
        <v>24627.51</v>
      </c>
      <c r="AF165" s="328"/>
      <c r="AG165" s="328"/>
      <c r="AH165" s="328"/>
      <c r="AI165" s="246">
        <f t="shared" si="19"/>
        <v>711428.33000000007</v>
      </c>
      <c r="AJ165" s="247">
        <f t="shared" si="20"/>
        <v>111363</v>
      </c>
      <c r="AK165" s="271">
        <f t="shared" si="17"/>
        <v>600065.33000000007</v>
      </c>
      <c r="AL165" s="266">
        <f t="shared" si="21"/>
        <v>2072708.6600000001</v>
      </c>
      <c r="AM165" s="274">
        <f t="shared" si="22"/>
        <v>910350.59000000008</v>
      </c>
      <c r="AN165" s="248">
        <f t="shared" si="18"/>
        <v>1162358.07</v>
      </c>
    </row>
    <row r="166" spans="1:41" ht="15" thickBot="1" x14ac:dyDescent="0.25">
      <c r="A166" s="236" t="s">
        <v>330</v>
      </c>
      <c r="B166" s="236" t="s">
        <v>48</v>
      </c>
      <c r="C166" s="275">
        <v>2121</v>
      </c>
      <c r="D166" s="276" t="s">
        <v>967</v>
      </c>
      <c r="E166" t="s">
        <v>2814</v>
      </c>
      <c r="F166" s="318">
        <v>442287.99</v>
      </c>
      <c r="G166" s="318">
        <v>44846</v>
      </c>
      <c r="H166" s="318">
        <v>431541.18</v>
      </c>
      <c r="I166"/>
      <c r="J166"/>
      <c r="K166">
        <v>839318.61</v>
      </c>
      <c r="L166">
        <v>399636.43</v>
      </c>
      <c r="M166" s="325">
        <v>18000</v>
      </c>
      <c r="N166" s="325">
        <v>62762.11</v>
      </c>
      <c r="O166" s="325"/>
      <c r="P166" s="325"/>
      <c r="Q166"/>
      <c r="R166"/>
      <c r="S166">
        <v>22500.39</v>
      </c>
      <c r="T166">
        <v>3254719.47</v>
      </c>
      <c r="U166" s="327">
        <v>325472.02</v>
      </c>
      <c r="V166" s="327"/>
      <c r="W166" s="327"/>
      <c r="X166" s="327"/>
      <c r="Y166" s="327">
        <v>215061</v>
      </c>
      <c r="Z166" s="327">
        <v>31978.400000000001</v>
      </c>
      <c r="AA166" s="328">
        <v>330903</v>
      </c>
      <c r="AB166" s="328"/>
      <c r="AC166" s="328"/>
      <c r="AD166" s="328">
        <v>127621.55</v>
      </c>
      <c r="AE166" s="328">
        <v>61445.37</v>
      </c>
      <c r="AF166" s="328"/>
      <c r="AG166" s="328"/>
      <c r="AH166" s="328"/>
      <c r="AI166" s="246">
        <f t="shared" si="19"/>
        <v>918675.16999999993</v>
      </c>
      <c r="AJ166" s="247">
        <f t="shared" si="20"/>
        <v>80762.11</v>
      </c>
      <c r="AK166" s="271">
        <f t="shared" si="17"/>
        <v>837913.05999999994</v>
      </c>
      <c r="AL166" s="266">
        <f t="shared" si="21"/>
        <v>572511.42000000004</v>
      </c>
      <c r="AM166" s="274">
        <f t="shared" si="22"/>
        <v>519969.92</v>
      </c>
      <c r="AN166" s="248">
        <f t="shared" si="18"/>
        <v>52541.500000000058</v>
      </c>
    </row>
    <row r="167" spans="1:41" ht="15" thickBot="1" x14ac:dyDescent="0.25">
      <c r="A167" s="236" t="s">
        <v>332</v>
      </c>
      <c r="B167" s="236" t="s">
        <v>49</v>
      </c>
      <c r="C167" s="275">
        <v>5006</v>
      </c>
      <c r="D167" s="276" t="s">
        <v>968</v>
      </c>
      <c r="E167" t="s">
        <v>2758</v>
      </c>
      <c r="F167" s="318">
        <v>468752.23</v>
      </c>
      <c r="G167" s="318"/>
      <c r="H167" s="318">
        <v>45546.44</v>
      </c>
      <c r="I167"/>
      <c r="J167"/>
      <c r="K167">
        <v>296792.09999999998</v>
      </c>
      <c r="L167">
        <v>464920.95</v>
      </c>
      <c r="M167" s="325">
        <v>3000</v>
      </c>
      <c r="N167" s="325">
        <v>76456.3</v>
      </c>
      <c r="O167" s="325"/>
      <c r="P167" s="325">
        <v>56.08</v>
      </c>
      <c r="Q167"/>
      <c r="R167"/>
      <c r="S167">
        <v>61158.82</v>
      </c>
      <c r="T167">
        <v>4774273.9400000004</v>
      </c>
      <c r="U167" s="327">
        <v>287062.21000000002</v>
      </c>
      <c r="V167" s="327"/>
      <c r="W167" s="327"/>
      <c r="X167" s="327"/>
      <c r="Y167" s="327">
        <v>51124.5</v>
      </c>
      <c r="Z167" s="327"/>
      <c r="AA167" s="328">
        <v>176304.5</v>
      </c>
      <c r="AB167" s="328"/>
      <c r="AC167" s="328"/>
      <c r="AD167" s="328">
        <v>207628.94</v>
      </c>
      <c r="AE167" s="328">
        <v>84667.68</v>
      </c>
      <c r="AF167" s="328"/>
      <c r="AG167" s="328"/>
      <c r="AH167" s="328"/>
      <c r="AI167" s="246">
        <f t="shared" si="19"/>
        <v>514298.67</v>
      </c>
      <c r="AJ167" s="247">
        <f t="shared" si="20"/>
        <v>79512.38</v>
      </c>
      <c r="AK167" s="271">
        <f t="shared" si="17"/>
        <v>434786.29</v>
      </c>
      <c r="AL167" s="266">
        <f t="shared" si="21"/>
        <v>338186.71</v>
      </c>
      <c r="AM167" s="274">
        <f t="shared" si="22"/>
        <v>468601.12</v>
      </c>
      <c r="AN167" s="248">
        <f t="shared" si="18"/>
        <v>-130414.40999999997</v>
      </c>
    </row>
    <row r="168" spans="1:41" ht="15" thickBot="1" x14ac:dyDescent="0.25">
      <c r="A168" s="236" t="s">
        <v>332</v>
      </c>
      <c r="B168" s="236" t="s">
        <v>49</v>
      </c>
      <c r="C168" s="275">
        <v>2343</v>
      </c>
      <c r="D168" s="276" t="s">
        <v>969</v>
      </c>
      <c r="E168" t="s">
        <v>2759</v>
      </c>
      <c r="F168" s="318">
        <v>167401.98000000001</v>
      </c>
      <c r="G168" s="318">
        <v>0</v>
      </c>
      <c r="H168" s="318">
        <v>23475.42</v>
      </c>
      <c r="I168"/>
      <c r="J168"/>
      <c r="K168">
        <v>751434.65</v>
      </c>
      <c r="L168">
        <v>230313.96</v>
      </c>
      <c r="M168" s="325">
        <v>3000</v>
      </c>
      <c r="N168" s="325">
        <v>55777.22</v>
      </c>
      <c r="O168" s="325"/>
      <c r="P168" s="325">
        <v>458.04</v>
      </c>
      <c r="Q168"/>
      <c r="R168"/>
      <c r="S168"/>
      <c r="T168">
        <v>3325480.98</v>
      </c>
      <c r="U168" s="327">
        <v>182255.06</v>
      </c>
      <c r="V168" s="327"/>
      <c r="W168" s="327"/>
      <c r="X168" s="327"/>
      <c r="Y168" s="327">
        <v>501790.5</v>
      </c>
      <c r="Z168" s="327"/>
      <c r="AA168" s="328">
        <v>566260.5</v>
      </c>
      <c r="AB168" s="328"/>
      <c r="AC168" s="328"/>
      <c r="AD168" s="328">
        <v>204081.75</v>
      </c>
      <c r="AE168" s="328">
        <v>83856.11</v>
      </c>
      <c r="AF168" s="328"/>
      <c r="AG168" s="328"/>
      <c r="AH168" s="328"/>
      <c r="AI168" s="246">
        <f t="shared" si="19"/>
        <v>190877.40000000002</v>
      </c>
      <c r="AJ168" s="247">
        <f t="shared" si="20"/>
        <v>59235.26</v>
      </c>
      <c r="AK168" s="271">
        <f t="shared" si="17"/>
        <v>131642.14000000001</v>
      </c>
      <c r="AL168" s="266">
        <f t="shared" si="21"/>
        <v>684045.56</v>
      </c>
      <c r="AM168" s="274">
        <f t="shared" si="22"/>
        <v>854198.36</v>
      </c>
      <c r="AN168" s="248">
        <f t="shared" si="18"/>
        <v>-170152.79999999993</v>
      </c>
    </row>
    <row r="169" spans="1:41" ht="15" thickBot="1" x14ac:dyDescent="0.25">
      <c r="A169" s="236" t="s">
        <v>332</v>
      </c>
      <c r="B169" s="236" t="s">
        <v>49</v>
      </c>
      <c r="C169" s="275">
        <v>2524</v>
      </c>
      <c r="D169" s="276" t="s">
        <v>970</v>
      </c>
      <c r="E169" t="s">
        <v>2760</v>
      </c>
      <c r="F169" s="318">
        <v>222773.51</v>
      </c>
      <c r="G169" s="318">
        <v>0</v>
      </c>
      <c r="H169" s="318">
        <v>32592.48</v>
      </c>
      <c r="I169"/>
      <c r="J169"/>
      <c r="K169">
        <v>722601.24</v>
      </c>
      <c r="L169">
        <v>224026.39</v>
      </c>
      <c r="M169" s="325">
        <v>5500</v>
      </c>
      <c r="N169" s="325">
        <v>75943.19</v>
      </c>
      <c r="O169" s="325"/>
      <c r="P169" s="325">
        <v>28.04</v>
      </c>
      <c r="Q169"/>
      <c r="R169"/>
      <c r="S169"/>
      <c r="T169">
        <v>2333757.04</v>
      </c>
      <c r="U169" s="327">
        <v>291005.32</v>
      </c>
      <c r="V169" s="327"/>
      <c r="W169" s="327"/>
      <c r="X169" s="327"/>
      <c r="Y169" s="327">
        <v>371049</v>
      </c>
      <c r="Z169" s="327"/>
      <c r="AA169" s="328">
        <v>459379</v>
      </c>
      <c r="AB169" s="328"/>
      <c r="AC169" s="328"/>
      <c r="AD169" s="328">
        <v>177143.1</v>
      </c>
      <c r="AE169" s="328">
        <v>65968.02</v>
      </c>
      <c r="AF169" s="328"/>
      <c r="AG169" s="328"/>
      <c r="AH169" s="328"/>
      <c r="AI169" s="246">
        <f t="shared" si="19"/>
        <v>255365.99000000002</v>
      </c>
      <c r="AJ169" s="247">
        <f t="shared" si="20"/>
        <v>81471.23</v>
      </c>
      <c r="AK169" s="271">
        <f t="shared" si="17"/>
        <v>173894.76</v>
      </c>
      <c r="AL169" s="266">
        <f t="shared" si="21"/>
        <v>662054.32000000007</v>
      </c>
      <c r="AM169" s="274">
        <f t="shared" si="22"/>
        <v>702490.12</v>
      </c>
      <c r="AN169" s="248">
        <f t="shared" si="18"/>
        <v>-40435.79999999993</v>
      </c>
    </row>
    <row r="170" spans="1:41" ht="15" thickBot="1" x14ac:dyDescent="0.25">
      <c r="A170" s="236" t="s">
        <v>332</v>
      </c>
      <c r="B170" s="236" t="s">
        <v>49</v>
      </c>
      <c r="C170" s="275">
        <v>6272</v>
      </c>
      <c r="D170" s="276" t="s">
        <v>971</v>
      </c>
      <c r="E170" t="s">
        <v>2761</v>
      </c>
      <c r="F170" s="318">
        <v>547396.89</v>
      </c>
      <c r="G170" s="318">
        <v>15000</v>
      </c>
      <c r="H170" s="318">
        <v>73814</v>
      </c>
      <c r="I170"/>
      <c r="J170"/>
      <c r="K170">
        <v>124036.24</v>
      </c>
      <c r="L170">
        <v>160499.70000000001</v>
      </c>
      <c r="M170" s="325">
        <v>2500</v>
      </c>
      <c r="N170" s="325">
        <v>60034.81</v>
      </c>
      <c r="O170" s="325"/>
      <c r="P170" s="325"/>
      <c r="Q170"/>
      <c r="R170"/>
      <c r="S170"/>
      <c r="T170">
        <v>2500833.27</v>
      </c>
      <c r="U170" s="327">
        <v>437835.27</v>
      </c>
      <c r="V170" s="327"/>
      <c r="W170" s="327"/>
      <c r="X170" s="327"/>
      <c r="Y170" s="327">
        <v>351763.5</v>
      </c>
      <c r="Z170" s="327"/>
      <c r="AA170" s="328">
        <v>611323.5</v>
      </c>
      <c r="AB170" s="328"/>
      <c r="AC170" s="328"/>
      <c r="AD170" s="328">
        <v>282214.40999999997</v>
      </c>
      <c r="AE170" s="328">
        <v>33630.21</v>
      </c>
      <c r="AF170" s="328"/>
      <c r="AG170" s="328"/>
      <c r="AH170" s="328"/>
      <c r="AI170" s="246">
        <f t="shared" si="19"/>
        <v>636210.89</v>
      </c>
      <c r="AJ170" s="247">
        <f t="shared" si="20"/>
        <v>62534.81</v>
      </c>
      <c r="AK170" s="271">
        <f t="shared" si="17"/>
        <v>573676.08000000007</v>
      </c>
      <c r="AL170" s="266">
        <f t="shared" si="21"/>
        <v>789598.77</v>
      </c>
      <c r="AM170" s="274">
        <f t="shared" si="22"/>
        <v>927168.11999999988</v>
      </c>
      <c r="AN170" s="248">
        <f t="shared" si="18"/>
        <v>-137569.34999999986</v>
      </c>
    </row>
    <row r="171" spans="1:41" ht="15" thickBot="1" x14ac:dyDescent="0.25">
      <c r="A171" s="236" t="s">
        <v>332</v>
      </c>
      <c r="B171" s="236" t="s">
        <v>49</v>
      </c>
      <c r="C171" s="275">
        <v>5818</v>
      </c>
      <c r="D171" s="276" t="s">
        <v>972</v>
      </c>
      <c r="E171" t="s">
        <v>2762</v>
      </c>
      <c r="F171" s="318">
        <v>1140786.43</v>
      </c>
      <c r="G171" s="318"/>
      <c r="H171" s="318">
        <v>136246.17000000001</v>
      </c>
      <c r="I171"/>
      <c r="J171"/>
      <c r="K171">
        <v>463202.46</v>
      </c>
      <c r="L171">
        <v>490594.8</v>
      </c>
      <c r="M171" s="325">
        <v>900</v>
      </c>
      <c r="N171" s="325">
        <v>218134.02</v>
      </c>
      <c r="O171" s="325"/>
      <c r="P171" s="325">
        <v>868.27</v>
      </c>
      <c r="Q171"/>
      <c r="R171"/>
      <c r="S171">
        <v>49500</v>
      </c>
      <c r="T171">
        <v>1757956.06</v>
      </c>
      <c r="U171" s="327">
        <v>780750.45</v>
      </c>
      <c r="V171" s="327"/>
      <c r="W171" s="327"/>
      <c r="X171" s="327"/>
      <c r="Y171" s="327">
        <v>392122.5</v>
      </c>
      <c r="Z171" s="327"/>
      <c r="AA171" s="328">
        <v>571988.5</v>
      </c>
      <c r="AB171" s="328"/>
      <c r="AC171" s="328"/>
      <c r="AD171" s="328">
        <v>298265.8</v>
      </c>
      <c r="AE171" s="328">
        <v>87252.33</v>
      </c>
      <c r="AF171" s="328"/>
      <c r="AG171" s="328"/>
      <c r="AH171" s="328"/>
      <c r="AI171" s="246">
        <f t="shared" si="19"/>
        <v>1277032.5999999999</v>
      </c>
      <c r="AJ171" s="247">
        <f t="shared" si="20"/>
        <v>219902.28999999998</v>
      </c>
      <c r="AK171" s="271">
        <f t="shared" si="17"/>
        <v>1057130.3099999998</v>
      </c>
      <c r="AL171" s="266">
        <f t="shared" si="21"/>
        <v>1172872.95</v>
      </c>
      <c r="AM171" s="274">
        <f t="shared" si="22"/>
        <v>957506.63</v>
      </c>
      <c r="AN171" s="248">
        <f t="shared" si="18"/>
        <v>215366.31999999995</v>
      </c>
    </row>
    <row r="172" spans="1:41" ht="15" thickBot="1" x14ac:dyDescent="0.25">
      <c r="A172" s="236" t="s">
        <v>332</v>
      </c>
      <c r="B172" s="236" t="s">
        <v>49</v>
      </c>
      <c r="C172" s="275">
        <v>3371</v>
      </c>
      <c r="D172" s="276" t="s">
        <v>973</v>
      </c>
      <c r="E172" t="s">
        <v>2763</v>
      </c>
      <c r="F172" s="318">
        <v>300745.53000000003</v>
      </c>
      <c r="G172" s="318"/>
      <c r="H172" s="318">
        <v>53655.77</v>
      </c>
      <c r="I172"/>
      <c r="J172"/>
      <c r="K172">
        <v>698495.87</v>
      </c>
      <c r="L172">
        <v>170622.01</v>
      </c>
      <c r="M172" s="325">
        <v>3000</v>
      </c>
      <c r="N172" s="325">
        <v>69539.289999999994</v>
      </c>
      <c r="O172" s="325"/>
      <c r="P172" s="325"/>
      <c r="Q172"/>
      <c r="R172"/>
      <c r="S172"/>
      <c r="T172">
        <v>2322668.0699999998</v>
      </c>
      <c r="U172" s="327">
        <v>203717.44</v>
      </c>
      <c r="V172" s="327"/>
      <c r="W172" s="327"/>
      <c r="X172" s="327"/>
      <c r="Y172" s="327">
        <v>272317.5</v>
      </c>
      <c r="Z172" s="327"/>
      <c r="AA172" s="328">
        <v>320087.5</v>
      </c>
      <c r="AB172" s="328"/>
      <c r="AC172" s="328"/>
      <c r="AD172" s="328">
        <v>166856.93</v>
      </c>
      <c r="AE172" s="328">
        <v>68592.929999999993</v>
      </c>
      <c r="AF172" s="328"/>
      <c r="AG172" s="328"/>
      <c r="AH172" s="328">
        <v>12340</v>
      </c>
      <c r="AI172" s="246">
        <f t="shared" si="19"/>
        <v>354401.30000000005</v>
      </c>
      <c r="AJ172" s="247">
        <f t="shared" si="20"/>
        <v>72539.289999999994</v>
      </c>
      <c r="AK172" s="271">
        <f t="shared" si="17"/>
        <v>281862.01000000007</v>
      </c>
      <c r="AL172" s="266">
        <f t="shared" si="21"/>
        <v>476034.94</v>
      </c>
      <c r="AM172" s="274">
        <f t="shared" si="22"/>
        <v>567877.36</v>
      </c>
      <c r="AN172" s="248">
        <f t="shared" si="18"/>
        <v>-91842.419999999984</v>
      </c>
    </row>
    <row r="173" spans="1:41" ht="15" thickBot="1" x14ac:dyDescent="0.25">
      <c r="A173" s="236" t="s">
        <v>332</v>
      </c>
      <c r="B173" s="236" t="s">
        <v>49</v>
      </c>
      <c r="C173" s="275">
        <v>4485</v>
      </c>
      <c r="D173" s="276" t="s">
        <v>974</v>
      </c>
      <c r="E173" t="s">
        <v>2764</v>
      </c>
      <c r="F173" s="318">
        <v>438596.03</v>
      </c>
      <c r="G173" s="318">
        <v>0</v>
      </c>
      <c r="H173" s="318">
        <v>81172.53</v>
      </c>
      <c r="I173"/>
      <c r="J173"/>
      <c r="K173">
        <v>296782.34000000003</v>
      </c>
      <c r="L173">
        <v>129940.69</v>
      </c>
      <c r="M173" s="325">
        <v>4000</v>
      </c>
      <c r="N173" s="325">
        <v>132814.51</v>
      </c>
      <c r="O173" s="325"/>
      <c r="P173" s="325">
        <v>318.2</v>
      </c>
      <c r="Q173"/>
      <c r="R173"/>
      <c r="S173">
        <v>-0.01</v>
      </c>
      <c r="T173">
        <v>2694098.62</v>
      </c>
      <c r="U173" s="327">
        <v>293139.3</v>
      </c>
      <c r="V173" s="327">
        <v>30000</v>
      </c>
      <c r="W173" s="327"/>
      <c r="X173" s="327"/>
      <c r="Y173" s="327">
        <v>277147.5</v>
      </c>
      <c r="Z173" s="327"/>
      <c r="AA173" s="328">
        <v>398277.5</v>
      </c>
      <c r="AB173" s="328"/>
      <c r="AC173" s="328"/>
      <c r="AD173" s="328">
        <v>182363.68</v>
      </c>
      <c r="AE173" s="328">
        <v>16954.650000000001</v>
      </c>
      <c r="AF173" s="328"/>
      <c r="AG173" s="328"/>
      <c r="AH173" s="328"/>
      <c r="AI173" s="246">
        <f t="shared" si="19"/>
        <v>519768.56000000006</v>
      </c>
      <c r="AJ173" s="247">
        <f t="shared" si="20"/>
        <v>137132.71000000002</v>
      </c>
      <c r="AK173" s="271">
        <f t="shared" si="17"/>
        <v>382635.85000000003</v>
      </c>
      <c r="AL173" s="266">
        <f t="shared" si="21"/>
        <v>600286.80000000005</v>
      </c>
      <c r="AM173" s="274">
        <f t="shared" si="22"/>
        <v>597595.82999999996</v>
      </c>
      <c r="AN173" s="248">
        <f t="shared" si="18"/>
        <v>2690.9700000000885</v>
      </c>
    </row>
    <row r="174" spans="1:41" ht="15" thickBot="1" x14ac:dyDescent="0.25">
      <c r="A174" s="236" t="s">
        <v>332</v>
      </c>
      <c r="B174" s="236" t="s">
        <v>49</v>
      </c>
      <c r="C174" s="275">
        <v>2325</v>
      </c>
      <c r="D174" s="276" t="s">
        <v>975</v>
      </c>
      <c r="E174" t="s">
        <v>2804</v>
      </c>
      <c r="F174" s="318">
        <v>220142.13</v>
      </c>
      <c r="G174" s="318">
        <v>8000</v>
      </c>
      <c r="H174" s="318">
        <v>32841.67</v>
      </c>
      <c r="I174"/>
      <c r="J174"/>
      <c r="K174">
        <v>519732.88</v>
      </c>
      <c r="L174">
        <v>195077.6</v>
      </c>
      <c r="M174" s="325"/>
      <c r="N174" s="325">
        <v>39550</v>
      </c>
      <c r="O174" s="325"/>
      <c r="P174" s="325"/>
      <c r="Q174"/>
      <c r="R174"/>
      <c r="S174">
        <v>-80505.02</v>
      </c>
      <c r="T174">
        <v>2583594.75</v>
      </c>
      <c r="U174" s="327">
        <v>265830.34999999998</v>
      </c>
      <c r="V174" s="327"/>
      <c r="W174" s="327"/>
      <c r="X174" s="327"/>
      <c r="Y174" s="327">
        <v>111667.5</v>
      </c>
      <c r="Z174" s="327"/>
      <c r="AA174" s="328">
        <v>235607.5</v>
      </c>
      <c r="AB174" s="328"/>
      <c r="AC174" s="328"/>
      <c r="AD174" s="328">
        <v>126401.95</v>
      </c>
      <c r="AE174" s="328">
        <v>36195.51</v>
      </c>
      <c r="AF174" s="328"/>
      <c r="AG174" s="328"/>
      <c r="AH174" s="328"/>
      <c r="AI174" s="246">
        <f t="shared" si="19"/>
        <v>260983.8</v>
      </c>
      <c r="AJ174" s="247">
        <f t="shared" si="20"/>
        <v>39550</v>
      </c>
      <c r="AK174" s="271">
        <f t="shared" si="17"/>
        <v>221433.8</v>
      </c>
      <c r="AL174" s="266">
        <f t="shared" si="21"/>
        <v>377497.85</v>
      </c>
      <c r="AM174" s="274">
        <f t="shared" si="22"/>
        <v>398204.96</v>
      </c>
      <c r="AN174" s="248">
        <f t="shared" si="18"/>
        <v>-20707.110000000044</v>
      </c>
    </row>
    <row r="175" spans="1:41" ht="15" thickBot="1" x14ac:dyDescent="0.25">
      <c r="A175" s="236" t="s">
        <v>332</v>
      </c>
      <c r="B175" s="236" t="s">
        <v>49</v>
      </c>
      <c r="C175" s="275">
        <v>1480</v>
      </c>
      <c r="D175" s="276" t="s">
        <v>976</v>
      </c>
      <c r="E175" t="s">
        <v>2815</v>
      </c>
      <c r="F175" s="318">
        <v>68998.16</v>
      </c>
      <c r="G175" s="318">
        <v>0</v>
      </c>
      <c r="H175" s="318">
        <v>32396.26</v>
      </c>
      <c r="I175"/>
      <c r="J175"/>
      <c r="K175">
        <v>1116992.04</v>
      </c>
      <c r="L175">
        <v>138793.16</v>
      </c>
      <c r="M175" s="325">
        <v>2000</v>
      </c>
      <c r="N175" s="325">
        <v>28234.3</v>
      </c>
      <c r="O175" s="325"/>
      <c r="P175" s="325"/>
      <c r="Q175"/>
      <c r="R175"/>
      <c r="S175">
        <v>1394</v>
      </c>
      <c r="T175">
        <v>2913433.4</v>
      </c>
      <c r="U175" s="327">
        <v>157173.45000000001</v>
      </c>
      <c r="V175" s="327"/>
      <c r="W175" s="327"/>
      <c r="X175" s="327"/>
      <c r="Y175" s="327">
        <v>185031</v>
      </c>
      <c r="Z175" s="327"/>
      <c r="AA175" s="328">
        <v>258481</v>
      </c>
      <c r="AB175" s="328"/>
      <c r="AC175" s="328"/>
      <c r="AD175" s="328">
        <v>103509.06</v>
      </c>
      <c r="AE175" s="328">
        <v>47073.81</v>
      </c>
      <c r="AF175" s="328"/>
      <c r="AG175" s="328"/>
      <c r="AH175" s="328"/>
      <c r="AI175" s="246">
        <f t="shared" si="19"/>
        <v>101394.42</v>
      </c>
      <c r="AJ175" s="247">
        <f t="shared" si="20"/>
        <v>30234.3</v>
      </c>
      <c r="AK175" s="271">
        <f t="shared" si="17"/>
        <v>71160.12</v>
      </c>
      <c r="AL175" s="266">
        <f t="shared" si="21"/>
        <v>342204.45</v>
      </c>
      <c r="AM175" s="274">
        <f t="shared" si="22"/>
        <v>409063.87</v>
      </c>
      <c r="AN175" s="248">
        <f t="shared" si="18"/>
        <v>-66859.419999999984</v>
      </c>
    </row>
    <row r="176" spans="1:41" ht="18" thickBot="1" x14ac:dyDescent="0.45">
      <c r="A176" s="236" t="s">
        <v>333</v>
      </c>
      <c r="B176" s="236" t="s">
        <v>50</v>
      </c>
      <c r="C176" s="275">
        <v>8344</v>
      </c>
      <c r="D176" s="276" t="s">
        <v>977</v>
      </c>
      <c r="E176" t="s">
        <v>17</v>
      </c>
      <c r="F176" s="318">
        <v>1294920.6499999999</v>
      </c>
      <c r="G176" s="318">
        <v>120</v>
      </c>
      <c r="H176" s="318">
        <v>-6226.25</v>
      </c>
      <c r="I176"/>
      <c r="J176"/>
      <c r="K176">
        <v>1016046.81</v>
      </c>
      <c r="L176">
        <v>569775.49</v>
      </c>
      <c r="M176" s="325">
        <v>59695</v>
      </c>
      <c r="N176" s="325">
        <v>284014.15999999997</v>
      </c>
      <c r="O176" s="325"/>
      <c r="P176" s="325">
        <v>13727.98</v>
      </c>
      <c r="Q176"/>
      <c r="R176"/>
      <c r="S176"/>
      <c r="T176">
        <v>2535471.5499999998</v>
      </c>
      <c r="U176" s="327">
        <v>1986642.46</v>
      </c>
      <c r="V176" s="327"/>
      <c r="W176" s="327"/>
      <c r="X176" s="327"/>
      <c r="Y176" s="327">
        <v>506393.8</v>
      </c>
      <c r="Z176" s="327">
        <v>40600</v>
      </c>
      <c r="AA176" s="328">
        <v>719693.8</v>
      </c>
      <c r="AB176" s="328"/>
      <c r="AC176" s="328"/>
      <c r="AD176" s="328">
        <v>365132.11</v>
      </c>
      <c r="AE176" s="328">
        <v>8679.86</v>
      </c>
      <c r="AF176" s="328"/>
      <c r="AG176" s="328"/>
      <c r="AH176" s="328"/>
      <c r="AI176" s="246">
        <f t="shared" si="19"/>
        <v>1288814.3999999999</v>
      </c>
      <c r="AJ176" s="247">
        <f t="shared" si="20"/>
        <v>357437.13999999996</v>
      </c>
      <c r="AK176" s="271">
        <f t="shared" si="17"/>
        <v>931377.26</v>
      </c>
      <c r="AL176" s="266">
        <f t="shared" si="21"/>
        <v>2533636.2599999998</v>
      </c>
      <c r="AM176" s="274">
        <f t="shared" si="22"/>
        <v>1093505.7700000003</v>
      </c>
      <c r="AN176" s="248">
        <f t="shared" si="18"/>
        <v>1440130.4899999995</v>
      </c>
      <c r="AO176" s="280" t="s">
        <v>17</v>
      </c>
    </row>
    <row r="177" spans="1:41" ht="18" thickBot="1" x14ac:dyDescent="0.45">
      <c r="A177" s="236" t="s">
        <v>333</v>
      </c>
      <c r="B177" s="236" t="s">
        <v>50</v>
      </c>
      <c r="C177" s="275">
        <v>3901</v>
      </c>
      <c r="D177" s="276" t="s">
        <v>978</v>
      </c>
      <c r="E177" t="s">
        <v>18</v>
      </c>
      <c r="F177" s="318">
        <v>870569.21</v>
      </c>
      <c r="G177" s="318"/>
      <c r="H177" s="318">
        <v>151232.87</v>
      </c>
      <c r="I177"/>
      <c r="J177"/>
      <c r="K177">
        <v>332386.11</v>
      </c>
      <c r="L177">
        <v>230400.67</v>
      </c>
      <c r="M177" s="325">
        <v>2400</v>
      </c>
      <c r="N177" s="325">
        <v>53776.05</v>
      </c>
      <c r="O177" s="325">
        <v>600</v>
      </c>
      <c r="P177" s="325"/>
      <c r="Q177"/>
      <c r="R177"/>
      <c r="S177">
        <v>370467.48</v>
      </c>
      <c r="T177">
        <v>3491897.05</v>
      </c>
      <c r="U177" s="327">
        <v>439675</v>
      </c>
      <c r="V177" s="327">
        <v>1200</v>
      </c>
      <c r="W177" s="327"/>
      <c r="X177" s="327"/>
      <c r="Y177" s="327">
        <v>397822.5</v>
      </c>
      <c r="Z177" s="327">
        <v>44400</v>
      </c>
      <c r="AA177" s="328">
        <v>559690.5</v>
      </c>
      <c r="AB177" s="328"/>
      <c r="AC177" s="328"/>
      <c r="AD177" s="328">
        <v>185410.65</v>
      </c>
      <c r="AE177" s="328">
        <v>90570.77</v>
      </c>
      <c r="AF177" s="328"/>
      <c r="AG177" s="328"/>
      <c r="AH177" s="328"/>
      <c r="AI177" s="246">
        <f t="shared" si="19"/>
        <v>1021802.08</v>
      </c>
      <c r="AJ177" s="247">
        <f t="shared" si="20"/>
        <v>56776.05</v>
      </c>
      <c r="AK177" s="271">
        <f t="shared" si="17"/>
        <v>965026.02999999991</v>
      </c>
      <c r="AL177" s="266">
        <f t="shared" si="21"/>
        <v>883097.5</v>
      </c>
      <c r="AM177" s="274">
        <f t="shared" si="22"/>
        <v>835671.92</v>
      </c>
      <c r="AN177" s="248">
        <f t="shared" si="18"/>
        <v>47425.579999999958</v>
      </c>
      <c r="AO177" s="280" t="s">
        <v>18</v>
      </c>
    </row>
    <row r="178" spans="1:41" s="283" customFormat="1" ht="18" thickBot="1" x14ac:dyDescent="0.45">
      <c r="A178" s="236" t="s">
        <v>333</v>
      </c>
      <c r="B178" s="236" t="s">
        <v>50</v>
      </c>
      <c r="C178" s="275">
        <v>4653</v>
      </c>
      <c r="D178" s="276" t="s">
        <v>979</v>
      </c>
      <c r="E178" t="s">
        <v>2765</v>
      </c>
      <c r="F178" s="318">
        <v>1316959.3999999999</v>
      </c>
      <c r="G178" s="318"/>
      <c r="H178" s="318">
        <v>232246.26</v>
      </c>
      <c r="I178"/>
      <c r="J178"/>
      <c r="K178">
        <v>7933971.0199999996</v>
      </c>
      <c r="L178">
        <v>3158298.83</v>
      </c>
      <c r="M178" s="325">
        <v>-1750</v>
      </c>
      <c r="N178" s="325">
        <v>132853.19</v>
      </c>
      <c r="O178" s="325"/>
      <c r="P178" s="325">
        <v>353.57</v>
      </c>
      <c r="Q178"/>
      <c r="R178"/>
      <c r="S178">
        <v>2216633.3199999998</v>
      </c>
      <c r="T178">
        <v>-782242.08</v>
      </c>
      <c r="U178" s="327">
        <v>1055761.26</v>
      </c>
      <c r="V178" s="327">
        <v>267072.03000000003</v>
      </c>
      <c r="W178" s="327"/>
      <c r="X178" s="327"/>
      <c r="Y178" s="327">
        <v>518546</v>
      </c>
      <c r="Z178" s="327"/>
      <c r="AA178" s="328">
        <v>1075416</v>
      </c>
      <c r="AB178" s="328"/>
      <c r="AC178" s="328"/>
      <c r="AD178" s="328">
        <v>287318.27</v>
      </c>
      <c r="AE178" s="328">
        <v>352462.54</v>
      </c>
      <c r="AF178" s="328"/>
      <c r="AG178" s="328">
        <v>12266.66</v>
      </c>
      <c r="AH178" s="328"/>
      <c r="AI178" s="246">
        <f t="shared" si="19"/>
        <v>1549205.66</v>
      </c>
      <c r="AJ178" s="247">
        <f t="shared" si="20"/>
        <v>131456.76</v>
      </c>
      <c r="AK178" s="271">
        <f t="shared" si="17"/>
        <v>1417748.9</v>
      </c>
      <c r="AL178" s="266">
        <f t="shared" si="21"/>
        <v>1841379.29</v>
      </c>
      <c r="AM178" s="274">
        <f t="shared" si="22"/>
        <v>1727463.47</v>
      </c>
      <c r="AN178" s="281">
        <f t="shared" si="18"/>
        <v>113915.82000000007</v>
      </c>
      <c r="AO178" s="282"/>
    </row>
    <row r="179" spans="1:41" ht="18" thickBot="1" x14ac:dyDescent="0.45">
      <c r="A179" s="236" t="s">
        <v>333</v>
      </c>
      <c r="B179" s="236" t="s">
        <v>50</v>
      </c>
      <c r="C179" s="275">
        <v>4479</v>
      </c>
      <c r="D179" s="276" t="s">
        <v>980</v>
      </c>
      <c r="E179" t="s">
        <v>19</v>
      </c>
      <c r="F179" s="318">
        <v>926434.13</v>
      </c>
      <c r="G179" s="318"/>
      <c r="H179" s="318">
        <v>126220.75</v>
      </c>
      <c r="I179"/>
      <c r="J179"/>
      <c r="K179">
        <v>127889.69</v>
      </c>
      <c r="L179">
        <v>253610.53</v>
      </c>
      <c r="M179" s="325">
        <v>0</v>
      </c>
      <c r="N179" s="325">
        <v>41172.83</v>
      </c>
      <c r="O179" s="325"/>
      <c r="P179" s="325">
        <v>0</v>
      </c>
      <c r="Q179">
        <v>135000</v>
      </c>
      <c r="R179"/>
      <c r="S179">
        <v>268277</v>
      </c>
      <c r="T179">
        <v>3101018.9</v>
      </c>
      <c r="U179" s="327">
        <v>443996.99</v>
      </c>
      <c r="V179" s="327"/>
      <c r="W179" s="327"/>
      <c r="X179" s="327"/>
      <c r="Y179" s="327"/>
      <c r="Z179" s="327"/>
      <c r="AA179" s="328">
        <v>170970</v>
      </c>
      <c r="AB179" s="328"/>
      <c r="AC179" s="328"/>
      <c r="AD179" s="328">
        <v>204063.48</v>
      </c>
      <c r="AE179" s="328">
        <v>61127.63</v>
      </c>
      <c r="AF179" s="328"/>
      <c r="AG179" s="328"/>
      <c r="AH179" s="328"/>
      <c r="AI179" s="246">
        <f t="shared" si="19"/>
        <v>1052654.8799999999</v>
      </c>
      <c r="AJ179" s="247">
        <f t="shared" si="20"/>
        <v>41172.83</v>
      </c>
      <c r="AK179" s="271">
        <f t="shared" si="17"/>
        <v>1011482.0499999999</v>
      </c>
      <c r="AL179" s="266">
        <f t="shared" si="21"/>
        <v>443996.99</v>
      </c>
      <c r="AM179" s="274">
        <f t="shared" si="22"/>
        <v>436161.11</v>
      </c>
      <c r="AN179" s="248">
        <f t="shared" si="18"/>
        <v>7835.8800000000047</v>
      </c>
      <c r="AO179" s="284" t="s">
        <v>19</v>
      </c>
    </row>
    <row r="180" spans="1:41" ht="18" thickBot="1" x14ac:dyDescent="0.45">
      <c r="A180" s="236" t="s">
        <v>333</v>
      </c>
      <c r="B180" s="236" t="s">
        <v>50</v>
      </c>
      <c r="C180" s="275">
        <v>5054</v>
      </c>
      <c r="D180" s="276" t="s">
        <v>981</v>
      </c>
      <c r="E180" t="s">
        <v>20</v>
      </c>
      <c r="F180" s="318">
        <v>1102770.51</v>
      </c>
      <c r="G180" s="318">
        <v>0</v>
      </c>
      <c r="H180" s="318">
        <v>167516.35999999999</v>
      </c>
      <c r="I180"/>
      <c r="J180"/>
      <c r="K180">
        <v>261938.58</v>
      </c>
      <c r="L180">
        <v>714761.75</v>
      </c>
      <c r="M180" s="325">
        <v>1480</v>
      </c>
      <c r="N180" s="325">
        <v>5992.45</v>
      </c>
      <c r="O180" s="325">
        <v>74960</v>
      </c>
      <c r="P180" s="325">
        <v>575.67999999999995</v>
      </c>
      <c r="Q180"/>
      <c r="R180"/>
      <c r="S180">
        <v>110035.28</v>
      </c>
      <c r="T180">
        <v>254405.43</v>
      </c>
      <c r="U180" s="327">
        <v>795561.87</v>
      </c>
      <c r="V180" s="327"/>
      <c r="W180" s="327"/>
      <c r="X180" s="327"/>
      <c r="Y180" s="327">
        <v>460495.83</v>
      </c>
      <c r="Z180" s="327">
        <v>60000</v>
      </c>
      <c r="AA180" s="328">
        <v>554013.82999999996</v>
      </c>
      <c r="AB180" s="328"/>
      <c r="AC180" s="328"/>
      <c r="AD180" s="328">
        <v>236099.23</v>
      </c>
      <c r="AE180" s="328">
        <v>114569.79</v>
      </c>
      <c r="AF180" s="328"/>
      <c r="AG180" s="328"/>
      <c r="AH180" s="328"/>
      <c r="AI180" s="246">
        <f t="shared" si="19"/>
        <v>1270286.8700000001</v>
      </c>
      <c r="AJ180" s="247">
        <f t="shared" si="20"/>
        <v>83008.12999999999</v>
      </c>
      <c r="AK180" s="271">
        <f t="shared" si="17"/>
        <v>1187278.7400000002</v>
      </c>
      <c r="AL180" s="266">
        <f t="shared" si="21"/>
        <v>1316057.7</v>
      </c>
      <c r="AM180" s="274">
        <f t="shared" si="22"/>
        <v>904682.85</v>
      </c>
      <c r="AN180" s="248">
        <f t="shared" si="18"/>
        <v>411374.85</v>
      </c>
      <c r="AO180" s="280" t="s">
        <v>20</v>
      </c>
    </row>
    <row r="181" spans="1:41" ht="18" thickBot="1" x14ac:dyDescent="0.45">
      <c r="A181" s="236" t="s">
        <v>333</v>
      </c>
      <c r="B181" s="236" t="s">
        <v>50</v>
      </c>
      <c r="C181" s="275">
        <v>5698</v>
      </c>
      <c r="D181" s="276" t="s">
        <v>982</v>
      </c>
      <c r="E181" t="s">
        <v>21</v>
      </c>
      <c r="F181" s="318">
        <v>1276136.04</v>
      </c>
      <c r="G181" s="318"/>
      <c r="H181" s="318">
        <v>141720.16</v>
      </c>
      <c r="I181"/>
      <c r="J181"/>
      <c r="K181">
        <v>32413.94</v>
      </c>
      <c r="L181">
        <v>611516.57999999996</v>
      </c>
      <c r="M181" s="325">
        <v>4900</v>
      </c>
      <c r="N181" s="325">
        <v>-58531</v>
      </c>
      <c r="O181" s="325">
        <v>210360</v>
      </c>
      <c r="P181" s="325">
        <v>50000</v>
      </c>
      <c r="Q181"/>
      <c r="R181"/>
      <c r="S181">
        <v>-243552.59</v>
      </c>
      <c r="T181">
        <v>4470863.96</v>
      </c>
      <c r="U181" s="327">
        <v>682187.19</v>
      </c>
      <c r="V181" s="327"/>
      <c r="W181" s="327"/>
      <c r="X181" s="327"/>
      <c r="Y181" s="327">
        <v>644985.9</v>
      </c>
      <c r="Z181" s="327">
        <v>88400</v>
      </c>
      <c r="AA181" s="328">
        <v>790369.9</v>
      </c>
      <c r="AB181" s="328"/>
      <c r="AC181" s="328"/>
      <c r="AD181" s="328">
        <v>184858.14</v>
      </c>
      <c r="AE181" s="328">
        <v>41947.25</v>
      </c>
      <c r="AF181" s="328"/>
      <c r="AG181" s="328"/>
      <c r="AH181" s="328"/>
      <c r="AI181" s="246">
        <f t="shared" si="19"/>
        <v>1417856.2</v>
      </c>
      <c r="AJ181" s="247">
        <f t="shared" si="20"/>
        <v>206729</v>
      </c>
      <c r="AK181" s="271">
        <f t="shared" si="17"/>
        <v>1211127.2</v>
      </c>
      <c r="AL181" s="266">
        <f t="shared" si="21"/>
        <v>1415573.0899999999</v>
      </c>
      <c r="AM181" s="274">
        <f t="shared" si="22"/>
        <v>1017175.29</v>
      </c>
      <c r="AN181" s="248">
        <f t="shared" si="18"/>
        <v>398397.79999999981</v>
      </c>
      <c r="AO181" s="280" t="s">
        <v>21</v>
      </c>
    </row>
    <row r="182" spans="1:41" ht="18" thickBot="1" x14ac:dyDescent="0.45">
      <c r="A182" s="236" t="s">
        <v>333</v>
      </c>
      <c r="B182" s="236" t="s">
        <v>50</v>
      </c>
      <c r="C182" s="275">
        <v>5218</v>
      </c>
      <c r="D182" s="276" t="s">
        <v>983</v>
      </c>
      <c r="E182" t="s">
        <v>22</v>
      </c>
      <c r="F182" s="318">
        <v>1226942.31</v>
      </c>
      <c r="G182" s="318"/>
      <c r="H182" s="318">
        <v>154930.23999999999</v>
      </c>
      <c r="I182"/>
      <c r="J182"/>
      <c r="K182">
        <v>44724.05</v>
      </c>
      <c r="L182">
        <v>1292574.33</v>
      </c>
      <c r="M182" s="325">
        <v>18009.3</v>
      </c>
      <c r="N182" s="325">
        <v>-1671.96</v>
      </c>
      <c r="O182" s="325"/>
      <c r="P182" s="325">
        <v>694.77</v>
      </c>
      <c r="Q182"/>
      <c r="R182"/>
      <c r="S182">
        <v>-520082.93</v>
      </c>
      <c r="T182">
        <v>1315785.06</v>
      </c>
      <c r="U182" s="327">
        <v>780660.29</v>
      </c>
      <c r="V182" s="327"/>
      <c r="W182" s="327"/>
      <c r="X182" s="327"/>
      <c r="Y182" s="327">
        <v>647141.9</v>
      </c>
      <c r="Z182" s="327">
        <v>71600</v>
      </c>
      <c r="AA182" s="328">
        <v>820331.9</v>
      </c>
      <c r="AB182" s="328"/>
      <c r="AC182" s="328"/>
      <c r="AD182" s="328">
        <v>208499.31</v>
      </c>
      <c r="AE182" s="328">
        <v>-1444589.2</v>
      </c>
      <c r="AF182" s="328"/>
      <c r="AG182" s="328"/>
      <c r="AH182" s="328"/>
      <c r="AI182" s="246">
        <f t="shared" si="19"/>
        <v>1381872.55</v>
      </c>
      <c r="AJ182" s="247">
        <f t="shared" si="20"/>
        <v>17032.11</v>
      </c>
      <c r="AK182" s="271">
        <f t="shared" si="17"/>
        <v>1364840.44</v>
      </c>
      <c r="AL182" s="266">
        <f t="shared" si="21"/>
        <v>1499402.19</v>
      </c>
      <c r="AM182" s="274">
        <f t="shared" si="22"/>
        <v>-415757.99</v>
      </c>
      <c r="AN182" s="248">
        <f t="shared" si="18"/>
        <v>1915160.18</v>
      </c>
      <c r="AO182" s="280" t="s">
        <v>22</v>
      </c>
    </row>
    <row r="183" spans="1:41" ht="18" thickBot="1" x14ac:dyDescent="0.45">
      <c r="A183" s="236" t="s">
        <v>333</v>
      </c>
      <c r="B183" s="236" t="s">
        <v>50</v>
      </c>
      <c r="C183" s="275">
        <v>6468</v>
      </c>
      <c r="D183" s="276" t="s">
        <v>984</v>
      </c>
      <c r="E183" t="s">
        <v>23</v>
      </c>
      <c r="F183" s="318">
        <v>1438948.7</v>
      </c>
      <c r="G183" s="318">
        <v>2000</v>
      </c>
      <c r="H183" s="318">
        <v>222788.84</v>
      </c>
      <c r="I183"/>
      <c r="J183"/>
      <c r="K183">
        <v>826077.89</v>
      </c>
      <c r="L183">
        <v>385539.45</v>
      </c>
      <c r="M183" s="325">
        <v>2340</v>
      </c>
      <c r="N183" s="325">
        <v>44351.13</v>
      </c>
      <c r="O183" s="325">
        <v>24335</v>
      </c>
      <c r="P183" s="325"/>
      <c r="Q183"/>
      <c r="R183"/>
      <c r="S183">
        <v>561000.93000000005</v>
      </c>
      <c r="T183">
        <v>1137972.49</v>
      </c>
      <c r="U183" s="327">
        <v>575141.80000000005</v>
      </c>
      <c r="V183" s="327"/>
      <c r="W183" s="327"/>
      <c r="X183" s="327"/>
      <c r="Y183" s="327">
        <v>532904.1</v>
      </c>
      <c r="Z183" s="327">
        <v>39000</v>
      </c>
      <c r="AA183" s="328">
        <v>725902.1</v>
      </c>
      <c r="AB183" s="328"/>
      <c r="AC183" s="328"/>
      <c r="AD183" s="328">
        <v>311902.53000000003</v>
      </c>
      <c r="AE183" s="328">
        <v>71128.2</v>
      </c>
      <c r="AF183" s="328"/>
      <c r="AG183" s="328"/>
      <c r="AH183" s="328"/>
      <c r="AI183" s="246">
        <f t="shared" si="19"/>
        <v>1663737.54</v>
      </c>
      <c r="AJ183" s="247">
        <f t="shared" si="20"/>
        <v>71026.13</v>
      </c>
      <c r="AK183" s="271">
        <f t="shared" si="17"/>
        <v>1592711.4100000001</v>
      </c>
      <c r="AL183" s="266">
        <f t="shared" si="21"/>
        <v>1147045.8999999999</v>
      </c>
      <c r="AM183" s="274">
        <f t="shared" si="22"/>
        <v>1108932.83</v>
      </c>
      <c r="AN183" s="248">
        <f t="shared" si="18"/>
        <v>38113.069999999832</v>
      </c>
      <c r="AO183" s="280" t="s">
        <v>23</v>
      </c>
    </row>
    <row r="184" spans="1:41" ht="18" thickBot="1" x14ac:dyDescent="0.45">
      <c r="A184" s="236" t="s">
        <v>333</v>
      </c>
      <c r="B184" s="236" t="s">
        <v>50</v>
      </c>
      <c r="C184" s="275">
        <v>8206</v>
      </c>
      <c r="D184" s="276" t="s">
        <v>985</v>
      </c>
      <c r="E184" t="s">
        <v>24</v>
      </c>
      <c r="F184" s="318">
        <v>2134928.7599999998</v>
      </c>
      <c r="G184" s="318">
        <v>0</v>
      </c>
      <c r="H184" s="318">
        <v>165377.60999999999</v>
      </c>
      <c r="I184"/>
      <c r="J184"/>
      <c r="K184">
        <v>1856181</v>
      </c>
      <c r="L184">
        <v>566117.31999999995</v>
      </c>
      <c r="M184" s="325">
        <v>81360</v>
      </c>
      <c r="N184" s="325">
        <v>93299</v>
      </c>
      <c r="O184" s="325">
        <v>16500</v>
      </c>
      <c r="P184" s="325">
        <v>969.9</v>
      </c>
      <c r="Q184"/>
      <c r="R184"/>
      <c r="S184">
        <v>408084</v>
      </c>
      <c r="T184">
        <v>1899168.01</v>
      </c>
      <c r="U184" s="327">
        <v>862622.96</v>
      </c>
      <c r="V184" s="327"/>
      <c r="W184" s="327"/>
      <c r="X184" s="327"/>
      <c r="Y184" s="327">
        <v>351427.4</v>
      </c>
      <c r="Z184" s="327">
        <v>20400</v>
      </c>
      <c r="AA184" s="328">
        <v>577631.4</v>
      </c>
      <c r="AB184" s="328"/>
      <c r="AC184" s="328"/>
      <c r="AD184" s="328">
        <v>452203.67</v>
      </c>
      <c r="AE184" s="328">
        <v>99948.78</v>
      </c>
      <c r="AF184" s="328"/>
      <c r="AG184" s="328"/>
      <c r="AH184" s="328"/>
      <c r="AI184" s="246">
        <f t="shared" si="19"/>
        <v>2300306.3699999996</v>
      </c>
      <c r="AJ184" s="247">
        <f t="shared" si="20"/>
        <v>192128.9</v>
      </c>
      <c r="AK184" s="271">
        <f t="shared" si="17"/>
        <v>2108177.4699999997</v>
      </c>
      <c r="AL184" s="266">
        <f t="shared" si="21"/>
        <v>1234450.3599999999</v>
      </c>
      <c r="AM184" s="274">
        <f t="shared" si="22"/>
        <v>1129783.8500000001</v>
      </c>
      <c r="AN184" s="248">
        <f t="shared" si="18"/>
        <v>104666.50999999978</v>
      </c>
      <c r="AO184" s="280" t="s">
        <v>24</v>
      </c>
    </row>
    <row r="185" spans="1:41" ht="18" thickBot="1" x14ac:dyDescent="0.45">
      <c r="A185" s="236" t="s">
        <v>333</v>
      </c>
      <c r="B185" s="236" t="s">
        <v>50</v>
      </c>
      <c r="C185" s="275">
        <v>4682</v>
      </c>
      <c r="D185" s="276" t="s">
        <v>986</v>
      </c>
      <c r="E185" t="s">
        <v>25</v>
      </c>
      <c r="F185" s="318">
        <v>652052.62</v>
      </c>
      <c r="G185" s="318"/>
      <c r="H185" s="318">
        <v>198658.18</v>
      </c>
      <c r="I185"/>
      <c r="J185"/>
      <c r="K185">
        <v>1631122.69</v>
      </c>
      <c r="L185">
        <v>298516.46999999997</v>
      </c>
      <c r="M185" s="325">
        <v>167740</v>
      </c>
      <c r="N185" s="325">
        <v>42590.48</v>
      </c>
      <c r="O185" s="325"/>
      <c r="P185" s="325">
        <v>16000</v>
      </c>
      <c r="Q185"/>
      <c r="R185"/>
      <c r="S185">
        <v>311531.94</v>
      </c>
      <c r="T185">
        <v>4128965.53</v>
      </c>
      <c r="U185" s="327">
        <v>468606.6</v>
      </c>
      <c r="V185" s="327"/>
      <c r="W185" s="327"/>
      <c r="X185" s="327"/>
      <c r="Y185" s="327">
        <v>251982.4</v>
      </c>
      <c r="Z185" s="327">
        <v>42600</v>
      </c>
      <c r="AA185" s="328">
        <v>403034.4</v>
      </c>
      <c r="AB185" s="328"/>
      <c r="AC185" s="328"/>
      <c r="AD185" s="328">
        <v>239947.58</v>
      </c>
      <c r="AE185" s="328">
        <v>66549.53</v>
      </c>
      <c r="AF185" s="328"/>
      <c r="AG185" s="328"/>
      <c r="AH185" s="328"/>
      <c r="AI185" s="246">
        <f t="shared" si="19"/>
        <v>850710.8</v>
      </c>
      <c r="AJ185" s="247">
        <f t="shared" si="20"/>
        <v>226330.48</v>
      </c>
      <c r="AK185" s="271">
        <f t="shared" si="17"/>
        <v>624380.32000000007</v>
      </c>
      <c r="AL185" s="266">
        <f t="shared" si="21"/>
        <v>763189</v>
      </c>
      <c r="AM185" s="274">
        <f t="shared" si="22"/>
        <v>709531.51</v>
      </c>
      <c r="AN185" s="248">
        <f t="shared" si="18"/>
        <v>53657.489999999991</v>
      </c>
      <c r="AO185" s="280" t="s">
        <v>25</v>
      </c>
    </row>
    <row r="186" spans="1:41" ht="18" thickBot="1" x14ac:dyDescent="0.45">
      <c r="A186" s="236" t="s">
        <v>333</v>
      </c>
      <c r="B186" s="236" t="s">
        <v>50</v>
      </c>
      <c r="C186" s="275">
        <v>5558</v>
      </c>
      <c r="D186" s="276" t="s">
        <v>987</v>
      </c>
      <c r="E186" t="s">
        <v>26</v>
      </c>
      <c r="F186" s="318">
        <v>1034001.01</v>
      </c>
      <c r="G186" s="318">
        <v>0</v>
      </c>
      <c r="H186" s="318">
        <v>134285.25</v>
      </c>
      <c r="I186"/>
      <c r="J186"/>
      <c r="K186">
        <v>129407.02</v>
      </c>
      <c r="L186">
        <v>305222.68</v>
      </c>
      <c r="M186" s="325">
        <v>0</v>
      </c>
      <c r="N186" s="325">
        <v>46407.3</v>
      </c>
      <c r="O186" s="325">
        <v>14100</v>
      </c>
      <c r="P186" s="325"/>
      <c r="Q186">
        <v>29800</v>
      </c>
      <c r="R186"/>
      <c r="S186">
        <v>137443.37</v>
      </c>
      <c r="T186">
        <v>1898710.57</v>
      </c>
      <c r="U186" s="327">
        <v>499506.82</v>
      </c>
      <c r="V186" s="327"/>
      <c r="W186" s="327"/>
      <c r="X186" s="327"/>
      <c r="Y186" s="327">
        <v>527840.1</v>
      </c>
      <c r="Z186" s="327">
        <v>36000</v>
      </c>
      <c r="AA186" s="328">
        <v>704360.1</v>
      </c>
      <c r="AB186" s="328"/>
      <c r="AC186" s="328"/>
      <c r="AD186" s="328">
        <v>219878.33</v>
      </c>
      <c r="AE186" s="328">
        <v>31424.82</v>
      </c>
      <c r="AF186" s="328"/>
      <c r="AG186" s="328"/>
      <c r="AH186" s="328"/>
      <c r="AI186" s="246">
        <f t="shared" si="19"/>
        <v>1168286.26</v>
      </c>
      <c r="AJ186" s="247">
        <f t="shared" si="20"/>
        <v>60507.3</v>
      </c>
      <c r="AK186" s="271">
        <f t="shared" si="17"/>
        <v>1107778.96</v>
      </c>
      <c r="AL186" s="266">
        <f t="shared" si="21"/>
        <v>1063346.92</v>
      </c>
      <c r="AM186" s="274">
        <f t="shared" si="22"/>
        <v>955663.24999999988</v>
      </c>
      <c r="AN186" s="248">
        <f t="shared" si="18"/>
        <v>107683.67000000004</v>
      </c>
      <c r="AO186" s="280" t="s">
        <v>26</v>
      </c>
    </row>
    <row r="187" spans="1:41" ht="18" thickBot="1" x14ac:dyDescent="0.45">
      <c r="A187" s="236" t="s">
        <v>333</v>
      </c>
      <c r="B187" s="236" t="s">
        <v>50</v>
      </c>
      <c r="C187" s="275">
        <v>4731</v>
      </c>
      <c r="D187" s="276" t="s">
        <v>988</v>
      </c>
      <c r="E187" t="s">
        <v>27</v>
      </c>
      <c r="F187" s="318">
        <v>840045.87</v>
      </c>
      <c r="G187" s="318">
        <v>0</v>
      </c>
      <c r="H187" s="318">
        <v>131759.57</v>
      </c>
      <c r="I187"/>
      <c r="J187"/>
      <c r="K187">
        <v>460635.87</v>
      </c>
      <c r="L187">
        <v>596129.36</v>
      </c>
      <c r="M187" s="325">
        <v>3000</v>
      </c>
      <c r="N187" s="325">
        <v>24948</v>
      </c>
      <c r="O187" s="325">
        <v>14400</v>
      </c>
      <c r="P187" s="325">
        <v>1193</v>
      </c>
      <c r="Q187"/>
      <c r="R187"/>
      <c r="S187">
        <v>347428.19</v>
      </c>
      <c r="T187">
        <v>2242933.0699999998</v>
      </c>
      <c r="U187" s="327">
        <v>451879.6</v>
      </c>
      <c r="V187" s="327">
        <v>24300</v>
      </c>
      <c r="W187" s="327"/>
      <c r="X187" s="327"/>
      <c r="Y187" s="327">
        <v>532387.4</v>
      </c>
      <c r="Z187" s="327">
        <v>36000</v>
      </c>
      <c r="AA187" s="328">
        <v>700575.4</v>
      </c>
      <c r="AB187" s="328"/>
      <c r="AC187" s="328"/>
      <c r="AD187" s="328">
        <v>194514.39</v>
      </c>
      <c r="AE187" s="328">
        <v>58365.21</v>
      </c>
      <c r="AF187" s="328"/>
      <c r="AG187" s="328"/>
      <c r="AH187" s="328"/>
      <c r="AI187" s="246">
        <f t="shared" si="19"/>
        <v>971805.44</v>
      </c>
      <c r="AJ187" s="247">
        <f t="shared" si="20"/>
        <v>43541</v>
      </c>
      <c r="AK187" s="271">
        <f t="shared" si="17"/>
        <v>928264.44</v>
      </c>
      <c r="AL187" s="266">
        <f t="shared" si="21"/>
        <v>1044567</v>
      </c>
      <c r="AM187" s="274">
        <f t="shared" si="22"/>
        <v>953455</v>
      </c>
      <c r="AN187" s="248">
        <f t="shared" si="18"/>
        <v>91112</v>
      </c>
      <c r="AO187" s="280" t="s">
        <v>27</v>
      </c>
    </row>
    <row r="188" spans="1:41" ht="18" thickBot="1" x14ac:dyDescent="0.45">
      <c r="A188" s="236" t="s">
        <v>333</v>
      </c>
      <c r="B188" s="236" t="s">
        <v>50</v>
      </c>
      <c r="C188" s="275">
        <v>3338</v>
      </c>
      <c r="D188" s="276" t="s">
        <v>989</v>
      </c>
      <c r="E188" t="s">
        <v>2807</v>
      </c>
      <c r="F188" s="318">
        <v>453824.96</v>
      </c>
      <c r="G188" s="318">
        <v>0</v>
      </c>
      <c r="H188" s="318">
        <v>94920.95</v>
      </c>
      <c r="I188"/>
      <c r="J188"/>
      <c r="K188">
        <v>696270.95</v>
      </c>
      <c r="L188">
        <v>290626.46000000002</v>
      </c>
      <c r="M188" s="325">
        <v>8600</v>
      </c>
      <c r="N188" s="325">
        <v>64768.67</v>
      </c>
      <c r="O188" s="325"/>
      <c r="P188" s="325">
        <v>86026</v>
      </c>
      <c r="Q188"/>
      <c r="R188"/>
      <c r="S188">
        <v>299184.95</v>
      </c>
      <c r="T188">
        <v>3605471.06</v>
      </c>
      <c r="U188" s="327">
        <v>408605.55</v>
      </c>
      <c r="V188" s="327"/>
      <c r="W188" s="327"/>
      <c r="X188" s="327"/>
      <c r="Y188" s="327">
        <v>331480</v>
      </c>
      <c r="Z188" s="327">
        <v>23600</v>
      </c>
      <c r="AA188" s="328">
        <v>490386</v>
      </c>
      <c r="AB188" s="328"/>
      <c r="AC188" s="328"/>
      <c r="AD188" s="328">
        <v>132426.82999999999</v>
      </c>
      <c r="AE188" s="328">
        <v>85442.4</v>
      </c>
      <c r="AF188" s="328"/>
      <c r="AG188" s="328"/>
      <c r="AH188" s="328"/>
      <c r="AI188" s="246">
        <f t="shared" si="19"/>
        <v>548745.91</v>
      </c>
      <c r="AJ188" s="247">
        <f t="shared" si="20"/>
        <v>159394.66999999998</v>
      </c>
      <c r="AK188" s="271">
        <f t="shared" si="17"/>
        <v>389351.24000000005</v>
      </c>
      <c r="AL188" s="266">
        <f t="shared" si="21"/>
        <v>763685.55</v>
      </c>
      <c r="AM188" s="274">
        <f t="shared" si="22"/>
        <v>708255.23</v>
      </c>
      <c r="AN188" s="248">
        <f t="shared" si="18"/>
        <v>55430.320000000065</v>
      </c>
      <c r="AO188" s="280" t="s">
        <v>28</v>
      </c>
    </row>
    <row r="189" spans="1:41" s="274" customFormat="1" ht="15" thickBot="1" x14ac:dyDescent="0.25">
      <c r="A189" s="236" t="s">
        <v>333</v>
      </c>
      <c r="B189" s="236" t="s">
        <v>50</v>
      </c>
      <c r="C189" s="275">
        <v>6544</v>
      </c>
      <c r="D189" s="276" t="s">
        <v>990</v>
      </c>
      <c r="E189" t="s">
        <v>28</v>
      </c>
      <c r="F189" s="318">
        <v>1634736.65</v>
      </c>
      <c r="G189" s="318">
        <v>2000</v>
      </c>
      <c r="H189" s="318">
        <v>280196.06</v>
      </c>
      <c r="I189"/>
      <c r="J189"/>
      <c r="K189">
        <v>1833468.23</v>
      </c>
      <c r="L189">
        <v>380511.65</v>
      </c>
      <c r="M189" s="325">
        <v>3000</v>
      </c>
      <c r="N189" s="325">
        <v>31845.99</v>
      </c>
      <c r="O189" s="325"/>
      <c r="P189" s="325">
        <v>927.15</v>
      </c>
      <c r="Q189"/>
      <c r="R189"/>
      <c r="S189">
        <v>496835.29</v>
      </c>
      <c r="T189">
        <v>3600900</v>
      </c>
      <c r="U189" s="327">
        <v>467715.59</v>
      </c>
      <c r="V189" s="327"/>
      <c r="W189" s="327"/>
      <c r="X189" s="327"/>
      <c r="Y189" s="327">
        <v>411582.9</v>
      </c>
      <c r="Z189" s="327">
        <v>45600</v>
      </c>
      <c r="AA189" s="328">
        <v>565910.9</v>
      </c>
      <c r="AB189" s="328"/>
      <c r="AC189" s="328"/>
      <c r="AD189" s="328">
        <v>236889.16</v>
      </c>
      <c r="AE189" s="328">
        <v>115456.05</v>
      </c>
      <c r="AF189" s="328"/>
      <c r="AG189" s="328"/>
      <c r="AH189" s="328"/>
      <c r="AI189" s="246">
        <f t="shared" si="19"/>
        <v>1916932.71</v>
      </c>
      <c r="AJ189" s="247">
        <f t="shared" si="20"/>
        <v>35773.140000000007</v>
      </c>
      <c r="AK189" s="271">
        <f t="shared" si="17"/>
        <v>1881159.57</v>
      </c>
      <c r="AL189" s="266">
        <f t="shared" si="21"/>
        <v>924898.49</v>
      </c>
      <c r="AM189" s="274">
        <f t="shared" si="22"/>
        <v>918256.1100000001</v>
      </c>
      <c r="AN189" s="248">
        <f t="shared" si="18"/>
        <v>6642.3799999998882</v>
      </c>
      <c r="AO189" s="273"/>
    </row>
    <row r="190" spans="1:41" ht="15" thickBot="1" x14ac:dyDescent="0.25">
      <c r="A190" s="236" t="s">
        <v>334</v>
      </c>
      <c r="B190" s="236" t="s">
        <v>51</v>
      </c>
      <c r="C190" s="275">
        <v>2511</v>
      </c>
      <c r="D190" s="276" t="s">
        <v>991</v>
      </c>
      <c r="E190" t="s">
        <v>2766</v>
      </c>
      <c r="F190" s="318">
        <v>527759.81999999995</v>
      </c>
      <c r="G190" s="318">
        <v>13800</v>
      </c>
      <c r="H190" s="318">
        <v>120779.44</v>
      </c>
      <c r="I190"/>
      <c r="J190"/>
      <c r="K190">
        <v>625997.31000000006</v>
      </c>
      <c r="L190">
        <v>71606.91</v>
      </c>
      <c r="M190" s="325"/>
      <c r="N190" s="325">
        <v>17787.47</v>
      </c>
      <c r="O190" s="325"/>
      <c r="P190" s="325">
        <v>3750</v>
      </c>
      <c r="Q190"/>
      <c r="R190"/>
      <c r="S190">
        <v>72312.320000000007</v>
      </c>
      <c r="T190">
        <v>2938659.03</v>
      </c>
      <c r="U190" s="327">
        <v>401106.56</v>
      </c>
      <c r="V190" s="327"/>
      <c r="W190" s="327"/>
      <c r="X190" s="327"/>
      <c r="Y190" s="327">
        <v>436928.5</v>
      </c>
      <c r="Z190" s="327">
        <v>1000</v>
      </c>
      <c r="AA190" s="328">
        <v>533532.5</v>
      </c>
      <c r="AB190" s="328"/>
      <c r="AC190" s="328"/>
      <c r="AD190" s="328">
        <v>103752.61</v>
      </c>
      <c r="AE190" s="328">
        <v>24443.759999999998</v>
      </c>
      <c r="AF190" s="328"/>
      <c r="AG190" s="328"/>
      <c r="AH190" s="328"/>
      <c r="AI190" s="246">
        <f t="shared" si="19"/>
        <v>662339.26</v>
      </c>
      <c r="AJ190" s="247">
        <f t="shared" si="20"/>
        <v>21537.47</v>
      </c>
      <c r="AK190" s="271">
        <f t="shared" si="17"/>
        <v>640801.79</v>
      </c>
      <c r="AL190" s="266">
        <f t="shared" si="21"/>
        <v>839035.06</v>
      </c>
      <c r="AM190" s="274">
        <f t="shared" si="22"/>
        <v>661728.87</v>
      </c>
      <c r="AN190" s="248">
        <f t="shared" si="18"/>
        <v>177306.19000000006</v>
      </c>
      <c r="AO190" s="274"/>
    </row>
    <row r="191" spans="1:41" ht="15" thickBot="1" x14ac:dyDescent="0.25">
      <c r="A191" s="236" t="s">
        <v>334</v>
      </c>
      <c r="B191" s="236" t="s">
        <v>51</v>
      </c>
      <c r="C191" s="275">
        <v>3129</v>
      </c>
      <c r="D191" s="276" t="s">
        <v>992</v>
      </c>
      <c r="E191" t="s">
        <v>2767</v>
      </c>
      <c r="F191" s="318">
        <v>388716.81</v>
      </c>
      <c r="G191" s="318">
        <v>0</v>
      </c>
      <c r="H191" s="318">
        <v>395441.55</v>
      </c>
      <c r="I191"/>
      <c r="J191"/>
      <c r="K191">
        <v>1772935.88</v>
      </c>
      <c r="L191">
        <v>617690.43999999994</v>
      </c>
      <c r="M191" s="325"/>
      <c r="N191" s="325">
        <v>15219.91</v>
      </c>
      <c r="O191" s="325"/>
      <c r="P191" s="325">
        <v>-3644.36</v>
      </c>
      <c r="Q191"/>
      <c r="R191"/>
      <c r="S191">
        <v>20400</v>
      </c>
      <c r="T191">
        <v>578789.84</v>
      </c>
      <c r="U191" s="327">
        <v>394682.34</v>
      </c>
      <c r="V191" s="327"/>
      <c r="W191" s="327"/>
      <c r="X191" s="327"/>
      <c r="Y191" s="327">
        <v>403837</v>
      </c>
      <c r="Z191" s="327">
        <v>198400</v>
      </c>
      <c r="AA191" s="328">
        <v>520397</v>
      </c>
      <c r="AB191" s="328"/>
      <c r="AC191" s="328"/>
      <c r="AD191" s="328">
        <v>117505</v>
      </c>
      <c r="AE191" s="328">
        <v>7531.98</v>
      </c>
      <c r="AF191" s="328"/>
      <c r="AG191" s="328"/>
      <c r="AH191" s="328"/>
      <c r="AI191" s="246">
        <f t="shared" si="19"/>
        <v>784158.36</v>
      </c>
      <c r="AJ191" s="247">
        <f t="shared" si="20"/>
        <v>11575.55</v>
      </c>
      <c r="AK191" s="271">
        <f t="shared" si="17"/>
        <v>772582.80999999994</v>
      </c>
      <c r="AL191" s="266">
        <f t="shared" si="21"/>
        <v>996919.34000000008</v>
      </c>
      <c r="AM191" s="274">
        <f t="shared" si="22"/>
        <v>645433.98</v>
      </c>
      <c r="AN191" s="248">
        <f t="shared" si="18"/>
        <v>351485.3600000001</v>
      </c>
    </row>
    <row r="192" spans="1:41" ht="15" thickBot="1" x14ac:dyDescent="0.25">
      <c r="A192" s="236" t="s">
        <v>334</v>
      </c>
      <c r="B192" s="236" t="s">
        <v>51</v>
      </c>
      <c r="C192" s="275">
        <v>5633</v>
      </c>
      <c r="D192" s="276" t="s">
        <v>993</v>
      </c>
      <c r="E192" t="s">
        <v>2768</v>
      </c>
      <c r="F192" s="318">
        <v>345284.02</v>
      </c>
      <c r="G192" s="318">
        <v>0</v>
      </c>
      <c r="H192" s="318">
        <v>69361.73</v>
      </c>
      <c r="I192"/>
      <c r="J192"/>
      <c r="K192">
        <v>2377186.06</v>
      </c>
      <c r="L192">
        <v>217906.43</v>
      </c>
      <c r="M192" s="325">
        <v>0</v>
      </c>
      <c r="N192" s="325">
        <v>29680</v>
      </c>
      <c r="O192" s="325"/>
      <c r="P192" s="325">
        <v>13507.04</v>
      </c>
      <c r="Q192"/>
      <c r="R192"/>
      <c r="S192">
        <v>175865.08</v>
      </c>
      <c r="T192">
        <v>2920045.89</v>
      </c>
      <c r="U192" s="327">
        <v>427773.73</v>
      </c>
      <c r="V192" s="327"/>
      <c r="W192" s="327"/>
      <c r="X192" s="327"/>
      <c r="Y192" s="327">
        <v>422075.5</v>
      </c>
      <c r="Z192" s="327">
        <v>220300</v>
      </c>
      <c r="AA192" s="328">
        <v>619735.5</v>
      </c>
      <c r="AB192" s="328"/>
      <c r="AC192" s="328">
        <v>1120</v>
      </c>
      <c r="AD192" s="328">
        <v>402680.17</v>
      </c>
      <c r="AE192" s="328">
        <v>95302.95</v>
      </c>
      <c r="AF192" s="328"/>
      <c r="AG192" s="328"/>
      <c r="AH192" s="328"/>
      <c r="AI192" s="246">
        <f t="shared" si="19"/>
        <v>414645.75</v>
      </c>
      <c r="AJ192" s="247">
        <f t="shared" si="20"/>
        <v>43187.040000000001</v>
      </c>
      <c r="AK192" s="271">
        <f t="shared" si="17"/>
        <v>371458.71</v>
      </c>
      <c r="AL192" s="266">
        <f t="shared" si="21"/>
        <v>1070149.23</v>
      </c>
      <c r="AM192" s="274">
        <f t="shared" si="22"/>
        <v>1118838.6199999999</v>
      </c>
      <c r="AN192" s="248">
        <f t="shared" si="18"/>
        <v>-48689.389999999898</v>
      </c>
    </row>
    <row r="193" spans="1:40" ht="15" thickBot="1" x14ac:dyDescent="0.25">
      <c r="A193" s="236" t="s">
        <v>334</v>
      </c>
      <c r="B193" s="236" t="s">
        <v>51</v>
      </c>
      <c r="C193" s="275">
        <v>1850</v>
      </c>
      <c r="D193" s="276" t="s">
        <v>994</v>
      </c>
      <c r="E193" t="s">
        <v>2769</v>
      </c>
      <c r="F193" s="318">
        <v>480985.5</v>
      </c>
      <c r="G193" s="318">
        <v>0</v>
      </c>
      <c r="H193" s="318">
        <v>70659.98</v>
      </c>
      <c r="I193"/>
      <c r="J193"/>
      <c r="K193">
        <v>426050.8</v>
      </c>
      <c r="L193">
        <v>353372.37</v>
      </c>
      <c r="M193" s="325">
        <v>0</v>
      </c>
      <c r="N193" s="325">
        <v>22738.080000000002</v>
      </c>
      <c r="O193" s="325"/>
      <c r="P193" s="325"/>
      <c r="Q193"/>
      <c r="R193"/>
      <c r="S193">
        <v>48312.09</v>
      </c>
      <c r="T193">
        <v>2662416.9900000002</v>
      </c>
      <c r="U193" s="327">
        <v>351049.84</v>
      </c>
      <c r="V193" s="327"/>
      <c r="W193" s="327"/>
      <c r="X193" s="327"/>
      <c r="Y193" s="327">
        <v>240660</v>
      </c>
      <c r="Z193" s="327">
        <v>6000</v>
      </c>
      <c r="AA193" s="328">
        <v>347618</v>
      </c>
      <c r="AB193" s="328"/>
      <c r="AC193" s="328"/>
      <c r="AD193" s="328">
        <v>129106.56</v>
      </c>
      <c r="AE193" s="328">
        <v>48897.36</v>
      </c>
      <c r="AF193" s="328"/>
      <c r="AG193" s="328"/>
      <c r="AH193" s="328">
        <v>3510</v>
      </c>
      <c r="AI193" s="246">
        <f t="shared" si="19"/>
        <v>551645.48</v>
      </c>
      <c r="AJ193" s="247">
        <f t="shared" si="20"/>
        <v>22738.080000000002</v>
      </c>
      <c r="AK193" s="271">
        <f t="shared" si="17"/>
        <v>528907.4</v>
      </c>
      <c r="AL193" s="266">
        <f t="shared" si="21"/>
        <v>597709.84000000008</v>
      </c>
      <c r="AM193" s="274">
        <f t="shared" si="22"/>
        <v>529131.92000000004</v>
      </c>
      <c r="AN193" s="248">
        <f t="shared" si="18"/>
        <v>68577.920000000042</v>
      </c>
    </row>
    <row r="194" spans="1:40" ht="15" thickBot="1" x14ac:dyDescent="0.25">
      <c r="A194" s="236" t="s">
        <v>334</v>
      </c>
      <c r="B194" s="236" t="s">
        <v>51</v>
      </c>
      <c r="C194" s="275">
        <v>3330</v>
      </c>
      <c r="D194" s="276" t="s">
        <v>995</v>
      </c>
      <c r="E194" t="s">
        <v>2770</v>
      </c>
      <c r="F194" s="318">
        <v>894603.59</v>
      </c>
      <c r="G194" s="318">
        <v>8924</v>
      </c>
      <c r="H194" s="318">
        <v>39594.03</v>
      </c>
      <c r="I194"/>
      <c r="J194"/>
      <c r="K194">
        <v>157540.1</v>
      </c>
      <c r="L194">
        <v>254002.54</v>
      </c>
      <c r="M194" s="325"/>
      <c r="N194" s="325">
        <v>-5670</v>
      </c>
      <c r="O194" s="325"/>
      <c r="P194" s="325"/>
      <c r="Q194"/>
      <c r="R194">
        <v>18000</v>
      </c>
      <c r="S194">
        <v>1030</v>
      </c>
      <c r="T194">
        <v>2577037.9500000002</v>
      </c>
      <c r="U194" s="327">
        <v>521950.53</v>
      </c>
      <c r="V194" s="327"/>
      <c r="W194" s="327"/>
      <c r="X194" s="327"/>
      <c r="Y194" s="327">
        <v>140805</v>
      </c>
      <c r="Z194" s="327">
        <v>1500</v>
      </c>
      <c r="AA194" s="328">
        <v>220839</v>
      </c>
      <c r="AB194" s="328"/>
      <c r="AC194" s="328"/>
      <c r="AD194" s="328">
        <v>82180.97</v>
      </c>
      <c r="AE194" s="328">
        <v>50002.29</v>
      </c>
      <c r="AF194" s="328"/>
      <c r="AG194" s="328"/>
      <c r="AH194" s="328"/>
      <c r="AI194" s="246">
        <f t="shared" si="19"/>
        <v>943121.62</v>
      </c>
      <c r="AJ194" s="247">
        <f t="shared" si="20"/>
        <v>-5670</v>
      </c>
      <c r="AK194" s="271">
        <f t="shared" si="17"/>
        <v>948791.62</v>
      </c>
      <c r="AL194" s="266">
        <f t="shared" si="21"/>
        <v>664255.53</v>
      </c>
      <c r="AM194" s="274">
        <f t="shared" si="22"/>
        <v>353022.25999999995</v>
      </c>
      <c r="AN194" s="248">
        <f t="shared" si="18"/>
        <v>311233.27000000008</v>
      </c>
    </row>
    <row r="195" spans="1:40" ht="15" thickBot="1" x14ac:dyDescent="0.25">
      <c r="A195" s="236" t="s">
        <v>342</v>
      </c>
      <c r="B195" s="236" t="s">
        <v>52</v>
      </c>
      <c r="C195" s="275">
        <v>3397</v>
      </c>
      <c r="D195" s="276" t="s">
        <v>996</v>
      </c>
      <c r="E195" t="s">
        <v>2771</v>
      </c>
      <c r="F195" s="318">
        <v>1404540.16</v>
      </c>
      <c r="G195" s="318">
        <v>0</v>
      </c>
      <c r="H195" s="318">
        <v>99613.32</v>
      </c>
      <c r="I195"/>
      <c r="J195"/>
      <c r="K195">
        <v>591614.54</v>
      </c>
      <c r="L195">
        <v>585164.28</v>
      </c>
      <c r="M195" s="325">
        <v>0</v>
      </c>
      <c r="N195" s="325">
        <v>23850</v>
      </c>
      <c r="O195" s="325"/>
      <c r="P195" s="325">
        <v>58605.15</v>
      </c>
      <c r="Q195"/>
      <c r="R195"/>
      <c r="S195">
        <v>107113.87</v>
      </c>
      <c r="T195">
        <v>2987149.95</v>
      </c>
      <c r="U195" s="327">
        <v>654680.67000000004</v>
      </c>
      <c r="V195" s="327"/>
      <c r="W195" s="327"/>
      <c r="X195" s="327"/>
      <c r="Y195" s="327">
        <v>211530</v>
      </c>
      <c r="Z195" s="327"/>
      <c r="AA195" s="328">
        <v>337560</v>
      </c>
      <c r="AB195" s="328"/>
      <c r="AC195" s="328"/>
      <c r="AD195" s="328">
        <v>192273.02</v>
      </c>
      <c r="AE195" s="328">
        <v>91240.13</v>
      </c>
      <c r="AF195" s="328"/>
      <c r="AG195" s="328"/>
      <c r="AH195" s="328"/>
      <c r="AI195" s="246">
        <f t="shared" si="19"/>
        <v>1504153.48</v>
      </c>
      <c r="AJ195" s="247">
        <f t="shared" si="20"/>
        <v>82455.149999999994</v>
      </c>
      <c r="AK195" s="271">
        <f t="shared" si="17"/>
        <v>1421698.33</v>
      </c>
      <c r="AL195" s="266">
        <f t="shared" si="21"/>
        <v>866210.67</v>
      </c>
      <c r="AM195" s="274">
        <f t="shared" si="22"/>
        <v>621073.15</v>
      </c>
      <c r="AN195" s="248">
        <f t="shared" si="18"/>
        <v>245137.52000000002</v>
      </c>
    </row>
    <row r="196" spans="1:40" ht="15" thickBot="1" x14ac:dyDescent="0.25">
      <c r="A196" s="236" t="s">
        <v>342</v>
      </c>
      <c r="B196" s="236" t="s">
        <v>52</v>
      </c>
      <c r="C196" s="275">
        <v>2599</v>
      </c>
      <c r="D196" s="276" t="s">
        <v>997</v>
      </c>
      <c r="E196" t="s">
        <v>2772</v>
      </c>
      <c r="F196" s="318">
        <v>863720.73</v>
      </c>
      <c r="G196" s="318">
        <v>8816</v>
      </c>
      <c r="H196" s="318">
        <v>147796.48000000001</v>
      </c>
      <c r="I196"/>
      <c r="J196"/>
      <c r="K196">
        <v>3287729.58</v>
      </c>
      <c r="L196">
        <v>489455.68</v>
      </c>
      <c r="M196" s="325">
        <v>0</v>
      </c>
      <c r="N196" s="325">
        <v>0</v>
      </c>
      <c r="O196" s="325"/>
      <c r="P196" s="325">
        <v>1431.86</v>
      </c>
      <c r="Q196"/>
      <c r="R196"/>
      <c r="S196">
        <v>61612.24</v>
      </c>
      <c r="T196">
        <v>2987149.95</v>
      </c>
      <c r="U196" s="327">
        <v>403401.99</v>
      </c>
      <c r="V196" s="327"/>
      <c r="W196" s="327"/>
      <c r="X196" s="327"/>
      <c r="Y196" s="327">
        <v>522600</v>
      </c>
      <c r="Z196" s="327">
        <v>180</v>
      </c>
      <c r="AA196" s="328">
        <v>586822</v>
      </c>
      <c r="AB196" s="328"/>
      <c r="AC196" s="328"/>
      <c r="AD196" s="328">
        <v>179156.86</v>
      </c>
      <c r="AE196" s="328">
        <v>1771.77</v>
      </c>
      <c r="AF196" s="328"/>
      <c r="AG196" s="328"/>
      <c r="AH196" s="328"/>
      <c r="AI196" s="246">
        <f t="shared" si="19"/>
        <v>1020333.21</v>
      </c>
      <c r="AJ196" s="247">
        <f t="shared" si="20"/>
        <v>1431.86</v>
      </c>
      <c r="AK196" s="271">
        <f t="shared" si="17"/>
        <v>1018901.35</v>
      </c>
      <c r="AL196" s="266">
        <f t="shared" si="21"/>
        <v>926181.99</v>
      </c>
      <c r="AM196" s="274">
        <f t="shared" si="22"/>
        <v>767750.63</v>
      </c>
      <c r="AN196" s="248">
        <f t="shared" si="18"/>
        <v>158431.35999999999</v>
      </c>
    </row>
    <row r="197" spans="1:40" ht="15" thickBot="1" x14ac:dyDescent="0.25">
      <c r="A197" s="236" t="s">
        <v>342</v>
      </c>
      <c r="B197" s="236" t="s">
        <v>52</v>
      </c>
      <c r="C197" s="275">
        <v>3184</v>
      </c>
      <c r="D197" s="276" t="s">
        <v>998</v>
      </c>
      <c r="E197" t="s">
        <v>2773</v>
      </c>
      <c r="F197" s="318">
        <v>854740.58</v>
      </c>
      <c r="G197" s="318"/>
      <c r="H197" s="318">
        <v>58123.54</v>
      </c>
      <c r="I197"/>
      <c r="J197"/>
      <c r="K197">
        <v>606481.68000000005</v>
      </c>
      <c r="L197">
        <v>233278.72</v>
      </c>
      <c r="M197" s="325">
        <v>0</v>
      </c>
      <c r="N197" s="325">
        <v>37280</v>
      </c>
      <c r="O197" s="325"/>
      <c r="P197" s="325">
        <v>700</v>
      </c>
      <c r="Q197"/>
      <c r="R197"/>
      <c r="S197">
        <v>79403.62</v>
      </c>
      <c r="T197">
        <v>2090614.96</v>
      </c>
      <c r="U197" s="327">
        <v>328461.38</v>
      </c>
      <c r="V197" s="327"/>
      <c r="W197" s="327"/>
      <c r="X197" s="327"/>
      <c r="Y197" s="327">
        <v>406162.5</v>
      </c>
      <c r="Z197" s="327"/>
      <c r="AA197" s="328">
        <v>518242.5</v>
      </c>
      <c r="AB197" s="328"/>
      <c r="AC197" s="328"/>
      <c r="AD197" s="328">
        <v>134655.5</v>
      </c>
      <c r="AE197" s="328">
        <v>50572.45</v>
      </c>
      <c r="AF197" s="328"/>
      <c r="AG197" s="328"/>
      <c r="AH197" s="328"/>
      <c r="AI197" s="246">
        <f t="shared" si="19"/>
        <v>912864.12</v>
      </c>
      <c r="AJ197" s="247">
        <f t="shared" si="20"/>
        <v>37980</v>
      </c>
      <c r="AK197" s="271">
        <f t="shared" ref="AK197:AK222" si="23">AI197-AJ197</f>
        <v>874884.12</v>
      </c>
      <c r="AL197" s="266">
        <f t="shared" si="21"/>
        <v>734623.88</v>
      </c>
      <c r="AM197" s="274">
        <f t="shared" si="22"/>
        <v>703470.45</v>
      </c>
      <c r="AN197" s="248">
        <f t="shared" ref="AN197:AN222" si="24">AL197-AM197</f>
        <v>31153.430000000051</v>
      </c>
    </row>
    <row r="198" spans="1:40" ht="15" thickBot="1" x14ac:dyDescent="0.25">
      <c r="A198" s="236" t="s">
        <v>342</v>
      </c>
      <c r="B198" s="236" t="s">
        <v>52</v>
      </c>
      <c r="C198" s="275">
        <v>4760</v>
      </c>
      <c r="D198" s="276" t="s">
        <v>999</v>
      </c>
      <c r="E198" t="s">
        <v>2774</v>
      </c>
      <c r="F198" s="318">
        <v>959561.37</v>
      </c>
      <c r="G198" s="318">
        <v>0</v>
      </c>
      <c r="H198" s="318">
        <v>34977.449999999997</v>
      </c>
      <c r="I198"/>
      <c r="J198"/>
      <c r="K198">
        <v>568328.49</v>
      </c>
      <c r="L198">
        <v>646906.23</v>
      </c>
      <c r="M198" s="325"/>
      <c r="N198" s="325">
        <v>76130</v>
      </c>
      <c r="O198" s="325"/>
      <c r="P198" s="325">
        <v>879.99</v>
      </c>
      <c r="Q198"/>
      <c r="R198"/>
      <c r="S198">
        <v>217214.2</v>
      </c>
      <c r="T198">
        <v>433496.95</v>
      </c>
      <c r="U198" s="327">
        <v>606907.28</v>
      </c>
      <c r="V198" s="327"/>
      <c r="W198" s="327"/>
      <c r="X198" s="327"/>
      <c r="Y198" s="327">
        <v>411660</v>
      </c>
      <c r="Z198" s="327"/>
      <c r="AA198" s="328">
        <v>505530</v>
      </c>
      <c r="AB198" s="328">
        <v>8960</v>
      </c>
      <c r="AC198" s="328"/>
      <c r="AD198" s="328">
        <v>290746</v>
      </c>
      <c r="AE198" s="328">
        <v>59456.19</v>
      </c>
      <c r="AF198" s="328"/>
      <c r="AG198" s="328"/>
      <c r="AH198" s="328"/>
      <c r="AI198" s="246">
        <f t="shared" si="19"/>
        <v>994538.82</v>
      </c>
      <c r="AJ198" s="247">
        <f t="shared" si="20"/>
        <v>77009.990000000005</v>
      </c>
      <c r="AK198" s="271">
        <f t="shared" si="23"/>
        <v>917528.83</v>
      </c>
      <c r="AL198" s="266">
        <f t="shared" si="21"/>
        <v>1018567.28</v>
      </c>
      <c r="AM198" s="274">
        <f t="shared" si="22"/>
        <v>864692.19</v>
      </c>
      <c r="AN198" s="248">
        <f t="shared" si="24"/>
        <v>153875.09000000008</v>
      </c>
    </row>
    <row r="199" spans="1:40" ht="15" thickBot="1" x14ac:dyDescent="0.25">
      <c r="A199" s="236" t="s">
        <v>345</v>
      </c>
      <c r="B199" s="236" t="s">
        <v>53</v>
      </c>
      <c r="C199" s="275">
        <v>3288</v>
      </c>
      <c r="D199" s="276" t="s">
        <v>1000</v>
      </c>
      <c r="E199" t="s">
        <v>2775</v>
      </c>
      <c r="F199" s="318">
        <v>988481.73</v>
      </c>
      <c r="G199" s="318">
        <v>0</v>
      </c>
      <c r="H199" s="318">
        <v>73453.740000000005</v>
      </c>
      <c r="I199"/>
      <c r="J199"/>
      <c r="K199">
        <v>550989.22</v>
      </c>
      <c r="L199">
        <v>-1362944</v>
      </c>
      <c r="M199" s="325">
        <v>52500</v>
      </c>
      <c r="N199" s="325">
        <v>164030.65</v>
      </c>
      <c r="O199" s="325">
        <v>7640</v>
      </c>
      <c r="P199" s="325"/>
      <c r="Q199"/>
      <c r="R199">
        <v>-8100056.1100000003</v>
      </c>
      <c r="S199">
        <v>6368801.5199999996</v>
      </c>
      <c r="T199">
        <v>4047651.72</v>
      </c>
      <c r="U199" s="327">
        <v>504906.79</v>
      </c>
      <c r="V199" s="327">
        <v>65000</v>
      </c>
      <c r="W199" s="327"/>
      <c r="X199" s="327"/>
      <c r="Y199" s="327">
        <v>399720</v>
      </c>
      <c r="Z199" s="327"/>
      <c r="AA199" s="328">
        <v>492420</v>
      </c>
      <c r="AB199" s="328">
        <v>4104</v>
      </c>
      <c r="AC199" s="328"/>
      <c r="AD199" s="328">
        <v>189712.82</v>
      </c>
      <c r="AE199" s="328">
        <v>592968.68000000005</v>
      </c>
      <c r="AF199" s="328"/>
      <c r="AG199" s="328"/>
      <c r="AH199" s="328">
        <v>-750</v>
      </c>
      <c r="AI199" s="246">
        <f t="shared" si="19"/>
        <v>1061935.47</v>
      </c>
      <c r="AJ199" s="247">
        <f t="shared" si="20"/>
        <v>224170.65</v>
      </c>
      <c r="AK199" s="271">
        <f t="shared" si="23"/>
        <v>837764.82</v>
      </c>
      <c r="AL199" s="266">
        <f t="shared" si="21"/>
        <v>969626.79</v>
      </c>
      <c r="AM199" s="274">
        <f t="shared" si="22"/>
        <v>1278455.5</v>
      </c>
      <c r="AN199" s="248">
        <f t="shared" si="24"/>
        <v>-308828.70999999996</v>
      </c>
    </row>
    <row r="200" spans="1:40" ht="15" thickBot="1" x14ac:dyDescent="0.25">
      <c r="A200" s="236" t="s">
        <v>345</v>
      </c>
      <c r="B200" s="236" t="s">
        <v>53</v>
      </c>
      <c r="C200" s="275">
        <v>2561</v>
      </c>
      <c r="D200" s="276" t="s">
        <v>1001</v>
      </c>
      <c r="E200" t="s">
        <v>2776</v>
      </c>
      <c r="F200" s="318">
        <v>818611.8</v>
      </c>
      <c r="G200" s="318">
        <v>6780</v>
      </c>
      <c r="H200" s="318">
        <v>28948.98</v>
      </c>
      <c r="I200"/>
      <c r="J200"/>
      <c r="K200">
        <v>740080.06</v>
      </c>
      <c r="L200">
        <v>244829.14</v>
      </c>
      <c r="M200" s="325">
        <v>3500</v>
      </c>
      <c r="N200" s="325">
        <v>99650.73</v>
      </c>
      <c r="O200" s="325"/>
      <c r="P200" s="325"/>
      <c r="Q200"/>
      <c r="R200">
        <v>327749.2</v>
      </c>
      <c r="S200">
        <v>548172.61</v>
      </c>
      <c r="T200">
        <v>769808.6</v>
      </c>
      <c r="U200" s="327">
        <v>395810.87</v>
      </c>
      <c r="V200" s="327"/>
      <c r="W200" s="327"/>
      <c r="X200" s="327"/>
      <c r="Y200" s="327">
        <v>238297.5</v>
      </c>
      <c r="Z200" s="327"/>
      <c r="AA200" s="328">
        <v>278667.5</v>
      </c>
      <c r="AB200" s="328"/>
      <c r="AC200" s="328"/>
      <c r="AD200" s="328">
        <v>132345.64000000001</v>
      </c>
      <c r="AE200" s="328">
        <v>45112.02</v>
      </c>
      <c r="AF200" s="328"/>
      <c r="AG200" s="328"/>
      <c r="AH200" s="328"/>
      <c r="AI200" s="246">
        <f t="shared" si="19"/>
        <v>854340.78</v>
      </c>
      <c r="AJ200" s="247">
        <f t="shared" si="20"/>
        <v>103150.73</v>
      </c>
      <c r="AK200" s="271">
        <f t="shared" si="23"/>
        <v>751190.05</v>
      </c>
      <c r="AL200" s="266">
        <f t="shared" si="21"/>
        <v>634108.37</v>
      </c>
      <c r="AM200" s="274">
        <f t="shared" si="22"/>
        <v>456125.16000000003</v>
      </c>
      <c r="AN200" s="248">
        <f t="shared" si="24"/>
        <v>177983.20999999996</v>
      </c>
    </row>
    <row r="201" spans="1:40" ht="15" thickBot="1" x14ac:dyDescent="0.25">
      <c r="A201" s="236" t="s">
        <v>345</v>
      </c>
      <c r="B201" s="236" t="s">
        <v>53</v>
      </c>
      <c r="C201" s="275">
        <v>3118</v>
      </c>
      <c r="D201" s="276" t="s">
        <v>1002</v>
      </c>
      <c r="E201" t="s">
        <v>2777</v>
      </c>
      <c r="F201" s="318">
        <v>200812.21</v>
      </c>
      <c r="G201" s="318">
        <v>7760</v>
      </c>
      <c r="H201" s="318">
        <v>76543.679999999993</v>
      </c>
      <c r="I201"/>
      <c r="J201"/>
      <c r="K201">
        <v>905014.07</v>
      </c>
      <c r="L201">
        <v>140439.09</v>
      </c>
      <c r="M201" s="325">
        <v>9000</v>
      </c>
      <c r="N201" s="325">
        <v>22350</v>
      </c>
      <c r="O201" s="325">
        <v>57679</v>
      </c>
      <c r="P201" s="325"/>
      <c r="Q201"/>
      <c r="R201"/>
      <c r="S201"/>
      <c r="T201">
        <v>1268762.8700000001</v>
      </c>
      <c r="U201" s="327">
        <v>327536.31</v>
      </c>
      <c r="V201" s="327"/>
      <c r="W201" s="327"/>
      <c r="X201" s="327"/>
      <c r="Y201" s="327">
        <v>306852</v>
      </c>
      <c r="Z201" s="327"/>
      <c r="AA201" s="328">
        <v>461102</v>
      </c>
      <c r="AB201" s="328"/>
      <c r="AC201" s="328"/>
      <c r="AD201" s="328">
        <v>158783.38</v>
      </c>
      <c r="AE201" s="328">
        <v>40593.75</v>
      </c>
      <c r="AF201" s="328"/>
      <c r="AG201" s="328"/>
      <c r="AH201" s="328"/>
      <c r="AI201" s="246">
        <f t="shared" si="19"/>
        <v>285115.89</v>
      </c>
      <c r="AJ201" s="247">
        <f t="shared" si="20"/>
        <v>89029</v>
      </c>
      <c r="AK201" s="271">
        <f t="shared" si="23"/>
        <v>196086.89</v>
      </c>
      <c r="AL201" s="266">
        <f t="shared" si="21"/>
        <v>634388.31000000006</v>
      </c>
      <c r="AM201" s="274">
        <f t="shared" si="22"/>
        <v>660479.13</v>
      </c>
      <c r="AN201" s="248">
        <f t="shared" si="24"/>
        <v>-26090.819999999949</v>
      </c>
    </row>
    <row r="202" spans="1:40" ht="15" thickBot="1" x14ac:dyDescent="0.25">
      <c r="A202" s="236" t="s">
        <v>345</v>
      </c>
      <c r="B202" s="236" t="s">
        <v>53</v>
      </c>
      <c r="C202" s="275">
        <v>1408</v>
      </c>
      <c r="D202" s="276" t="s">
        <v>1003</v>
      </c>
      <c r="E202" t="s">
        <v>2778</v>
      </c>
      <c r="F202" s="318">
        <v>316583.96999999997</v>
      </c>
      <c r="G202" s="318">
        <v>0</v>
      </c>
      <c r="H202" s="318">
        <v>48264.49</v>
      </c>
      <c r="I202"/>
      <c r="J202"/>
      <c r="K202">
        <v>884008.12</v>
      </c>
      <c r="L202">
        <v>196513.79</v>
      </c>
      <c r="M202" s="325">
        <v>3500</v>
      </c>
      <c r="N202" s="325">
        <v>19200</v>
      </c>
      <c r="O202" s="325"/>
      <c r="P202" s="325"/>
      <c r="Q202"/>
      <c r="R202"/>
      <c r="S202">
        <v>937670.36</v>
      </c>
      <c r="T202">
        <v>2464354.4300000002</v>
      </c>
      <c r="U202" s="327">
        <v>377528.87</v>
      </c>
      <c r="V202" s="327">
        <v>40000</v>
      </c>
      <c r="W202" s="327"/>
      <c r="X202" s="327"/>
      <c r="Y202" s="327">
        <v>126640</v>
      </c>
      <c r="Z202" s="327"/>
      <c r="AA202" s="328">
        <v>182612</v>
      </c>
      <c r="AB202" s="328"/>
      <c r="AC202" s="328"/>
      <c r="AD202" s="328">
        <v>98199.78</v>
      </c>
      <c r="AE202" s="328">
        <v>89777.07</v>
      </c>
      <c r="AF202" s="328"/>
      <c r="AG202" s="328"/>
      <c r="AH202" s="328"/>
      <c r="AI202" s="246">
        <f t="shared" si="19"/>
        <v>364848.45999999996</v>
      </c>
      <c r="AJ202" s="247">
        <f t="shared" si="20"/>
        <v>22700</v>
      </c>
      <c r="AK202" s="271">
        <f t="shared" si="23"/>
        <v>342148.45999999996</v>
      </c>
      <c r="AL202" s="266">
        <f t="shared" si="21"/>
        <v>544168.87</v>
      </c>
      <c r="AM202" s="274">
        <f t="shared" si="22"/>
        <v>370588.85000000003</v>
      </c>
      <c r="AN202" s="248">
        <f t="shared" si="24"/>
        <v>173580.01999999996</v>
      </c>
    </row>
    <row r="203" spans="1:40" ht="15" thickBot="1" x14ac:dyDescent="0.25">
      <c r="A203" s="236" t="s">
        <v>345</v>
      </c>
      <c r="B203" s="236" t="s">
        <v>53</v>
      </c>
      <c r="C203" s="275">
        <v>1888</v>
      </c>
      <c r="D203" s="276" t="s">
        <v>1004</v>
      </c>
      <c r="E203" t="s">
        <v>2779</v>
      </c>
      <c r="F203" s="318">
        <v>754125.12</v>
      </c>
      <c r="G203" s="318">
        <v>0</v>
      </c>
      <c r="H203" s="318">
        <v>210726.26</v>
      </c>
      <c r="I203"/>
      <c r="J203"/>
      <c r="K203">
        <v>1240141.71</v>
      </c>
      <c r="L203">
        <v>149543.57999999999</v>
      </c>
      <c r="M203" s="325">
        <v>101744</v>
      </c>
      <c r="N203" s="325">
        <v>141799.06</v>
      </c>
      <c r="O203" s="325"/>
      <c r="P203" s="325"/>
      <c r="Q203"/>
      <c r="R203">
        <v>-759421.69</v>
      </c>
      <c r="S203">
        <v>1839128.02</v>
      </c>
      <c r="T203">
        <v>1488605.78</v>
      </c>
      <c r="U203" s="327">
        <v>387472.37</v>
      </c>
      <c r="V203" s="327"/>
      <c r="W203" s="327"/>
      <c r="X203" s="327"/>
      <c r="Y203" s="327">
        <v>402537</v>
      </c>
      <c r="Z203" s="327"/>
      <c r="AA203" s="328">
        <v>543159</v>
      </c>
      <c r="AB203" s="328"/>
      <c r="AC203" s="328"/>
      <c r="AD203" s="328">
        <v>99624.29</v>
      </c>
      <c r="AE203" s="328">
        <v>82261.210000000006</v>
      </c>
      <c r="AF203" s="328"/>
      <c r="AG203" s="328"/>
      <c r="AH203" s="328"/>
      <c r="AI203" s="246">
        <f t="shared" ref="AI203:AI222" si="25">SUM(F203:H203)</f>
        <v>964851.38</v>
      </c>
      <c r="AJ203" s="247">
        <f t="shared" ref="AJ203:AJ222" si="26">SUM(M203:P203)</f>
        <v>243543.06</v>
      </c>
      <c r="AK203" s="271">
        <f t="shared" si="23"/>
        <v>721308.32000000007</v>
      </c>
      <c r="AL203" s="266">
        <f t="shared" ref="AL203:AL222" si="27">SUM(U203:Z203)</f>
        <v>790009.37</v>
      </c>
      <c r="AM203" s="274">
        <f t="shared" ref="AM203:AM222" si="28">SUM(AA203:AH203)</f>
        <v>725044.5</v>
      </c>
      <c r="AN203" s="248">
        <f t="shared" si="24"/>
        <v>64964.869999999995</v>
      </c>
    </row>
    <row r="204" spans="1:40" ht="15" thickBot="1" x14ac:dyDescent="0.25">
      <c r="A204" s="236" t="s">
        <v>345</v>
      </c>
      <c r="B204" s="236" t="s">
        <v>53</v>
      </c>
      <c r="C204" s="275">
        <v>1058</v>
      </c>
      <c r="D204" s="276" t="s">
        <v>1005</v>
      </c>
      <c r="E204" t="s">
        <v>2780</v>
      </c>
      <c r="F204" s="318">
        <v>614365.51</v>
      </c>
      <c r="G204" s="318">
        <v>0</v>
      </c>
      <c r="H204" s="318">
        <v>4092.3</v>
      </c>
      <c r="I204"/>
      <c r="J204"/>
      <c r="K204">
        <v>231316.99</v>
      </c>
      <c r="L204">
        <v>133129.65</v>
      </c>
      <c r="M204" s="325">
        <v>55550</v>
      </c>
      <c r="N204" s="325">
        <v>22712.95</v>
      </c>
      <c r="O204" s="325">
        <v>400</v>
      </c>
      <c r="P204" s="325"/>
      <c r="Q204"/>
      <c r="R204"/>
      <c r="S204">
        <v>72643.210000000006</v>
      </c>
      <c r="T204">
        <v>2328715.77</v>
      </c>
      <c r="U204" s="327">
        <v>297631.05</v>
      </c>
      <c r="V204" s="327"/>
      <c r="W204" s="327"/>
      <c r="X204" s="327"/>
      <c r="Y204" s="327">
        <v>313110</v>
      </c>
      <c r="Z204" s="327"/>
      <c r="AA204" s="328">
        <v>328290</v>
      </c>
      <c r="AB204" s="328"/>
      <c r="AC204" s="328"/>
      <c r="AD204" s="328">
        <v>97971.51</v>
      </c>
      <c r="AE204" s="328">
        <v>8471.77</v>
      </c>
      <c r="AF204" s="328"/>
      <c r="AG204" s="328"/>
      <c r="AH204" s="328"/>
      <c r="AI204" s="246">
        <f t="shared" si="25"/>
        <v>618457.81000000006</v>
      </c>
      <c r="AJ204" s="247">
        <f t="shared" si="26"/>
        <v>78662.95</v>
      </c>
      <c r="AK204" s="271">
        <f t="shared" si="23"/>
        <v>539794.8600000001</v>
      </c>
      <c r="AL204" s="266">
        <f t="shared" si="27"/>
        <v>610741.05000000005</v>
      </c>
      <c r="AM204" s="274">
        <f t="shared" si="28"/>
        <v>434733.28</v>
      </c>
      <c r="AN204" s="248">
        <f t="shared" si="24"/>
        <v>176007.77000000002</v>
      </c>
    </row>
    <row r="205" spans="1:40" ht="15" thickBot="1" x14ac:dyDescent="0.25">
      <c r="A205" s="236" t="s">
        <v>345</v>
      </c>
      <c r="B205" s="236" t="s">
        <v>53</v>
      </c>
      <c r="C205" s="275">
        <v>3487</v>
      </c>
      <c r="D205" s="276" t="s">
        <v>1006</v>
      </c>
      <c r="E205" t="s">
        <v>2781</v>
      </c>
      <c r="F205" s="318">
        <v>1097422.8899999999</v>
      </c>
      <c r="G205" s="318">
        <v>0</v>
      </c>
      <c r="H205" s="318">
        <v>33250.58</v>
      </c>
      <c r="I205"/>
      <c r="J205"/>
      <c r="K205">
        <v>2272912.4300000002</v>
      </c>
      <c r="L205">
        <v>371137.47</v>
      </c>
      <c r="M205" s="325">
        <v>13500</v>
      </c>
      <c r="N205" s="325">
        <v>-21300</v>
      </c>
      <c r="O205" s="325"/>
      <c r="P205" s="325"/>
      <c r="Q205"/>
      <c r="R205"/>
      <c r="S205">
        <v>1830021.66</v>
      </c>
      <c r="T205">
        <v>4119895.74</v>
      </c>
      <c r="U205" s="327">
        <v>294927.32</v>
      </c>
      <c r="V205" s="327"/>
      <c r="W205" s="327"/>
      <c r="X205" s="327"/>
      <c r="Y205" s="327">
        <v>332136</v>
      </c>
      <c r="Z205" s="327"/>
      <c r="AA205" s="328">
        <v>390516</v>
      </c>
      <c r="AB205" s="328"/>
      <c r="AC205" s="328"/>
      <c r="AD205" s="328">
        <v>98080.95</v>
      </c>
      <c r="AE205" s="328">
        <v>22401.84</v>
      </c>
      <c r="AF205" s="328"/>
      <c r="AG205" s="328"/>
      <c r="AH205" s="328"/>
      <c r="AI205" s="246">
        <f t="shared" si="25"/>
        <v>1130673.47</v>
      </c>
      <c r="AJ205" s="247">
        <f t="shared" si="26"/>
        <v>-7800</v>
      </c>
      <c r="AK205" s="271">
        <f t="shared" si="23"/>
        <v>1138473.47</v>
      </c>
      <c r="AL205" s="266">
        <f t="shared" si="27"/>
        <v>627063.32000000007</v>
      </c>
      <c r="AM205" s="274">
        <f t="shared" si="28"/>
        <v>510998.79000000004</v>
      </c>
      <c r="AN205" s="248">
        <f t="shared" si="24"/>
        <v>116064.53000000003</v>
      </c>
    </row>
    <row r="206" spans="1:40" ht="15" thickBot="1" x14ac:dyDescent="0.25">
      <c r="A206" s="236" t="s">
        <v>345</v>
      </c>
      <c r="B206" s="236" t="s">
        <v>53</v>
      </c>
      <c r="C206" s="237">
        <v>2685</v>
      </c>
      <c r="D206" s="238" t="s">
        <v>1007</v>
      </c>
      <c r="E206" t="s">
        <v>2805</v>
      </c>
      <c r="F206" s="318">
        <v>1045465.56</v>
      </c>
      <c r="G206" s="318">
        <v>0</v>
      </c>
      <c r="H206" s="318">
        <v>163629.45000000001</v>
      </c>
      <c r="I206"/>
      <c r="J206"/>
      <c r="K206">
        <v>538596.13</v>
      </c>
      <c r="L206">
        <v>48048.68</v>
      </c>
      <c r="M206" s="325">
        <v>23695</v>
      </c>
      <c r="N206" s="325">
        <v>53835.59</v>
      </c>
      <c r="O206" s="325"/>
      <c r="P206" s="325"/>
      <c r="Q206"/>
      <c r="R206"/>
      <c r="S206">
        <v>598769.71</v>
      </c>
      <c r="T206">
        <v>2992215.82</v>
      </c>
      <c r="U206" s="327">
        <v>432887.61</v>
      </c>
      <c r="V206" s="327"/>
      <c r="W206" s="327"/>
      <c r="X206" s="327"/>
      <c r="Y206" s="327">
        <v>402537</v>
      </c>
      <c r="Z206" s="327"/>
      <c r="AA206" s="328">
        <v>467809</v>
      </c>
      <c r="AB206" s="328"/>
      <c r="AC206" s="328"/>
      <c r="AD206" s="328">
        <v>76721.67</v>
      </c>
      <c r="AE206" s="328">
        <v>47825.62</v>
      </c>
      <c r="AF206" s="328"/>
      <c r="AG206" s="328"/>
      <c r="AH206" s="328"/>
      <c r="AI206" s="246">
        <f t="shared" si="25"/>
        <v>1209095.01</v>
      </c>
      <c r="AJ206" s="247">
        <f t="shared" si="26"/>
        <v>77530.59</v>
      </c>
      <c r="AK206" s="271">
        <f t="shared" si="23"/>
        <v>1131564.42</v>
      </c>
      <c r="AL206" s="266">
        <f t="shared" si="27"/>
        <v>835424.61</v>
      </c>
      <c r="AM206" s="274">
        <f t="shared" si="28"/>
        <v>592356.29</v>
      </c>
      <c r="AN206" s="248">
        <f t="shared" si="24"/>
        <v>243068.31999999995</v>
      </c>
    </row>
    <row r="207" spans="1:40" s="258" customFormat="1" ht="15" thickBot="1" x14ac:dyDescent="0.25">
      <c r="A207" s="239" t="s">
        <v>345</v>
      </c>
      <c r="B207" s="239" t="s">
        <v>53</v>
      </c>
      <c r="C207" s="240">
        <v>996</v>
      </c>
      <c r="D207" s="241" t="s">
        <v>1008</v>
      </c>
      <c r="E207" t="s">
        <v>2816</v>
      </c>
      <c r="F207" s="318">
        <v>399076.66</v>
      </c>
      <c r="G207" s="318"/>
      <c r="H207" s="318">
        <v>54366.81</v>
      </c>
      <c r="I207"/>
      <c r="J207"/>
      <c r="K207">
        <v>1160532.3500000001</v>
      </c>
      <c r="L207">
        <v>175871.96</v>
      </c>
      <c r="M207" s="325">
        <v>4800</v>
      </c>
      <c r="N207" s="325">
        <v>19508.580000000002</v>
      </c>
      <c r="O207" s="325"/>
      <c r="P207" s="325"/>
      <c r="Q207"/>
      <c r="R207"/>
      <c r="S207">
        <v>54483.88</v>
      </c>
      <c r="T207">
        <v>889745.48</v>
      </c>
      <c r="U207" s="327">
        <v>269087.53999999998</v>
      </c>
      <c r="V207" s="327"/>
      <c r="W207" s="327"/>
      <c r="X207" s="327"/>
      <c r="Y207" s="327"/>
      <c r="Z207" s="327"/>
      <c r="AA207" s="328">
        <v>27600</v>
      </c>
      <c r="AB207" s="328"/>
      <c r="AC207" s="328">
        <v>2460</v>
      </c>
      <c r="AD207" s="328">
        <v>78952.72</v>
      </c>
      <c r="AE207" s="328">
        <v>27529.69</v>
      </c>
      <c r="AF207" s="328"/>
      <c r="AG207" s="328"/>
      <c r="AH207" s="328"/>
      <c r="AI207" s="246">
        <f t="shared" si="25"/>
        <v>453443.47</v>
      </c>
      <c r="AJ207" s="247">
        <f t="shared" si="26"/>
        <v>24308.58</v>
      </c>
      <c r="AK207" s="271">
        <f t="shared" si="23"/>
        <v>429134.88999999996</v>
      </c>
      <c r="AL207" s="266">
        <f t="shared" si="27"/>
        <v>269087.53999999998</v>
      </c>
      <c r="AM207" s="274">
        <f t="shared" si="28"/>
        <v>136542.41</v>
      </c>
      <c r="AN207" s="277">
        <f t="shared" si="24"/>
        <v>132545.12999999998</v>
      </c>
    </row>
    <row r="208" spans="1:40" ht="15" thickBot="1" x14ac:dyDescent="0.25">
      <c r="A208" s="236" t="s">
        <v>39</v>
      </c>
      <c r="B208" s="236" t="s">
        <v>40</v>
      </c>
      <c r="C208" s="237">
        <v>3443</v>
      </c>
      <c r="D208" s="238" t="s">
        <v>1009</v>
      </c>
      <c r="E208" t="s">
        <v>2782</v>
      </c>
      <c r="F208" s="318">
        <v>1335969.3600000001</v>
      </c>
      <c r="G208" s="318"/>
      <c r="H208" s="318">
        <v>77664.539999999994</v>
      </c>
      <c r="I208"/>
      <c r="J208"/>
      <c r="K208">
        <v>1867784.86</v>
      </c>
      <c r="L208">
        <v>253814.89</v>
      </c>
      <c r="M208" s="325"/>
      <c r="N208" s="325">
        <v>33800.43</v>
      </c>
      <c r="O208" s="325"/>
      <c r="P208" s="325"/>
      <c r="Q208"/>
      <c r="R208"/>
      <c r="S208">
        <v>92039.65</v>
      </c>
      <c r="T208">
        <v>574807.30000000005</v>
      </c>
      <c r="U208" s="327">
        <v>1238663.08</v>
      </c>
      <c r="V208" s="327"/>
      <c r="W208" s="327"/>
      <c r="X208" s="327"/>
      <c r="Y208" s="327">
        <v>400075</v>
      </c>
      <c r="Z208" s="327"/>
      <c r="AA208" s="328">
        <v>491995</v>
      </c>
      <c r="AB208" s="328"/>
      <c r="AC208" s="328"/>
      <c r="AD208" s="328">
        <v>330541.18</v>
      </c>
      <c r="AE208" s="328">
        <v>77142.5</v>
      </c>
      <c r="AF208" s="328"/>
      <c r="AG208" s="328"/>
      <c r="AH208" s="328"/>
      <c r="AI208" s="246">
        <f t="shared" si="25"/>
        <v>1413633.9000000001</v>
      </c>
      <c r="AJ208" s="247">
        <f t="shared" si="26"/>
        <v>33800.43</v>
      </c>
      <c r="AK208" s="271">
        <f t="shared" si="23"/>
        <v>1379833.4700000002</v>
      </c>
      <c r="AL208" s="266">
        <f t="shared" si="27"/>
        <v>1638738.08</v>
      </c>
      <c r="AM208" s="274">
        <f t="shared" si="28"/>
        <v>899678.67999999993</v>
      </c>
      <c r="AN208" s="248">
        <f t="shared" si="24"/>
        <v>739059.40000000014</v>
      </c>
    </row>
    <row r="209" spans="1:40" ht="15" thickBot="1" x14ac:dyDescent="0.25">
      <c r="A209" s="236" t="s">
        <v>39</v>
      </c>
      <c r="B209" s="236" t="s">
        <v>40</v>
      </c>
      <c r="C209" s="237">
        <v>2891</v>
      </c>
      <c r="D209" s="238" t="s">
        <v>1010</v>
      </c>
      <c r="E209" t="s">
        <v>2783</v>
      </c>
      <c r="F209" s="318">
        <v>646660.27</v>
      </c>
      <c r="G209" s="318">
        <v>0</v>
      </c>
      <c r="H209" s="318">
        <v>142241.66</v>
      </c>
      <c r="I209"/>
      <c r="J209"/>
      <c r="K209">
        <v>843242.76</v>
      </c>
      <c r="L209">
        <v>77771.520000000004</v>
      </c>
      <c r="M209" s="325">
        <v>18750</v>
      </c>
      <c r="N209" s="325">
        <v>63421.120000000003</v>
      </c>
      <c r="O209" s="325"/>
      <c r="P209" s="325"/>
      <c r="Q209"/>
      <c r="R209"/>
      <c r="S209">
        <v>1865664.48</v>
      </c>
      <c r="T209">
        <v>2085517.75</v>
      </c>
      <c r="U209" s="327">
        <v>629079.39</v>
      </c>
      <c r="V209" s="327"/>
      <c r="W209" s="327"/>
      <c r="X209" s="327"/>
      <c r="Y209" s="327">
        <v>128623</v>
      </c>
      <c r="Z209" s="327">
        <v>150766.01</v>
      </c>
      <c r="AA209" s="328">
        <v>238963</v>
      </c>
      <c r="AB209" s="328"/>
      <c r="AC209" s="328"/>
      <c r="AD209" s="328">
        <v>161331.69</v>
      </c>
      <c r="AE209" s="328">
        <v>22592.79</v>
      </c>
      <c r="AF209" s="328"/>
      <c r="AG209" s="328"/>
      <c r="AH209" s="328">
        <v>43000</v>
      </c>
      <c r="AI209" s="246">
        <f t="shared" si="25"/>
        <v>788901.93</v>
      </c>
      <c r="AJ209" s="247">
        <f t="shared" si="26"/>
        <v>82171.12</v>
      </c>
      <c r="AK209" s="271">
        <f t="shared" si="23"/>
        <v>706730.81</v>
      </c>
      <c r="AL209" s="266">
        <f t="shared" si="27"/>
        <v>908468.4</v>
      </c>
      <c r="AM209" s="274">
        <f t="shared" si="28"/>
        <v>465887.48</v>
      </c>
      <c r="AN209" s="248">
        <f t="shared" si="24"/>
        <v>442580.92000000004</v>
      </c>
    </row>
    <row r="210" spans="1:40" ht="15" thickBot="1" x14ac:dyDescent="0.25">
      <c r="A210" s="236" t="s">
        <v>39</v>
      </c>
      <c r="B210" s="236" t="s">
        <v>40</v>
      </c>
      <c r="C210" s="237">
        <v>5426</v>
      </c>
      <c r="D210" s="238" t="s">
        <v>1011</v>
      </c>
      <c r="E210" t="s">
        <v>2784</v>
      </c>
      <c r="F210" s="318">
        <v>2074672.78</v>
      </c>
      <c r="G210" s="318"/>
      <c r="H210" s="318">
        <v>191017.46</v>
      </c>
      <c r="I210"/>
      <c r="J210"/>
      <c r="K210">
        <v>807437.56</v>
      </c>
      <c r="L210">
        <v>506615.45</v>
      </c>
      <c r="M210" s="325">
        <v>0</v>
      </c>
      <c r="N210" s="325">
        <v>54697.5</v>
      </c>
      <c r="O210" s="325"/>
      <c r="P210" s="325"/>
      <c r="Q210">
        <v>20900</v>
      </c>
      <c r="R210"/>
      <c r="S210"/>
      <c r="T210">
        <v>2982894.62</v>
      </c>
      <c r="U210" s="327">
        <v>1495669.75</v>
      </c>
      <c r="V210" s="327"/>
      <c r="W210" s="327"/>
      <c r="X210" s="327"/>
      <c r="Y210" s="327">
        <v>588080</v>
      </c>
      <c r="Z210" s="327"/>
      <c r="AA210" s="328">
        <v>726670</v>
      </c>
      <c r="AB210" s="328"/>
      <c r="AC210" s="328"/>
      <c r="AD210" s="328">
        <v>225552.95</v>
      </c>
      <c r="AE210" s="328">
        <v>64635.03</v>
      </c>
      <c r="AF210" s="328"/>
      <c r="AG210" s="328"/>
      <c r="AH210" s="328"/>
      <c r="AI210" s="246">
        <f t="shared" si="25"/>
        <v>2265690.2400000002</v>
      </c>
      <c r="AJ210" s="247">
        <f t="shared" si="26"/>
        <v>54697.5</v>
      </c>
      <c r="AK210" s="271">
        <f t="shared" si="23"/>
        <v>2210992.7400000002</v>
      </c>
      <c r="AL210" s="266">
        <f t="shared" si="27"/>
        <v>2083749.75</v>
      </c>
      <c r="AM210" s="274">
        <f t="shared" si="28"/>
        <v>1016857.98</v>
      </c>
      <c r="AN210" s="248">
        <f t="shared" si="24"/>
        <v>1066891.77</v>
      </c>
    </row>
    <row r="211" spans="1:40" ht="15" thickBot="1" x14ac:dyDescent="0.25">
      <c r="A211" s="236" t="s">
        <v>39</v>
      </c>
      <c r="B211" s="236" t="s">
        <v>40</v>
      </c>
      <c r="C211" s="275">
        <v>3183</v>
      </c>
      <c r="D211" s="276" t="s">
        <v>1012</v>
      </c>
      <c r="E211" t="s">
        <v>2808</v>
      </c>
      <c r="F211" s="318">
        <v>604710.88</v>
      </c>
      <c r="G211" s="318">
        <v>4100</v>
      </c>
      <c r="H211" s="318">
        <v>108873.86</v>
      </c>
      <c r="I211"/>
      <c r="J211"/>
      <c r="K211">
        <v>2373583.77</v>
      </c>
      <c r="L211">
        <v>54998.04</v>
      </c>
      <c r="M211" s="325"/>
      <c r="N211" s="325">
        <v>55687.839999999997</v>
      </c>
      <c r="O211" s="325"/>
      <c r="P211" s="325"/>
      <c r="Q211"/>
      <c r="R211">
        <v>-367441.95</v>
      </c>
      <c r="S211">
        <v>391880.99</v>
      </c>
      <c r="T211">
        <v>2454994.11</v>
      </c>
      <c r="U211" s="327">
        <v>839790.76</v>
      </c>
      <c r="V211" s="327"/>
      <c r="W211" s="327"/>
      <c r="X211" s="327"/>
      <c r="Y211" s="327">
        <v>435487</v>
      </c>
      <c r="Z211" s="327"/>
      <c r="AA211" s="328">
        <v>556773</v>
      </c>
      <c r="AB211" s="328"/>
      <c r="AC211" s="328"/>
      <c r="AD211" s="328">
        <v>225780.58</v>
      </c>
      <c r="AE211" s="328">
        <v>69331.679999999993</v>
      </c>
      <c r="AF211" s="328"/>
      <c r="AG211" s="328"/>
      <c r="AH211" s="328"/>
      <c r="AI211" s="246">
        <f t="shared" si="25"/>
        <v>717684.74</v>
      </c>
      <c r="AJ211" s="247">
        <f t="shared" si="26"/>
        <v>55687.839999999997</v>
      </c>
      <c r="AK211" s="271">
        <f t="shared" si="23"/>
        <v>661996.9</v>
      </c>
      <c r="AL211" s="266">
        <f t="shared" si="27"/>
        <v>1275277.76</v>
      </c>
      <c r="AM211" s="274">
        <f t="shared" si="28"/>
        <v>851885.26</v>
      </c>
      <c r="AN211" s="248">
        <f t="shared" si="24"/>
        <v>423392.5</v>
      </c>
    </row>
    <row r="212" spans="1:40" ht="15" thickBot="1" x14ac:dyDescent="0.25">
      <c r="A212" s="236" t="s">
        <v>353</v>
      </c>
      <c r="B212" s="236" t="s">
        <v>54</v>
      </c>
      <c r="C212" s="275">
        <v>3850</v>
      </c>
      <c r="D212" s="276" t="s">
        <v>1013</v>
      </c>
      <c r="E212" t="s">
        <v>2785</v>
      </c>
      <c r="F212" s="318">
        <v>798501.73</v>
      </c>
      <c r="G212" s="318">
        <v>-198456.9</v>
      </c>
      <c r="H212" s="318">
        <v>146568.91</v>
      </c>
      <c r="I212"/>
      <c r="J212"/>
      <c r="K212">
        <v>1367460.38</v>
      </c>
      <c r="L212">
        <v>353578.78</v>
      </c>
      <c r="M212" s="325">
        <v>5840</v>
      </c>
      <c r="N212" s="325">
        <v>39658.080000000002</v>
      </c>
      <c r="O212" s="325"/>
      <c r="P212" s="325">
        <v>193.84</v>
      </c>
      <c r="Q212"/>
      <c r="R212"/>
      <c r="S212">
        <v>-5300</v>
      </c>
      <c r="T212">
        <v>3281871.5</v>
      </c>
      <c r="U212" s="327">
        <v>122596.12</v>
      </c>
      <c r="V212" s="327"/>
      <c r="W212" s="327"/>
      <c r="X212" s="327"/>
      <c r="Y212" s="327">
        <v>340440</v>
      </c>
      <c r="Z212" s="327"/>
      <c r="AA212" s="328">
        <v>440925</v>
      </c>
      <c r="AB212" s="328">
        <v>10200</v>
      </c>
      <c r="AC212" s="328"/>
      <c r="AD212" s="328">
        <v>200238.01</v>
      </c>
      <c r="AE212" s="328">
        <v>54586.93</v>
      </c>
      <c r="AF212" s="328">
        <v>23033.7</v>
      </c>
      <c r="AG212" s="328"/>
      <c r="AH212" s="328"/>
      <c r="AI212" s="246">
        <f t="shared" si="25"/>
        <v>746613.74</v>
      </c>
      <c r="AJ212" s="247">
        <f t="shared" si="26"/>
        <v>45691.92</v>
      </c>
      <c r="AK212" s="271">
        <f t="shared" si="23"/>
        <v>700921.82</v>
      </c>
      <c r="AL212" s="266">
        <f t="shared" si="27"/>
        <v>463036.12</v>
      </c>
      <c r="AM212" s="274">
        <f t="shared" si="28"/>
        <v>728983.64</v>
      </c>
      <c r="AN212" s="248">
        <f t="shared" si="24"/>
        <v>-265947.52000000002</v>
      </c>
    </row>
    <row r="213" spans="1:40" ht="15" thickBot="1" x14ac:dyDescent="0.25">
      <c r="A213" s="236" t="s">
        <v>353</v>
      </c>
      <c r="B213" s="236" t="s">
        <v>54</v>
      </c>
      <c r="C213" s="275">
        <v>3381</v>
      </c>
      <c r="D213" s="276" t="s">
        <v>1014</v>
      </c>
      <c r="E213" t="s">
        <v>2786</v>
      </c>
      <c r="F213" s="318">
        <v>275649.67</v>
      </c>
      <c r="G213" s="318">
        <v>0</v>
      </c>
      <c r="H213" s="318">
        <v>194011.67</v>
      </c>
      <c r="I213"/>
      <c r="J213"/>
      <c r="K213">
        <v>762976.57</v>
      </c>
      <c r="L213">
        <v>161420.82</v>
      </c>
      <c r="M213" s="325"/>
      <c r="N213" s="325">
        <v>356128</v>
      </c>
      <c r="O213" s="325"/>
      <c r="P213" s="325"/>
      <c r="Q213"/>
      <c r="R213"/>
      <c r="S213">
        <v>-293599.99</v>
      </c>
      <c r="T213">
        <v>1733966.78</v>
      </c>
      <c r="U213" s="327">
        <v>50166.38</v>
      </c>
      <c r="V213" s="327"/>
      <c r="W213" s="327"/>
      <c r="X213" s="327"/>
      <c r="Y213" s="327">
        <v>253700</v>
      </c>
      <c r="Z213" s="327"/>
      <c r="AA213" s="328">
        <v>410240</v>
      </c>
      <c r="AB213" s="328"/>
      <c r="AC213" s="328"/>
      <c r="AD213" s="328">
        <v>244897.53</v>
      </c>
      <c r="AE213" s="328">
        <v>35935.410000000003</v>
      </c>
      <c r="AF213" s="328">
        <v>5608.5</v>
      </c>
      <c r="AG213" s="328"/>
      <c r="AH213" s="328"/>
      <c r="AI213" s="246">
        <f t="shared" si="25"/>
        <v>469661.33999999997</v>
      </c>
      <c r="AJ213" s="247">
        <f t="shared" si="26"/>
        <v>356128</v>
      </c>
      <c r="AK213" s="271">
        <f t="shared" si="23"/>
        <v>113533.33999999997</v>
      </c>
      <c r="AL213" s="266">
        <f t="shared" si="27"/>
        <v>303866.38</v>
      </c>
      <c r="AM213" s="274">
        <f t="shared" si="28"/>
        <v>696681.44000000006</v>
      </c>
      <c r="AN213" s="248">
        <f t="shared" si="24"/>
        <v>-392815.06000000006</v>
      </c>
    </row>
    <row r="214" spans="1:40" ht="15" thickBot="1" x14ac:dyDescent="0.25">
      <c r="A214" s="236" t="s">
        <v>353</v>
      </c>
      <c r="B214" s="236" t="s">
        <v>54</v>
      </c>
      <c r="C214" s="275">
        <v>2640</v>
      </c>
      <c r="D214" s="276" t="s">
        <v>1015</v>
      </c>
      <c r="E214" t="s">
        <v>2787</v>
      </c>
      <c r="F214" s="318">
        <v>691945.37</v>
      </c>
      <c r="G214" s="318"/>
      <c r="H214" s="318">
        <v>45734.28</v>
      </c>
      <c r="I214"/>
      <c r="J214"/>
      <c r="K214">
        <v>1799739.64</v>
      </c>
      <c r="L214">
        <v>2434.62</v>
      </c>
      <c r="M214" s="325">
        <v>0</v>
      </c>
      <c r="N214" s="325">
        <v>173928.73</v>
      </c>
      <c r="O214" s="325"/>
      <c r="P214" s="325"/>
      <c r="Q214"/>
      <c r="R214"/>
      <c r="S214">
        <v>147247.62</v>
      </c>
      <c r="T214">
        <v>2788476.86</v>
      </c>
      <c r="U214" s="327">
        <v>64807.12</v>
      </c>
      <c r="V214" s="327"/>
      <c r="W214" s="327"/>
      <c r="X214" s="327"/>
      <c r="Y214" s="327">
        <v>168440</v>
      </c>
      <c r="Z214" s="327"/>
      <c r="AA214" s="328">
        <v>344610</v>
      </c>
      <c r="AB214" s="328">
        <v>1100</v>
      </c>
      <c r="AC214" s="328"/>
      <c r="AD214" s="328">
        <v>109365.72</v>
      </c>
      <c r="AE214" s="328">
        <v>114043.2</v>
      </c>
      <c r="AF214" s="328"/>
      <c r="AG214" s="328"/>
      <c r="AH214" s="328"/>
      <c r="AI214" s="246">
        <f t="shared" si="25"/>
        <v>737679.65</v>
      </c>
      <c r="AJ214" s="247">
        <f t="shared" si="26"/>
        <v>173928.73</v>
      </c>
      <c r="AK214" s="271">
        <f t="shared" si="23"/>
        <v>563750.92000000004</v>
      </c>
      <c r="AL214" s="266">
        <f t="shared" si="27"/>
        <v>233247.12</v>
      </c>
      <c r="AM214" s="274">
        <f t="shared" si="28"/>
        <v>569118.91999999993</v>
      </c>
      <c r="AN214" s="248">
        <f t="shared" si="24"/>
        <v>-335871.79999999993</v>
      </c>
    </row>
    <row r="215" spans="1:40" ht="15" thickBot="1" x14ac:dyDescent="0.25">
      <c r="A215" s="236" t="s">
        <v>353</v>
      </c>
      <c r="B215" s="236" t="s">
        <v>54</v>
      </c>
      <c r="C215" s="275">
        <v>5792</v>
      </c>
      <c r="D215" s="276" t="s">
        <v>1016</v>
      </c>
      <c r="E215" t="s">
        <v>2788</v>
      </c>
      <c r="F215" s="318">
        <v>761995.41</v>
      </c>
      <c r="G215" s="318"/>
      <c r="H215" s="318">
        <v>134352.32000000001</v>
      </c>
      <c r="I215"/>
      <c r="J215"/>
      <c r="K215">
        <v>536208.26</v>
      </c>
      <c r="L215">
        <v>981242.55</v>
      </c>
      <c r="M215" s="325">
        <v>37850</v>
      </c>
      <c r="N215" s="325">
        <v>60734.27</v>
      </c>
      <c r="O215" s="325"/>
      <c r="P215" s="325">
        <v>0</v>
      </c>
      <c r="Q215"/>
      <c r="R215"/>
      <c r="S215"/>
      <c r="T215">
        <v>5060758.04</v>
      </c>
      <c r="U215" s="327">
        <v>159834</v>
      </c>
      <c r="V215" s="327"/>
      <c r="W215" s="327"/>
      <c r="X215" s="327"/>
      <c r="Y215" s="327">
        <v>549670</v>
      </c>
      <c r="Z215" s="327">
        <v>12000</v>
      </c>
      <c r="AA215" s="328">
        <v>810963</v>
      </c>
      <c r="AB215" s="328"/>
      <c r="AC215" s="328">
        <v>7167</v>
      </c>
      <c r="AD215" s="328">
        <v>384927.24</v>
      </c>
      <c r="AE215" s="328">
        <v>48448.39</v>
      </c>
      <c r="AF215" s="328"/>
      <c r="AG215" s="328"/>
      <c r="AH215" s="328"/>
      <c r="AI215" s="246">
        <f t="shared" si="25"/>
        <v>896347.73</v>
      </c>
      <c r="AJ215" s="247">
        <f t="shared" si="26"/>
        <v>98584.26999999999</v>
      </c>
      <c r="AK215" s="271">
        <f t="shared" si="23"/>
        <v>797763.46</v>
      </c>
      <c r="AL215" s="266">
        <f t="shared" si="27"/>
        <v>721504</v>
      </c>
      <c r="AM215" s="274">
        <f t="shared" si="28"/>
        <v>1251505.6299999999</v>
      </c>
      <c r="AN215" s="248">
        <f t="shared" si="24"/>
        <v>-530001.62999999989</v>
      </c>
    </row>
    <row r="216" spans="1:40" ht="15" thickBot="1" x14ac:dyDescent="0.25">
      <c r="A216" s="236" t="s">
        <v>353</v>
      </c>
      <c r="B216" s="236" t="s">
        <v>54</v>
      </c>
      <c r="C216" s="275">
        <v>1533</v>
      </c>
      <c r="D216" s="276" t="s">
        <v>1017</v>
      </c>
      <c r="E216" t="s">
        <v>2809</v>
      </c>
      <c r="F216" s="318">
        <v>264264.95</v>
      </c>
      <c r="G216" s="318"/>
      <c r="H216" s="318">
        <v>84139.75</v>
      </c>
      <c r="I216">
        <v>0</v>
      </c>
      <c r="J216"/>
      <c r="K216">
        <v>144532.74</v>
      </c>
      <c r="L216">
        <v>225193.28</v>
      </c>
      <c r="M216" s="325">
        <v>0</v>
      </c>
      <c r="N216" s="325">
        <v>27736.71</v>
      </c>
      <c r="O216" s="325"/>
      <c r="P216" s="325">
        <v>8.4600000000000009</v>
      </c>
      <c r="Q216"/>
      <c r="R216"/>
      <c r="S216"/>
      <c r="T216">
        <v>1741122.88</v>
      </c>
      <c r="U216" s="327">
        <v>49781.57</v>
      </c>
      <c r="V216" s="327"/>
      <c r="W216" s="327"/>
      <c r="X216" s="327"/>
      <c r="Y216" s="327">
        <v>102690</v>
      </c>
      <c r="Z216" s="327">
        <v>140000</v>
      </c>
      <c r="AA216" s="328">
        <v>337574</v>
      </c>
      <c r="AB216" s="328">
        <v>9260</v>
      </c>
      <c r="AC216" s="328"/>
      <c r="AD216" s="328">
        <v>125412.53</v>
      </c>
      <c r="AE216" s="328">
        <v>27389.01</v>
      </c>
      <c r="AF216" s="328"/>
      <c r="AG216" s="328"/>
      <c r="AH216" s="328">
        <v>1200</v>
      </c>
      <c r="AI216" s="246">
        <f t="shared" si="25"/>
        <v>348404.7</v>
      </c>
      <c r="AJ216" s="247">
        <f t="shared" si="26"/>
        <v>27745.17</v>
      </c>
      <c r="AK216" s="271">
        <f t="shared" si="23"/>
        <v>320659.53000000003</v>
      </c>
      <c r="AL216" s="266">
        <f t="shared" si="27"/>
        <v>292471.57</v>
      </c>
      <c r="AM216" s="274">
        <f t="shared" si="28"/>
        <v>500835.54000000004</v>
      </c>
      <c r="AN216" s="248">
        <f t="shared" si="24"/>
        <v>-208363.97000000003</v>
      </c>
    </row>
    <row r="217" spans="1:40" ht="15" thickBot="1" x14ac:dyDescent="0.25">
      <c r="A217" s="236" t="s">
        <v>356</v>
      </c>
      <c r="B217" s="236" t="s">
        <v>43</v>
      </c>
      <c r="C217" s="275">
        <v>6007</v>
      </c>
      <c r="D217" s="276" t="s">
        <v>1018</v>
      </c>
      <c r="E217" t="s">
        <v>2664</v>
      </c>
      <c r="F217" s="318">
        <v>680258.38</v>
      </c>
      <c r="G217" s="318">
        <v>16600</v>
      </c>
      <c r="H217" s="318">
        <v>45613.41</v>
      </c>
      <c r="I217"/>
      <c r="J217"/>
      <c r="K217">
        <v>824557.32</v>
      </c>
      <c r="L217">
        <v>445082.87</v>
      </c>
      <c r="M217" s="325">
        <v>0</v>
      </c>
      <c r="N217" s="325">
        <v>36813.5</v>
      </c>
      <c r="O217" s="325"/>
      <c r="P217" s="325">
        <v>2498.52</v>
      </c>
      <c r="Q217"/>
      <c r="R217"/>
      <c r="S217"/>
      <c r="T217">
        <v>3760347.17</v>
      </c>
      <c r="U217" s="327">
        <v>977587.12</v>
      </c>
      <c r="V217" s="327"/>
      <c r="W217" s="327"/>
      <c r="X217" s="327"/>
      <c r="Y217" s="327">
        <v>423402</v>
      </c>
      <c r="Z217" s="327">
        <v>49600</v>
      </c>
      <c r="AA217" s="328">
        <v>688524</v>
      </c>
      <c r="AB217" s="328"/>
      <c r="AC217" s="328"/>
      <c r="AD217" s="328">
        <v>322055.5</v>
      </c>
      <c r="AE217" s="328">
        <v>185033.24</v>
      </c>
      <c r="AF217" s="328"/>
      <c r="AG217" s="328"/>
      <c r="AH217" s="328"/>
      <c r="AI217" s="246">
        <f t="shared" si="25"/>
        <v>742471.79</v>
      </c>
      <c r="AJ217" s="247">
        <f t="shared" si="26"/>
        <v>39312.019999999997</v>
      </c>
      <c r="AK217" s="271">
        <f t="shared" si="23"/>
        <v>703159.77</v>
      </c>
      <c r="AL217" s="266">
        <f t="shared" si="27"/>
        <v>1450589.12</v>
      </c>
      <c r="AM217" s="274">
        <f t="shared" si="28"/>
        <v>1195612.74</v>
      </c>
      <c r="AN217" s="248">
        <f t="shared" si="24"/>
        <v>254976.38000000012</v>
      </c>
    </row>
    <row r="218" spans="1:40" ht="15" thickBot="1" x14ac:dyDescent="0.25">
      <c r="A218" s="236" t="s">
        <v>356</v>
      </c>
      <c r="B218" s="236" t="s">
        <v>43</v>
      </c>
      <c r="C218" s="275">
        <v>2330</v>
      </c>
      <c r="D218" s="276" t="s">
        <v>1019</v>
      </c>
      <c r="E218" t="s">
        <v>2667</v>
      </c>
      <c r="F218" s="318">
        <v>657738.23</v>
      </c>
      <c r="G218" s="318">
        <v>7598</v>
      </c>
      <c r="H218" s="318">
        <v>58987.02</v>
      </c>
      <c r="I218"/>
      <c r="J218"/>
      <c r="K218">
        <v>65938.880000000005</v>
      </c>
      <c r="L218">
        <v>21016.13</v>
      </c>
      <c r="M218" s="325">
        <v>2000</v>
      </c>
      <c r="N218" s="325">
        <v>84029.46</v>
      </c>
      <c r="O218" s="325"/>
      <c r="P218" s="325">
        <v>706.05</v>
      </c>
      <c r="Q218"/>
      <c r="R218"/>
      <c r="S218">
        <v>222633.36</v>
      </c>
      <c r="T218">
        <v>2267172.48</v>
      </c>
      <c r="U218" s="327">
        <v>366683.71</v>
      </c>
      <c r="V218" s="327"/>
      <c r="W218" s="327"/>
      <c r="X218" s="327"/>
      <c r="Y218" s="327">
        <v>178662</v>
      </c>
      <c r="Z218" s="327">
        <v>0</v>
      </c>
      <c r="AA218" s="328">
        <v>324370.2</v>
      </c>
      <c r="AB218" s="328"/>
      <c r="AC218" s="328"/>
      <c r="AD218" s="328">
        <v>114585.87</v>
      </c>
      <c r="AE218" s="328">
        <v>29605.74</v>
      </c>
      <c r="AF218" s="328"/>
      <c r="AG218" s="328"/>
      <c r="AH218" s="328">
        <v>26667</v>
      </c>
      <c r="AI218" s="246">
        <f t="shared" si="25"/>
        <v>724323.25</v>
      </c>
      <c r="AJ218" s="247">
        <f t="shared" si="26"/>
        <v>86735.510000000009</v>
      </c>
      <c r="AK218" s="271">
        <f t="shared" si="23"/>
        <v>637587.74</v>
      </c>
      <c r="AL218" s="266">
        <f t="shared" si="27"/>
        <v>545345.71</v>
      </c>
      <c r="AM218" s="274">
        <f t="shared" si="28"/>
        <v>495228.81</v>
      </c>
      <c r="AN218" s="248">
        <f t="shared" si="24"/>
        <v>50116.899999999965</v>
      </c>
    </row>
    <row r="219" spans="1:40" ht="15" thickBot="1" x14ac:dyDescent="0.25">
      <c r="A219" s="236" t="s">
        <v>356</v>
      </c>
      <c r="B219" s="236" t="s">
        <v>43</v>
      </c>
      <c r="C219" s="275">
        <v>2684</v>
      </c>
      <c r="D219" s="276" t="s">
        <v>1020</v>
      </c>
      <c r="E219" t="s">
        <v>2668</v>
      </c>
      <c r="F219" s="318">
        <v>440009.45</v>
      </c>
      <c r="G219" s="318">
        <v>7598</v>
      </c>
      <c r="H219" s="318">
        <v>65533.46</v>
      </c>
      <c r="I219"/>
      <c r="J219"/>
      <c r="K219">
        <v>179943.08</v>
      </c>
      <c r="L219">
        <v>146650.9</v>
      </c>
      <c r="M219" s="325">
        <v>24995</v>
      </c>
      <c r="N219" s="325">
        <v>40224.449999999997</v>
      </c>
      <c r="O219" s="325"/>
      <c r="P219" s="325">
        <v>47651.55</v>
      </c>
      <c r="Q219"/>
      <c r="R219"/>
      <c r="S219">
        <v>259751.24</v>
      </c>
      <c r="T219">
        <v>1870864.76</v>
      </c>
      <c r="U219" s="327">
        <v>280279.03999999998</v>
      </c>
      <c r="V219" s="327"/>
      <c r="W219" s="327"/>
      <c r="X219" s="327"/>
      <c r="Y219" s="327">
        <v>401037</v>
      </c>
      <c r="Z219" s="327">
        <v>1600</v>
      </c>
      <c r="AA219" s="328">
        <v>456092.6</v>
      </c>
      <c r="AB219" s="328"/>
      <c r="AC219" s="328"/>
      <c r="AD219" s="328">
        <v>114885.27</v>
      </c>
      <c r="AE219" s="328">
        <v>123502.2</v>
      </c>
      <c r="AF219" s="328"/>
      <c r="AG219" s="328"/>
      <c r="AH219" s="328"/>
      <c r="AI219" s="246">
        <f t="shared" si="25"/>
        <v>513140.91000000003</v>
      </c>
      <c r="AJ219" s="247">
        <f t="shared" si="26"/>
        <v>112871</v>
      </c>
      <c r="AK219" s="271">
        <f t="shared" si="23"/>
        <v>400269.91000000003</v>
      </c>
      <c r="AL219" s="266">
        <f t="shared" si="27"/>
        <v>682916.04</v>
      </c>
      <c r="AM219" s="274">
        <f t="shared" si="28"/>
        <v>694480.07</v>
      </c>
      <c r="AN219" s="248">
        <f t="shared" si="24"/>
        <v>-11564.029999999912</v>
      </c>
    </row>
    <row r="220" spans="1:40" ht="15" thickBot="1" x14ac:dyDescent="0.25">
      <c r="A220" s="236" t="s">
        <v>356</v>
      </c>
      <c r="B220" s="236" t="s">
        <v>43</v>
      </c>
      <c r="C220" s="275">
        <v>7170</v>
      </c>
      <c r="D220" s="276" t="s">
        <v>1021</v>
      </c>
      <c r="E220" t="s">
        <v>2672</v>
      </c>
      <c r="F220" s="318">
        <v>758504.11</v>
      </c>
      <c r="G220" s="318">
        <v>51940</v>
      </c>
      <c r="H220" s="318">
        <v>240640.85</v>
      </c>
      <c r="I220"/>
      <c r="J220"/>
      <c r="K220">
        <v>366118.42</v>
      </c>
      <c r="L220">
        <v>705431.97</v>
      </c>
      <c r="M220" s="325">
        <v>14075</v>
      </c>
      <c r="N220" s="325">
        <v>94085.26</v>
      </c>
      <c r="O220" s="325"/>
      <c r="P220" s="325">
        <v>3043.07</v>
      </c>
      <c r="Q220"/>
      <c r="R220"/>
      <c r="S220"/>
      <c r="T220">
        <v>4524693.96</v>
      </c>
      <c r="U220" s="327">
        <v>500226.2</v>
      </c>
      <c r="V220" s="327">
        <v>-29400</v>
      </c>
      <c r="W220" s="327"/>
      <c r="X220" s="327"/>
      <c r="Y220" s="327">
        <v>501962.4</v>
      </c>
      <c r="Z220" s="327">
        <v>133334</v>
      </c>
      <c r="AA220" s="328">
        <v>758733.6</v>
      </c>
      <c r="AB220" s="328"/>
      <c r="AC220" s="328"/>
      <c r="AD220" s="328">
        <v>171526.81</v>
      </c>
      <c r="AE220" s="328">
        <v>103650.57</v>
      </c>
      <c r="AF220" s="328"/>
      <c r="AG220" s="328"/>
      <c r="AH220" s="328"/>
      <c r="AI220" s="246">
        <f t="shared" si="25"/>
        <v>1051084.96</v>
      </c>
      <c r="AJ220" s="247">
        <f t="shared" si="26"/>
        <v>111203.33</v>
      </c>
      <c r="AK220" s="271">
        <f t="shared" si="23"/>
        <v>939881.63</v>
      </c>
      <c r="AL220" s="266">
        <f t="shared" si="27"/>
        <v>1106122.6000000001</v>
      </c>
      <c r="AM220" s="274">
        <f t="shared" si="28"/>
        <v>1033910.98</v>
      </c>
      <c r="AN220" s="248">
        <f t="shared" si="24"/>
        <v>72211.620000000112</v>
      </c>
    </row>
    <row r="221" spans="1:40" x14ac:dyDescent="0.2">
      <c r="AI221" s="246">
        <f t="shared" si="25"/>
        <v>0</v>
      </c>
      <c r="AJ221" s="247">
        <f t="shared" si="26"/>
        <v>0</v>
      </c>
      <c r="AK221" s="271">
        <f t="shared" si="23"/>
        <v>0</v>
      </c>
      <c r="AL221" s="266">
        <f t="shared" si="27"/>
        <v>0</v>
      </c>
      <c r="AM221" s="274">
        <f t="shared" si="28"/>
        <v>0</v>
      </c>
      <c r="AN221" s="248">
        <f t="shared" si="24"/>
        <v>0</v>
      </c>
    </row>
    <row r="222" spans="1:40" x14ac:dyDescent="0.2">
      <c r="AI222" s="246">
        <f t="shared" si="25"/>
        <v>0</v>
      </c>
      <c r="AJ222" s="247">
        <f t="shared" si="26"/>
        <v>0</v>
      </c>
      <c r="AK222" s="271">
        <f t="shared" si="23"/>
        <v>0</v>
      </c>
      <c r="AL222" s="266">
        <f t="shared" si="27"/>
        <v>0</v>
      </c>
      <c r="AM222" s="274">
        <f t="shared" si="28"/>
        <v>0</v>
      </c>
      <c r="AN222" s="248">
        <f t="shared" si="24"/>
        <v>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topLeftCell="W1" zoomScale="95" zoomScaleNormal="95" workbookViewId="0">
      <selection sqref="A1:AB1048576"/>
    </sheetView>
  </sheetViews>
  <sheetFormatPr defaultColWidth="17.75" defaultRowHeight="14.25" x14ac:dyDescent="0.2"/>
  <cols>
    <col min="1" max="1" width="20.625" style="234" customWidth="1"/>
    <col min="2" max="4" width="17.75" style="75"/>
    <col min="5" max="6" width="17.75" style="234"/>
    <col min="7" max="10" width="17.75" style="218"/>
    <col min="11" max="14" width="17.75" style="234"/>
    <col min="15" max="20" width="17.75" style="62"/>
    <col min="21" max="27" width="17.75" style="76"/>
    <col min="28" max="28" width="33.125" style="76" bestFit="1" customWidth="1"/>
    <col min="29" max="16384" width="17.75" style="234"/>
  </cols>
  <sheetData>
    <row r="1" spans="1:28" x14ac:dyDescent="0.2">
      <c r="A1" t="s">
        <v>2459</v>
      </c>
      <c r="B1" t="s">
        <v>2460</v>
      </c>
      <c r="C1" t="s">
        <v>2461</v>
      </c>
      <c r="D1" t="s">
        <v>2462</v>
      </c>
      <c r="E1" t="s">
        <v>2463</v>
      </c>
      <c r="F1" t="s">
        <v>2464</v>
      </c>
      <c r="G1" t="s">
        <v>2466</v>
      </c>
      <c r="H1" t="s">
        <v>2467</v>
      </c>
      <c r="I1" t="s">
        <v>2470</v>
      </c>
      <c r="J1" t="s">
        <v>2471</v>
      </c>
      <c r="K1" t="s">
        <v>2472</v>
      </c>
      <c r="L1" t="s">
        <v>2473</v>
      </c>
      <c r="M1" t="s">
        <v>2474</v>
      </c>
      <c r="N1" t="s">
        <v>2475</v>
      </c>
      <c r="O1" t="s">
        <v>2477</v>
      </c>
      <c r="P1" t="s">
        <v>2478</v>
      </c>
      <c r="Q1" t="s">
        <v>2479</v>
      </c>
      <c r="R1" t="s">
        <v>2612</v>
      </c>
      <c r="S1" t="s">
        <v>2480</v>
      </c>
      <c r="T1" t="s">
        <v>2482</v>
      </c>
      <c r="U1" t="s">
        <v>2483</v>
      </c>
      <c r="V1" t="s">
        <v>2484</v>
      </c>
      <c r="W1" t="s">
        <v>2485</v>
      </c>
      <c r="X1" t="s">
        <v>2486</v>
      </c>
      <c r="Y1" t="s">
        <v>2487</v>
      </c>
      <c r="Z1" t="s">
        <v>2613</v>
      </c>
      <c r="AA1" t="s">
        <v>2614</v>
      </c>
      <c r="AB1" t="s">
        <v>2489</v>
      </c>
    </row>
    <row r="2" spans="1:28" x14ac:dyDescent="0.2">
      <c r="A2" t="s">
        <v>2490</v>
      </c>
      <c r="B2" t="s">
        <v>2491</v>
      </c>
      <c r="C2" t="s">
        <v>2492</v>
      </c>
      <c r="D2" t="s">
        <v>2493</v>
      </c>
      <c r="E2" t="s">
        <v>2494</v>
      </c>
      <c r="F2" t="s">
        <v>2495</v>
      </c>
      <c r="G2" t="s">
        <v>2497</v>
      </c>
      <c r="H2" t="s">
        <v>2498</v>
      </c>
      <c r="I2" t="s">
        <v>2501</v>
      </c>
      <c r="J2" t="s">
        <v>2502</v>
      </c>
      <c r="K2" t="s">
        <v>2503</v>
      </c>
      <c r="L2" t="s">
        <v>2504</v>
      </c>
      <c r="M2" t="s">
        <v>2505</v>
      </c>
      <c r="N2" t="s">
        <v>2506</v>
      </c>
      <c r="O2" t="s">
        <v>2508</v>
      </c>
      <c r="P2" t="s">
        <v>2509</v>
      </c>
      <c r="Q2" t="s">
        <v>2510</v>
      </c>
      <c r="R2" t="s">
        <v>2617</v>
      </c>
      <c r="S2" t="s">
        <v>2511</v>
      </c>
      <c r="T2" t="s">
        <v>2513</v>
      </c>
      <c r="U2" t="s">
        <v>2514</v>
      </c>
      <c r="V2" t="s">
        <v>2515</v>
      </c>
      <c r="W2" t="s">
        <v>2516</v>
      </c>
      <c r="X2" t="s">
        <v>2517</v>
      </c>
      <c r="Y2" t="s">
        <v>2518</v>
      </c>
      <c r="Z2" t="s">
        <v>2618</v>
      </c>
      <c r="AA2" t="s">
        <v>2619</v>
      </c>
      <c r="AB2" t="s">
        <v>2520</v>
      </c>
    </row>
    <row r="3" spans="1:28" x14ac:dyDescent="0.2">
      <c r="A3" t="s">
        <v>2521</v>
      </c>
      <c r="B3">
        <v>61662003.909999996</v>
      </c>
      <c r="C3">
        <v>515860</v>
      </c>
      <c r="D3">
        <v>8716345.0299999993</v>
      </c>
      <c r="E3">
        <v>124290876.09999999</v>
      </c>
      <c r="F3">
        <v>25716912.890000001</v>
      </c>
      <c r="G3">
        <v>1255846.1200000001</v>
      </c>
      <c r="H3">
        <v>3603223.44</v>
      </c>
      <c r="I3">
        <v>3773073.85</v>
      </c>
      <c r="J3">
        <v>119961.66</v>
      </c>
      <c r="K3">
        <v>3154921.02</v>
      </c>
      <c r="L3">
        <v>-134530.95000000001</v>
      </c>
      <c r="M3">
        <v>4526380.2699999996</v>
      </c>
      <c r="N3">
        <v>220838199.25999999</v>
      </c>
      <c r="O3">
        <v>29393255</v>
      </c>
      <c r="P3">
        <v>1477315.69</v>
      </c>
      <c r="Q3">
        <v>3125.67</v>
      </c>
      <c r="R3">
        <v>4740</v>
      </c>
      <c r="S3">
        <v>38908722.090000004</v>
      </c>
      <c r="T3">
        <v>2328392.67</v>
      </c>
      <c r="U3">
        <v>52728038.979999997</v>
      </c>
      <c r="V3">
        <v>30199.5</v>
      </c>
      <c r="W3">
        <v>34792.589999999997</v>
      </c>
      <c r="X3">
        <v>19030909.59</v>
      </c>
      <c r="Y3">
        <v>7053650.7300000004</v>
      </c>
      <c r="Z3">
        <v>47516</v>
      </c>
      <c r="AA3">
        <v>24</v>
      </c>
      <c r="AB3">
        <v>980229.6</v>
      </c>
    </row>
    <row r="4" spans="1:28" x14ac:dyDescent="0.2">
      <c r="A4" t="s">
        <v>2819</v>
      </c>
      <c r="B4">
        <v>653272.53</v>
      </c>
      <c r="C4"/>
      <c r="D4">
        <v>102871.42</v>
      </c>
      <c r="E4">
        <v>4829202.76</v>
      </c>
      <c r="F4">
        <v>426355.04</v>
      </c>
      <c r="G4">
        <v>0</v>
      </c>
      <c r="H4">
        <v>6000</v>
      </c>
      <c r="I4"/>
      <c r="J4">
        <v>655.78</v>
      </c>
      <c r="K4">
        <v>294526</v>
      </c>
      <c r="L4"/>
      <c r="M4">
        <v>201953.75</v>
      </c>
      <c r="N4">
        <v>1723269</v>
      </c>
      <c r="O4">
        <v>135908.57999999999</v>
      </c>
      <c r="P4">
        <v>1</v>
      </c>
      <c r="Q4"/>
      <c r="R4"/>
      <c r="S4">
        <v>476490.5</v>
      </c>
      <c r="T4">
        <v>84000</v>
      </c>
      <c r="U4">
        <v>681519.5</v>
      </c>
      <c r="V4"/>
      <c r="W4"/>
      <c r="X4">
        <v>281492.39</v>
      </c>
      <c r="Y4">
        <v>89025.7</v>
      </c>
      <c r="Z4"/>
      <c r="AA4"/>
      <c r="AB4">
        <v>35000</v>
      </c>
    </row>
    <row r="5" spans="1:28" x14ac:dyDescent="0.2">
      <c r="A5" t="s">
        <v>2820</v>
      </c>
      <c r="B5">
        <v>20892.02</v>
      </c>
      <c r="C5"/>
      <c r="D5">
        <v>80257.55</v>
      </c>
      <c r="E5">
        <v>510013.81</v>
      </c>
      <c r="F5">
        <v>263765.67</v>
      </c>
      <c r="G5"/>
      <c r="H5">
        <v>34548</v>
      </c>
      <c r="I5"/>
      <c r="J5">
        <v>697.33</v>
      </c>
      <c r="K5">
        <v>0</v>
      </c>
      <c r="L5"/>
      <c r="M5">
        <v>387179.35</v>
      </c>
      <c r="N5">
        <v>1740746.12</v>
      </c>
      <c r="O5">
        <v>75683.47</v>
      </c>
      <c r="P5"/>
      <c r="Q5"/>
      <c r="R5"/>
      <c r="S5">
        <v>299534.5</v>
      </c>
      <c r="T5">
        <v>57750</v>
      </c>
      <c r="U5">
        <v>420980.5</v>
      </c>
      <c r="V5"/>
      <c r="W5"/>
      <c r="X5">
        <v>144594.13</v>
      </c>
      <c r="Y5">
        <v>134950.78</v>
      </c>
      <c r="Z5"/>
      <c r="AA5"/>
      <c r="AB5">
        <v>500</v>
      </c>
    </row>
    <row r="6" spans="1:28" x14ac:dyDescent="0.2">
      <c r="A6" t="s">
        <v>2821</v>
      </c>
      <c r="B6">
        <v>328869.39</v>
      </c>
      <c r="C6"/>
      <c r="D6">
        <v>108427.49</v>
      </c>
      <c r="E6">
        <v>530451.11</v>
      </c>
      <c r="F6">
        <v>311636.36</v>
      </c>
      <c r="G6"/>
      <c r="H6">
        <v>1240.1300000000001</v>
      </c>
      <c r="I6">
        <v>40000</v>
      </c>
      <c r="J6">
        <v>1.99</v>
      </c>
      <c r="K6">
        <v>89300</v>
      </c>
      <c r="L6"/>
      <c r="M6">
        <v>133218.5</v>
      </c>
      <c r="N6">
        <v>2169071.4500000002</v>
      </c>
      <c r="O6">
        <v>395110.68</v>
      </c>
      <c r="P6"/>
      <c r="Q6"/>
      <c r="R6"/>
      <c r="S6">
        <v>547164</v>
      </c>
      <c r="T6">
        <v>93600</v>
      </c>
      <c r="U6">
        <v>894264</v>
      </c>
      <c r="V6">
        <v>5250</v>
      </c>
      <c r="W6"/>
      <c r="X6">
        <v>268511.71999999997</v>
      </c>
      <c r="Y6">
        <v>51252.26</v>
      </c>
      <c r="Z6"/>
      <c r="AA6"/>
      <c r="AB6">
        <v>500</v>
      </c>
    </row>
    <row r="7" spans="1:28" x14ac:dyDescent="0.2">
      <c r="A7" t="s">
        <v>2822</v>
      </c>
      <c r="B7">
        <v>427450.55</v>
      </c>
      <c r="C7"/>
      <c r="D7">
        <v>157003.26</v>
      </c>
      <c r="E7">
        <v>370661.09</v>
      </c>
      <c r="F7">
        <v>359667.76</v>
      </c>
      <c r="G7">
        <v>0</v>
      </c>
      <c r="H7">
        <v>0</v>
      </c>
      <c r="I7"/>
      <c r="J7">
        <v>520.25</v>
      </c>
      <c r="K7">
        <v>0</v>
      </c>
      <c r="L7"/>
      <c r="M7">
        <v>434316.05</v>
      </c>
      <c r="N7">
        <v>235221.96</v>
      </c>
      <c r="O7">
        <v>119364.5</v>
      </c>
      <c r="P7"/>
      <c r="Q7"/>
      <c r="R7"/>
      <c r="S7">
        <v>502317.5</v>
      </c>
      <c r="T7">
        <v>51600</v>
      </c>
      <c r="U7">
        <v>594093.5</v>
      </c>
      <c r="V7"/>
      <c r="W7"/>
      <c r="X7">
        <v>171315.79</v>
      </c>
      <c r="Y7">
        <v>49802.1</v>
      </c>
      <c r="Z7"/>
      <c r="AA7"/>
      <c r="AB7">
        <v>40500</v>
      </c>
    </row>
    <row r="8" spans="1:28" x14ac:dyDescent="0.2">
      <c r="A8" t="s">
        <v>2823</v>
      </c>
      <c r="B8">
        <v>516322.71</v>
      </c>
      <c r="C8"/>
      <c r="D8">
        <v>75437.7</v>
      </c>
      <c r="E8">
        <v>34148.06</v>
      </c>
      <c r="F8">
        <v>33881.71</v>
      </c>
      <c r="G8">
        <v>4900</v>
      </c>
      <c r="H8">
        <v>56327.42</v>
      </c>
      <c r="I8">
        <v>215000</v>
      </c>
      <c r="J8">
        <v>1185.21</v>
      </c>
      <c r="K8"/>
      <c r="L8"/>
      <c r="M8">
        <v>140204.87</v>
      </c>
      <c r="N8">
        <v>1649277.25</v>
      </c>
      <c r="O8">
        <v>129493.98</v>
      </c>
      <c r="P8"/>
      <c r="Q8"/>
      <c r="R8"/>
      <c r="S8">
        <v>248681.60000000001</v>
      </c>
      <c r="T8">
        <v>46400</v>
      </c>
      <c r="U8">
        <v>311831.59999999998</v>
      </c>
      <c r="V8"/>
      <c r="W8"/>
      <c r="X8">
        <v>282007.27</v>
      </c>
      <c r="Y8">
        <v>14602.86</v>
      </c>
      <c r="Z8"/>
      <c r="AA8"/>
      <c r="AB8"/>
    </row>
    <row r="9" spans="1:28" x14ac:dyDescent="0.2">
      <c r="A9" t="s">
        <v>2824</v>
      </c>
      <c r="B9">
        <v>471071.87</v>
      </c>
      <c r="C9"/>
      <c r="D9">
        <v>123531.42</v>
      </c>
      <c r="E9">
        <v>251495.52</v>
      </c>
      <c r="F9">
        <v>280501.82</v>
      </c>
      <c r="G9"/>
      <c r="H9"/>
      <c r="I9"/>
      <c r="J9">
        <v>3</v>
      </c>
      <c r="K9"/>
      <c r="L9"/>
      <c r="M9"/>
      <c r="N9">
        <v>991159.3</v>
      </c>
      <c r="O9">
        <v>256014.56</v>
      </c>
      <c r="P9"/>
      <c r="Q9"/>
      <c r="R9"/>
      <c r="S9">
        <v>286818</v>
      </c>
      <c r="T9">
        <v>43450</v>
      </c>
      <c r="U9">
        <v>421020</v>
      </c>
      <c r="V9"/>
      <c r="W9"/>
      <c r="X9">
        <v>75861.58</v>
      </c>
      <c r="Y9">
        <v>31429.32</v>
      </c>
      <c r="Z9"/>
      <c r="AA9"/>
      <c r="AB9">
        <v>40500</v>
      </c>
    </row>
    <row r="10" spans="1:28" x14ac:dyDescent="0.2">
      <c r="A10" t="s">
        <v>2825</v>
      </c>
      <c r="B10">
        <v>325416.12</v>
      </c>
      <c r="C10"/>
      <c r="D10">
        <v>101384.08</v>
      </c>
      <c r="E10">
        <v>729369.13</v>
      </c>
      <c r="F10">
        <v>20675.71</v>
      </c>
      <c r="G10"/>
      <c r="H10">
        <v>1534.01</v>
      </c>
      <c r="I10"/>
      <c r="J10">
        <v>152.83000000000001</v>
      </c>
      <c r="K10">
        <v>165820</v>
      </c>
      <c r="L10"/>
      <c r="M10">
        <v>45644.45</v>
      </c>
      <c r="N10">
        <v>169383.81</v>
      </c>
      <c r="O10">
        <v>52346.96</v>
      </c>
      <c r="P10"/>
      <c r="Q10"/>
      <c r="R10"/>
      <c r="S10">
        <v>303089</v>
      </c>
      <c r="T10">
        <v>58100</v>
      </c>
      <c r="U10">
        <v>361289</v>
      </c>
      <c r="V10"/>
      <c r="W10"/>
      <c r="X10">
        <v>100636.2</v>
      </c>
      <c r="Y10">
        <v>15393.35</v>
      </c>
      <c r="Z10"/>
      <c r="AA10"/>
      <c r="AB10">
        <v>500</v>
      </c>
    </row>
    <row r="11" spans="1:28" x14ac:dyDescent="0.2">
      <c r="A11" t="s">
        <v>2826</v>
      </c>
      <c r="B11">
        <v>1536423.24</v>
      </c>
      <c r="C11"/>
      <c r="D11">
        <v>39071.839999999997</v>
      </c>
      <c r="E11">
        <v>748826.19</v>
      </c>
      <c r="F11">
        <v>432843.38</v>
      </c>
      <c r="G11">
        <v>0.1</v>
      </c>
      <c r="H11"/>
      <c r="I11"/>
      <c r="J11">
        <v>270.92</v>
      </c>
      <c r="K11">
        <v>80400</v>
      </c>
      <c r="L11"/>
      <c r="M11">
        <v>208610.36</v>
      </c>
      <c r="N11">
        <v>668274.24</v>
      </c>
      <c r="O11">
        <v>213161.44</v>
      </c>
      <c r="P11">
        <v>99600</v>
      </c>
      <c r="Q11"/>
      <c r="R11"/>
      <c r="S11">
        <v>596291.5</v>
      </c>
      <c r="T11">
        <v>119400</v>
      </c>
      <c r="U11">
        <v>813317.5</v>
      </c>
      <c r="V11"/>
      <c r="W11"/>
      <c r="X11">
        <v>267110.14</v>
      </c>
      <c r="Y11">
        <v>50219.45</v>
      </c>
      <c r="Z11"/>
      <c r="AA11"/>
      <c r="AB11">
        <v>60000</v>
      </c>
    </row>
    <row r="12" spans="1:28" x14ac:dyDescent="0.2">
      <c r="A12" t="s">
        <v>2827</v>
      </c>
      <c r="B12">
        <v>595864.73</v>
      </c>
      <c r="C12"/>
      <c r="D12">
        <v>60230.75</v>
      </c>
      <c r="E12">
        <v>778311.67</v>
      </c>
      <c r="F12">
        <v>272875.96999999997</v>
      </c>
      <c r="G12"/>
      <c r="H12"/>
      <c r="I12">
        <v>29650</v>
      </c>
      <c r="J12">
        <v>3</v>
      </c>
      <c r="K12">
        <v>8500</v>
      </c>
      <c r="L12"/>
      <c r="M12">
        <v>126841.23</v>
      </c>
      <c r="N12">
        <v>2102009.77</v>
      </c>
      <c r="O12">
        <v>82720.740000000005</v>
      </c>
      <c r="P12"/>
      <c r="Q12"/>
      <c r="R12"/>
      <c r="S12">
        <v>493971.5</v>
      </c>
      <c r="T12">
        <v>204532</v>
      </c>
      <c r="U12">
        <v>763993.5</v>
      </c>
      <c r="V12"/>
      <c r="W12"/>
      <c r="X12">
        <v>91318.04</v>
      </c>
      <c r="Y12">
        <v>47766.69</v>
      </c>
      <c r="Z12"/>
      <c r="AA12"/>
      <c r="AB12">
        <v>60500</v>
      </c>
    </row>
    <row r="13" spans="1:28" x14ac:dyDescent="0.2">
      <c r="A13" t="s">
        <v>2828</v>
      </c>
      <c r="B13">
        <v>755265.84</v>
      </c>
      <c r="C13"/>
      <c r="D13">
        <v>62593.2</v>
      </c>
      <c r="E13">
        <v>1167889.25</v>
      </c>
      <c r="F13">
        <v>241833.19</v>
      </c>
      <c r="G13"/>
      <c r="H13"/>
      <c r="I13">
        <v>53311.5</v>
      </c>
      <c r="J13">
        <v>76</v>
      </c>
      <c r="K13"/>
      <c r="L13"/>
      <c r="M13">
        <v>167383.15</v>
      </c>
      <c r="N13">
        <v>1442563.02</v>
      </c>
      <c r="O13">
        <v>159025.19</v>
      </c>
      <c r="P13"/>
      <c r="Q13"/>
      <c r="R13"/>
      <c r="S13">
        <v>270468.90000000002</v>
      </c>
      <c r="T13">
        <v>72300</v>
      </c>
      <c r="U13">
        <v>405146.9</v>
      </c>
      <c r="V13"/>
      <c r="W13"/>
      <c r="X13">
        <v>180174.29</v>
      </c>
      <c r="Y13">
        <v>47132.3</v>
      </c>
      <c r="Z13"/>
      <c r="AA13"/>
      <c r="AB13">
        <v>32500</v>
      </c>
    </row>
    <row r="14" spans="1:28" x14ac:dyDescent="0.2">
      <c r="A14" t="s">
        <v>2829</v>
      </c>
      <c r="B14">
        <v>155286.76</v>
      </c>
      <c r="C14"/>
      <c r="D14">
        <v>43806.21</v>
      </c>
      <c r="E14">
        <v>980975.69</v>
      </c>
      <c r="F14">
        <v>146564</v>
      </c>
      <c r="G14"/>
      <c r="H14"/>
      <c r="I14"/>
      <c r="J14">
        <v>173</v>
      </c>
      <c r="K14">
        <v>163000</v>
      </c>
      <c r="L14"/>
      <c r="M14">
        <v>70158.039999999994</v>
      </c>
      <c r="N14">
        <v>484200</v>
      </c>
      <c r="O14">
        <v>138605.21</v>
      </c>
      <c r="P14">
        <v>32000</v>
      </c>
      <c r="Q14"/>
      <c r="R14"/>
      <c r="S14">
        <v>406944.5</v>
      </c>
      <c r="T14">
        <v>27700</v>
      </c>
      <c r="U14">
        <v>527380.5</v>
      </c>
      <c r="V14"/>
      <c r="W14"/>
      <c r="X14">
        <v>199587.8</v>
      </c>
      <c r="Y14">
        <v>36197.160000000003</v>
      </c>
      <c r="Z14"/>
      <c r="AA14"/>
      <c r="AB14">
        <v>500</v>
      </c>
    </row>
    <row r="15" spans="1:28" x14ac:dyDescent="0.2">
      <c r="A15" t="s">
        <v>2830</v>
      </c>
      <c r="B15">
        <v>1080023.6299999999</v>
      </c>
      <c r="C15">
        <v>0</v>
      </c>
      <c r="D15">
        <v>162791.98000000001</v>
      </c>
      <c r="E15">
        <v>484443.13</v>
      </c>
      <c r="F15">
        <v>279721.14</v>
      </c>
      <c r="G15">
        <v>47000</v>
      </c>
      <c r="H15">
        <v>2513.06</v>
      </c>
      <c r="I15">
        <v>337315</v>
      </c>
      <c r="J15">
        <v>540.47</v>
      </c>
      <c r="K15"/>
      <c r="L15"/>
      <c r="M15">
        <v>219733.43</v>
      </c>
      <c r="N15">
        <v>1884119.29</v>
      </c>
      <c r="O15">
        <v>284433.53999999998</v>
      </c>
      <c r="P15"/>
      <c r="Q15"/>
      <c r="R15"/>
      <c r="S15">
        <v>539394.5</v>
      </c>
      <c r="T15">
        <v>53500</v>
      </c>
      <c r="U15">
        <v>637491.5</v>
      </c>
      <c r="V15"/>
      <c r="W15"/>
      <c r="X15">
        <v>338368.77</v>
      </c>
      <c r="Y15">
        <v>36773.39</v>
      </c>
      <c r="Z15"/>
      <c r="AA15"/>
      <c r="AB15">
        <v>60000</v>
      </c>
    </row>
    <row r="16" spans="1:28" x14ac:dyDescent="0.2">
      <c r="A16" t="s">
        <v>2831</v>
      </c>
      <c r="B16">
        <v>196882.25</v>
      </c>
      <c r="C16"/>
      <c r="D16">
        <v>103825</v>
      </c>
      <c r="E16">
        <v>635410.75</v>
      </c>
      <c r="F16">
        <v>229966.72</v>
      </c>
      <c r="G16">
        <v>0</v>
      </c>
      <c r="H16"/>
      <c r="I16"/>
      <c r="J16">
        <v>140.57</v>
      </c>
      <c r="K16">
        <v>78465</v>
      </c>
      <c r="L16"/>
      <c r="M16">
        <v>8600</v>
      </c>
      <c r="N16">
        <v>2403607</v>
      </c>
      <c r="O16">
        <v>216213.18</v>
      </c>
      <c r="P16"/>
      <c r="Q16"/>
      <c r="R16"/>
      <c r="S16">
        <v>444723</v>
      </c>
      <c r="T16">
        <v>7000</v>
      </c>
      <c r="U16">
        <v>584066</v>
      </c>
      <c r="V16"/>
      <c r="W16"/>
      <c r="X16">
        <v>154839.64000000001</v>
      </c>
      <c r="Y16">
        <v>46592.94</v>
      </c>
      <c r="Z16"/>
      <c r="AA16"/>
      <c r="AB16">
        <v>25500</v>
      </c>
    </row>
    <row r="17" spans="1:28" x14ac:dyDescent="0.2">
      <c r="A17" t="s">
        <v>2832</v>
      </c>
      <c r="B17">
        <v>859168.28</v>
      </c>
      <c r="C17"/>
      <c r="D17">
        <v>212504.64</v>
      </c>
      <c r="E17">
        <v>412882.55</v>
      </c>
      <c r="F17">
        <v>261455.31</v>
      </c>
      <c r="G17">
        <v>0</v>
      </c>
      <c r="H17"/>
      <c r="I17"/>
      <c r="J17">
        <v>83</v>
      </c>
      <c r="K17"/>
      <c r="L17"/>
      <c r="M17">
        <v>197524.95</v>
      </c>
      <c r="N17">
        <v>2696435.34</v>
      </c>
      <c r="O17">
        <v>173587.83</v>
      </c>
      <c r="P17">
        <v>150000</v>
      </c>
      <c r="Q17"/>
      <c r="R17"/>
      <c r="S17">
        <v>371877</v>
      </c>
      <c r="T17">
        <v>43799</v>
      </c>
      <c r="U17">
        <v>474596</v>
      </c>
      <c r="V17"/>
      <c r="W17"/>
      <c r="X17">
        <v>181493.58</v>
      </c>
      <c r="Y17">
        <v>62342.27</v>
      </c>
      <c r="Z17"/>
      <c r="AA17"/>
      <c r="AB17">
        <v>65089.599999999999</v>
      </c>
    </row>
    <row r="18" spans="1:28" x14ac:dyDescent="0.2">
      <c r="A18" t="s">
        <v>2833</v>
      </c>
      <c r="B18">
        <v>395538.45</v>
      </c>
      <c r="C18"/>
      <c r="D18">
        <v>122840.26</v>
      </c>
      <c r="E18">
        <v>828134.2</v>
      </c>
      <c r="F18">
        <v>361408.22</v>
      </c>
      <c r="G18">
        <v>1000</v>
      </c>
      <c r="H18">
        <v>11030</v>
      </c>
      <c r="I18"/>
      <c r="J18">
        <v>500.53</v>
      </c>
      <c r="K18">
        <v>151530</v>
      </c>
      <c r="L18"/>
      <c r="M18">
        <v>124706.08</v>
      </c>
      <c r="N18">
        <v>2510757.66</v>
      </c>
      <c r="O18">
        <v>186642.56</v>
      </c>
      <c r="P18"/>
      <c r="Q18"/>
      <c r="R18"/>
      <c r="S18">
        <v>487608.5</v>
      </c>
      <c r="T18">
        <v>136600</v>
      </c>
      <c r="U18">
        <v>721465.5</v>
      </c>
      <c r="V18"/>
      <c r="W18"/>
      <c r="X18">
        <v>246973.23</v>
      </c>
      <c r="Y18">
        <v>73969.89</v>
      </c>
      <c r="Z18"/>
      <c r="AA18"/>
      <c r="AB18">
        <v>500</v>
      </c>
    </row>
    <row r="19" spans="1:28" x14ac:dyDescent="0.2">
      <c r="A19" t="s">
        <v>2834</v>
      </c>
      <c r="B19">
        <v>914586.34</v>
      </c>
      <c r="C19"/>
      <c r="D19">
        <v>50922.97</v>
      </c>
      <c r="E19">
        <v>1039620.98</v>
      </c>
      <c r="F19">
        <v>875765</v>
      </c>
      <c r="G19"/>
      <c r="H19"/>
      <c r="I19"/>
      <c r="J19">
        <v>2049</v>
      </c>
      <c r="K19">
        <v>361453</v>
      </c>
      <c r="L19"/>
      <c r="M19">
        <v>239594.69</v>
      </c>
      <c r="N19">
        <v>684118.79</v>
      </c>
      <c r="O19">
        <v>94213.34</v>
      </c>
      <c r="P19"/>
      <c r="Q19"/>
      <c r="R19"/>
      <c r="S19">
        <v>223970</v>
      </c>
      <c r="T19">
        <v>47400</v>
      </c>
      <c r="U19">
        <v>393048</v>
      </c>
      <c r="V19"/>
      <c r="W19"/>
      <c r="X19">
        <v>178687.5</v>
      </c>
      <c r="Y19">
        <v>100760.74</v>
      </c>
      <c r="Z19"/>
      <c r="AA19"/>
      <c r="AB19">
        <v>65000</v>
      </c>
    </row>
    <row r="20" spans="1:28" x14ac:dyDescent="0.2">
      <c r="A20" t="s">
        <v>2835</v>
      </c>
      <c r="B20">
        <v>220423.76</v>
      </c>
      <c r="C20"/>
      <c r="D20">
        <v>68298.83</v>
      </c>
      <c r="E20">
        <v>422540.29</v>
      </c>
      <c r="F20">
        <v>141450.38</v>
      </c>
      <c r="G20"/>
      <c r="H20">
        <v>0</v>
      </c>
      <c r="I20">
        <v>105800</v>
      </c>
      <c r="J20">
        <v>70</v>
      </c>
      <c r="K20"/>
      <c r="L20"/>
      <c r="M20">
        <v>54004.05</v>
      </c>
      <c r="N20">
        <v>865361.67</v>
      </c>
      <c r="O20">
        <v>79021.66</v>
      </c>
      <c r="P20">
        <v>5400</v>
      </c>
      <c r="Q20"/>
      <c r="R20"/>
      <c r="S20">
        <v>432304</v>
      </c>
      <c r="T20">
        <v>65200</v>
      </c>
      <c r="U20">
        <v>501214</v>
      </c>
      <c r="V20"/>
      <c r="W20"/>
      <c r="X20">
        <v>124389.49</v>
      </c>
      <c r="Y20">
        <v>27225.84</v>
      </c>
      <c r="Z20"/>
      <c r="AA20"/>
      <c r="AB20">
        <v>500</v>
      </c>
    </row>
    <row r="21" spans="1:28" x14ac:dyDescent="0.2">
      <c r="A21" t="s">
        <v>2836</v>
      </c>
      <c r="B21">
        <v>355055.03</v>
      </c>
      <c r="C21"/>
      <c r="D21">
        <v>47937.46</v>
      </c>
      <c r="E21">
        <v>513570.64</v>
      </c>
      <c r="F21">
        <v>325539.83</v>
      </c>
      <c r="G21"/>
      <c r="H21"/>
      <c r="I21"/>
      <c r="J21">
        <v>75</v>
      </c>
      <c r="K21"/>
      <c r="L21"/>
      <c r="M21">
        <v>117880.36</v>
      </c>
      <c r="N21">
        <v>1709584.67</v>
      </c>
      <c r="O21">
        <v>47528.51</v>
      </c>
      <c r="P21"/>
      <c r="Q21"/>
      <c r="R21"/>
      <c r="S21">
        <v>417609</v>
      </c>
      <c r="T21">
        <v>26400</v>
      </c>
      <c r="U21">
        <v>479049</v>
      </c>
      <c r="V21"/>
      <c r="W21"/>
      <c r="X21">
        <v>85902.1</v>
      </c>
      <c r="Y21">
        <v>53046.79</v>
      </c>
      <c r="Z21"/>
      <c r="AA21"/>
      <c r="AB21">
        <v>20500</v>
      </c>
    </row>
    <row r="22" spans="1:28" x14ac:dyDescent="0.2">
      <c r="A22" t="s">
        <v>2940</v>
      </c>
      <c r="B22">
        <v>151112.65</v>
      </c>
      <c r="C22"/>
      <c r="D22">
        <v>107161.48</v>
      </c>
      <c r="E22">
        <v>631161.65</v>
      </c>
      <c r="F22">
        <v>327751.81</v>
      </c>
      <c r="G22"/>
      <c r="H22">
        <v>0</v>
      </c>
      <c r="I22"/>
      <c r="J22">
        <v>148</v>
      </c>
      <c r="K22"/>
      <c r="L22"/>
      <c r="M22">
        <v>244497.17</v>
      </c>
      <c r="N22">
        <v>2287426.9300000002</v>
      </c>
      <c r="O22">
        <v>69885.009999999995</v>
      </c>
      <c r="P22"/>
      <c r="Q22"/>
      <c r="R22"/>
      <c r="S22">
        <v>297194.5</v>
      </c>
      <c r="T22">
        <v>40500</v>
      </c>
      <c r="U22">
        <v>329794.5</v>
      </c>
      <c r="V22"/>
      <c r="W22">
        <v>15296.59</v>
      </c>
      <c r="X22">
        <v>112948.52</v>
      </c>
      <c r="Y22">
        <v>57464.01</v>
      </c>
      <c r="Z22"/>
      <c r="AA22"/>
      <c r="AB22"/>
    </row>
    <row r="23" spans="1:28" x14ac:dyDescent="0.2">
      <c r="A23" t="s">
        <v>2837</v>
      </c>
      <c r="B23">
        <v>257169.37</v>
      </c>
      <c r="C23"/>
      <c r="D23">
        <v>42132.46</v>
      </c>
      <c r="E23">
        <v>764510.56</v>
      </c>
      <c r="F23">
        <v>202788.19</v>
      </c>
      <c r="G23">
        <v>0</v>
      </c>
      <c r="H23"/>
      <c r="I23">
        <v>80000</v>
      </c>
      <c r="J23">
        <v>77</v>
      </c>
      <c r="K23"/>
      <c r="L23"/>
      <c r="M23"/>
      <c r="N23">
        <v>2091979.99</v>
      </c>
      <c r="O23">
        <v>225849.19</v>
      </c>
      <c r="P23"/>
      <c r="Q23"/>
      <c r="R23"/>
      <c r="S23">
        <v>129066</v>
      </c>
      <c r="T23">
        <v>4500</v>
      </c>
      <c r="U23">
        <v>164546</v>
      </c>
      <c r="V23"/>
      <c r="W23"/>
      <c r="X23">
        <v>93754.16</v>
      </c>
      <c r="Y23">
        <v>64501.71</v>
      </c>
      <c r="Z23"/>
      <c r="AA23"/>
      <c r="AB23"/>
    </row>
    <row r="24" spans="1:28" x14ac:dyDescent="0.2">
      <c r="A24" t="s">
        <v>2838</v>
      </c>
      <c r="B24">
        <v>845519.13</v>
      </c>
      <c r="C24">
        <v>15450</v>
      </c>
      <c r="D24">
        <v>38632.51</v>
      </c>
      <c r="E24">
        <v>616354.06999999995</v>
      </c>
      <c r="F24">
        <v>213771.01</v>
      </c>
      <c r="G24">
        <v>-2590</v>
      </c>
      <c r="H24">
        <v>160181.72</v>
      </c>
      <c r="I24">
        <v>15744</v>
      </c>
      <c r="J24">
        <v>-3919.4</v>
      </c>
      <c r="K24">
        <v>64445</v>
      </c>
      <c r="L24"/>
      <c r="M24"/>
      <c r="N24"/>
      <c r="O24">
        <v>476583.11</v>
      </c>
      <c r="P24"/>
      <c r="Q24"/>
      <c r="R24"/>
      <c r="S24">
        <v>421660.5</v>
      </c>
      <c r="T24">
        <v>1500</v>
      </c>
      <c r="U24">
        <v>498488.5</v>
      </c>
      <c r="V24">
        <v>1400</v>
      </c>
      <c r="W24"/>
      <c r="X24">
        <v>180714.57</v>
      </c>
      <c r="Y24">
        <v>59313.78</v>
      </c>
      <c r="Z24"/>
      <c r="AA24"/>
      <c r="AB24"/>
    </row>
    <row r="25" spans="1:28" x14ac:dyDescent="0.2">
      <c r="A25" t="s">
        <v>2839</v>
      </c>
      <c r="B25">
        <v>120295.2</v>
      </c>
      <c r="C25"/>
      <c r="D25">
        <v>70383.520000000004</v>
      </c>
      <c r="E25">
        <v>1004588.85</v>
      </c>
      <c r="F25">
        <v>226073.60000000001</v>
      </c>
      <c r="G25">
        <v>59344</v>
      </c>
      <c r="H25">
        <v>1589.24</v>
      </c>
      <c r="I25"/>
      <c r="J25">
        <v>207.33</v>
      </c>
      <c r="K25"/>
      <c r="L25"/>
      <c r="M25"/>
      <c r="N25">
        <v>1967042.37</v>
      </c>
      <c r="O25">
        <v>69421.440000000002</v>
      </c>
      <c r="P25"/>
      <c r="Q25"/>
      <c r="R25"/>
      <c r="S25">
        <v>630478.5</v>
      </c>
      <c r="T25">
        <v>7500</v>
      </c>
      <c r="U25">
        <v>746338.5</v>
      </c>
      <c r="V25"/>
      <c r="W25"/>
      <c r="X25">
        <v>142896.87</v>
      </c>
      <c r="Y25">
        <v>53952.18</v>
      </c>
      <c r="Z25"/>
      <c r="AA25"/>
      <c r="AB25"/>
    </row>
    <row r="26" spans="1:28" x14ac:dyDescent="0.2">
      <c r="A26" t="s">
        <v>2840</v>
      </c>
      <c r="B26">
        <v>378866.08</v>
      </c>
      <c r="C26"/>
      <c r="D26">
        <v>39721.550000000003</v>
      </c>
      <c r="E26">
        <v>583399.56999999995</v>
      </c>
      <c r="F26">
        <v>765767.65</v>
      </c>
      <c r="G26"/>
      <c r="H26">
        <v>80956.570000000007</v>
      </c>
      <c r="I26">
        <v>259444</v>
      </c>
      <c r="J26">
        <v>1395.8</v>
      </c>
      <c r="K26"/>
      <c r="L26"/>
      <c r="M26"/>
      <c r="N26">
        <v>1301651.56</v>
      </c>
      <c r="O26">
        <v>147503.1</v>
      </c>
      <c r="P26"/>
      <c r="Q26"/>
      <c r="R26"/>
      <c r="S26"/>
      <c r="T26">
        <v>2500</v>
      </c>
      <c r="U26">
        <v>19358</v>
      </c>
      <c r="V26"/>
      <c r="W26"/>
      <c r="X26">
        <v>147364.51</v>
      </c>
      <c r="Y26">
        <v>-4559.55</v>
      </c>
      <c r="Z26"/>
      <c r="AA26"/>
      <c r="AB26"/>
    </row>
    <row r="27" spans="1:28" x14ac:dyDescent="0.2">
      <c r="A27" t="s">
        <v>2841</v>
      </c>
      <c r="B27">
        <v>317703.51</v>
      </c>
      <c r="C27"/>
      <c r="D27">
        <v>13806.45</v>
      </c>
      <c r="E27">
        <v>1707526.54</v>
      </c>
      <c r="F27">
        <v>237879.18</v>
      </c>
      <c r="G27">
        <v>0</v>
      </c>
      <c r="H27">
        <v>72000</v>
      </c>
      <c r="I27"/>
      <c r="J27">
        <v>97.2</v>
      </c>
      <c r="K27"/>
      <c r="L27"/>
      <c r="M27">
        <v>2238.5</v>
      </c>
      <c r="N27">
        <v>1776680.82</v>
      </c>
      <c r="O27">
        <v>174299.63</v>
      </c>
      <c r="P27"/>
      <c r="Q27"/>
      <c r="R27"/>
      <c r="S27">
        <v>287857.5</v>
      </c>
      <c r="T27">
        <v>3000</v>
      </c>
      <c r="U27">
        <v>424603.58</v>
      </c>
      <c r="V27"/>
      <c r="W27"/>
      <c r="X27">
        <v>113418.01</v>
      </c>
      <c r="Y27">
        <v>73647.72</v>
      </c>
      <c r="Z27"/>
      <c r="AA27"/>
      <c r="AB27"/>
    </row>
    <row r="28" spans="1:28" x14ac:dyDescent="0.2">
      <c r="A28" t="s">
        <v>2842</v>
      </c>
      <c r="B28">
        <v>826237.98</v>
      </c>
      <c r="C28">
        <v>17310</v>
      </c>
      <c r="D28">
        <v>86411.199999999997</v>
      </c>
      <c r="E28">
        <v>1197474.55</v>
      </c>
      <c r="F28">
        <v>440895.12</v>
      </c>
      <c r="G28">
        <v>4500</v>
      </c>
      <c r="H28">
        <v>54314.82</v>
      </c>
      <c r="I28"/>
      <c r="J28">
        <v>198.16</v>
      </c>
      <c r="K28">
        <v>328742.82</v>
      </c>
      <c r="L28"/>
      <c r="M28">
        <v>22000</v>
      </c>
      <c r="N28">
        <v>2074982.75</v>
      </c>
      <c r="O28">
        <v>646922.61</v>
      </c>
      <c r="P28"/>
      <c r="Q28"/>
      <c r="R28"/>
      <c r="S28">
        <v>768642.5</v>
      </c>
      <c r="T28">
        <v>15000</v>
      </c>
      <c r="U28">
        <v>955214.5</v>
      </c>
      <c r="V28"/>
      <c r="W28"/>
      <c r="X28">
        <v>272512.40000000002</v>
      </c>
      <c r="Y28">
        <v>170355.93</v>
      </c>
      <c r="Z28"/>
      <c r="AA28"/>
      <c r="AB28">
        <v>30400</v>
      </c>
    </row>
    <row r="29" spans="1:28" x14ac:dyDescent="0.2">
      <c r="A29" t="s">
        <v>2843</v>
      </c>
      <c r="B29">
        <v>461965.26</v>
      </c>
      <c r="C29"/>
      <c r="D29">
        <v>67152.5</v>
      </c>
      <c r="E29">
        <v>639845.38</v>
      </c>
      <c r="F29">
        <v>70640.679999999993</v>
      </c>
      <c r="G29">
        <v>0</v>
      </c>
      <c r="H29">
        <v>22075.93</v>
      </c>
      <c r="I29">
        <v>98160.16</v>
      </c>
      <c r="J29">
        <v>432.86</v>
      </c>
      <c r="K29"/>
      <c r="L29"/>
      <c r="M29">
        <v>158749.57999999999</v>
      </c>
      <c r="N29">
        <v>1942599.48</v>
      </c>
      <c r="O29">
        <v>103835.46</v>
      </c>
      <c r="P29"/>
      <c r="Q29"/>
      <c r="R29"/>
      <c r="S29">
        <v>285819</v>
      </c>
      <c r="T29">
        <v>6000</v>
      </c>
      <c r="U29">
        <v>344919</v>
      </c>
      <c r="V29"/>
      <c r="W29"/>
      <c r="X29">
        <v>88722.86</v>
      </c>
      <c r="Y29">
        <v>160716.72</v>
      </c>
      <c r="Z29"/>
      <c r="AA29"/>
      <c r="AB29">
        <v>11400</v>
      </c>
    </row>
    <row r="30" spans="1:28" x14ac:dyDescent="0.2">
      <c r="A30" t="s">
        <v>2844</v>
      </c>
      <c r="B30">
        <v>760591.83</v>
      </c>
      <c r="C30"/>
      <c r="D30">
        <v>22415.26</v>
      </c>
      <c r="E30">
        <v>809332.72</v>
      </c>
      <c r="F30">
        <v>201367.41</v>
      </c>
      <c r="G30">
        <v>0</v>
      </c>
      <c r="H30">
        <v>20763.419999999998</v>
      </c>
      <c r="I30"/>
      <c r="J30">
        <v>439.91</v>
      </c>
      <c r="K30">
        <v>15000</v>
      </c>
      <c r="L30"/>
      <c r="M30">
        <v>-5335.15</v>
      </c>
      <c r="N30">
        <v>1357301.45</v>
      </c>
      <c r="O30">
        <v>297074.5</v>
      </c>
      <c r="P30"/>
      <c r="Q30"/>
      <c r="R30"/>
      <c r="S30">
        <v>220839.5</v>
      </c>
      <c r="T30">
        <v>15500</v>
      </c>
      <c r="U30">
        <v>331451.5</v>
      </c>
      <c r="V30"/>
      <c r="W30"/>
      <c r="X30">
        <v>153680.35</v>
      </c>
      <c r="Y30">
        <v>97543.42</v>
      </c>
      <c r="Z30"/>
      <c r="AA30">
        <v>1</v>
      </c>
      <c r="AB30">
        <v>15200</v>
      </c>
    </row>
    <row r="31" spans="1:28" x14ac:dyDescent="0.2">
      <c r="A31" t="s">
        <v>2845</v>
      </c>
      <c r="B31">
        <v>723110.1</v>
      </c>
      <c r="C31">
        <v>59868</v>
      </c>
      <c r="D31">
        <v>64181.440000000002</v>
      </c>
      <c r="E31">
        <v>424137.32</v>
      </c>
      <c r="F31">
        <v>165273.1</v>
      </c>
      <c r="G31">
        <v>0</v>
      </c>
      <c r="H31">
        <v>20488.3</v>
      </c>
      <c r="I31">
        <v>0.19</v>
      </c>
      <c r="J31">
        <v>201.44</v>
      </c>
      <c r="K31">
        <v>9040.66</v>
      </c>
      <c r="L31"/>
      <c r="M31">
        <v>10698.13</v>
      </c>
      <c r="N31">
        <v>1339755.76</v>
      </c>
      <c r="O31">
        <v>524779.63</v>
      </c>
      <c r="P31">
        <v>115282</v>
      </c>
      <c r="Q31"/>
      <c r="R31"/>
      <c r="S31">
        <v>399504</v>
      </c>
      <c r="T31">
        <v>10000</v>
      </c>
      <c r="U31">
        <v>578385</v>
      </c>
      <c r="V31"/>
      <c r="W31"/>
      <c r="X31">
        <v>101056.27</v>
      </c>
      <c r="Y31">
        <v>27620.45</v>
      </c>
      <c r="Z31"/>
      <c r="AA31"/>
      <c r="AB31">
        <v>19000</v>
      </c>
    </row>
    <row r="32" spans="1:28" x14ac:dyDescent="0.2">
      <c r="A32" t="s">
        <v>2846</v>
      </c>
      <c r="B32">
        <v>367297.34</v>
      </c>
      <c r="C32">
        <v>0</v>
      </c>
      <c r="D32">
        <v>66260.7</v>
      </c>
      <c r="E32">
        <v>929951.01</v>
      </c>
      <c r="F32">
        <v>212350.45</v>
      </c>
      <c r="G32">
        <v>0</v>
      </c>
      <c r="H32">
        <v>37271.69</v>
      </c>
      <c r="I32"/>
      <c r="J32">
        <v>266.39999999999998</v>
      </c>
      <c r="K32"/>
      <c r="L32"/>
      <c r="M32">
        <v>254941.63</v>
      </c>
      <c r="N32">
        <v>2103448.6</v>
      </c>
      <c r="O32">
        <v>196094.83</v>
      </c>
      <c r="P32"/>
      <c r="Q32"/>
      <c r="R32"/>
      <c r="S32">
        <v>373907</v>
      </c>
      <c r="T32">
        <v>240800</v>
      </c>
      <c r="U32">
        <v>447494</v>
      </c>
      <c r="V32"/>
      <c r="W32"/>
      <c r="X32">
        <v>115103.96</v>
      </c>
      <c r="Y32">
        <v>292947.07</v>
      </c>
      <c r="Z32"/>
      <c r="AA32"/>
      <c r="AB32"/>
    </row>
    <row r="33" spans="1:28" x14ac:dyDescent="0.2">
      <c r="A33" t="s">
        <v>2847</v>
      </c>
      <c r="B33">
        <v>746089.82</v>
      </c>
      <c r="C33"/>
      <c r="D33">
        <v>74582.36</v>
      </c>
      <c r="E33">
        <v>284802.31</v>
      </c>
      <c r="F33">
        <v>21.7</v>
      </c>
      <c r="G33">
        <v>0</v>
      </c>
      <c r="H33">
        <v>16338.21</v>
      </c>
      <c r="I33"/>
      <c r="J33">
        <v>295.60000000000002</v>
      </c>
      <c r="K33">
        <v>18629.810000000001</v>
      </c>
      <c r="L33"/>
      <c r="M33">
        <v>21260</v>
      </c>
      <c r="N33">
        <v>1634028.2</v>
      </c>
      <c r="O33">
        <v>528238.02</v>
      </c>
      <c r="P33"/>
      <c r="Q33"/>
      <c r="R33"/>
      <c r="S33">
        <v>207574.5</v>
      </c>
      <c r="T33">
        <v>3000</v>
      </c>
      <c r="U33">
        <v>295174.5</v>
      </c>
      <c r="V33"/>
      <c r="W33"/>
      <c r="X33">
        <v>125825.65</v>
      </c>
      <c r="Y33">
        <v>280352.75</v>
      </c>
      <c r="Z33"/>
      <c r="AA33">
        <v>8</v>
      </c>
      <c r="AB33">
        <v>11400</v>
      </c>
    </row>
    <row r="34" spans="1:28" x14ac:dyDescent="0.2">
      <c r="A34" t="s">
        <v>2848</v>
      </c>
      <c r="B34">
        <v>297177.7</v>
      </c>
      <c r="C34"/>
      <c r="D34">
        <v>15950.49</v>
      </c>
      <c r="E34">
        <v>537256.32999999996</v>
      </c>
      <c r="F34">
        <v>250051.7</v>
      </c>
      <c r="G34">
        <v>0</v>
      </c>
      <c r="H34">
        <v>0</v>
      </c>
      <c r="I34"/>
      <c r="J34">
        <v>296.95</v>
      </c>
      <c r="K34"/>
      <c r="L34"/>
      <c r="M34">
        <v>77628.88</v>
      </c>
      <c r="N34">
        <v>391756.52</v>
      </c>
      <c r="O34">
        <v>188951.36</v>
      </c>
      <c r="P34"/>
      <c r="Q34"/>
      <c r="R34"/>
      <c r="S34">
        <v>647602</v>
      </c>
      <c r="T34">
        <v>20700</v>
      </c>
      <c r="U34">
        <v>749109.66</v>
      </c>
      <c r="V34">
        <v>8366.5</v>
      </c>
      <c r="W34"/>
      <c r="X34">
        <v>108047.22</v>
      </c>
      <c r="Y34">
        <v>62779.88</v>
      </c>
      <c r="Z34"/>
      <c r="AA34"/>
      <c r="AB34">
        <v>11400</v>
      </c>
    </row>
    <row r="35" spans="1:28" x14ac:dyDescent="0.2">
      <c r="A35" t="s">
        <v>2849</v>
      </c>
      <c r="B35">
        <v>449725.15</v>
      </c>
      <c r="C35"/>
      <c r="D35">
        <v>38699.18</v>
      </c>
      <c r="E35">
        <v>420817.85</v>
      </c>
      <c r="F35">
        <v>175550.16</v>
      </c>
      <c r="G35"/>
      <c r="H35">
        <v>9000</v>
      </c>
      <c r="I35"/>
      <c r="J35">
        <v>424.6</v>
      </c>
      <c r="K35">
        <v>126175</v>
      </c>
      <c r="L35"/>
      <c r="M35"/>
      <c r="N35">
        <v>459399.49</v>
      </c>
      <c r="O35">
        <v>68404.240000000005</v>
      </c>
      <c r="P35"/>
      <c r="Q35"/>
      <c r="R35"/>
      <c r="S35">
        <v>65475</v>
      </c>
      <c r="T35"/>
      <c r="U35">
        <v>114915</v>
      </c>
      <c r="V35"/>
      <c r="W35"/>
      <c r="X35">
        <v>84358.8</v>
      </c>
      <c r="Y35">
        <v>26699.23</v>
      </c>
      <c r="Z35"/>
      <c r="AA35"/>
      <c r="AB35">
        <v>15200</v>
      </c>
    </row>
    <row r="36" spans="1:28" x14ac:dyDescent="0.2">
      <c r="A36" t="s">
        <v>2850</v>
      </c>
      <c r="B36">
        <v>369797.39</v>
      </c>
      <c r="C36"/>
      <c r="D36">
        <v>46170</v>
      </c>
      <c r="E36">
        <v>645306.48</v>
      </c>
      <c r="F36">
        <v>226893.88</v>
      </c>
      <c r="G36"/>
      <c r="H36">
        <v>26729.07</v>
      </c>
      <c r="I36"/>
      <c r="J36">
        <v>141.80000000000001</v>
      </c>
      <c r="K36">
        <v>48761.1</v>
      </c>
      <c r="L36"/>
      <c r="M36">
        <v>780849.33</v>
      </c>
      <c r="N36">
        <v>556569.79</v>
      </c>
      <c r="O36">
        <v>102752.28</v>
      </c>
      <c r="P36"/>
      <c r="Q36"/>
      <c r="R36"/>
      <c r="S36">
        <v>305590.09999999998</v>
      </c>
      <c r="T36">
        <v>21495</v>
      </c>
      <c r="U36">
        <v>383695.1</v>
      </c>
      <c r="V36"/>
      <c r="W36"/>
      <c r="X36">
        <v>90030.19</v>
      </c>
      <c r="Y36">
        <v>49457.66</v>
      </c>
      <c r="Z36"/>
      <c r="AA36"/>
      <c r="AB36">
        <v>15200</v>
      </c>
    </row>
    <row r="37" spans="1:28" x14ac:dyDescent="0.2">
      <c r="A37" t="s">
        <v>2851</v>
      </c>
      <c r="B37">
        <v>393508.47</v>
      </c>
      <c r="C37"/>
      <c r="D37">
        <v>128091.89</v>
      </c>
      <c r="E37">
        <v>362834.18</v>
      </c>
      <c r="F37">
        <v>127382.79</v>
      </c>
      <c r="G37">
        <v>0</v>
      </c>
      <c r="H37">
        <v>17347.52</v>
      </c>
      <c r="I37"/>
      <c r="J37">
        <v>439.85</v>
      </c>
      <c r="K37">
        <v>30000</v>
      </c>
      <c r="L37"/>
      <c r="M37">
        <v>77753.86</v>
      </c>
      <c r="N37">
        <v>1714982.69</v>
      </c>
      <c r="O37">
        <v>231094.68</v>
      </c>
      <c r="P37"/>
      <c r="Q37"/>
      <c r="R37"/>
      <c r="S37">
        <v>270856</v>
      </c>
      <c r="T37">
        <v>2500</v>
      </c>
      <c r="U37">
        <v>353890</v>
      </c>
      <c r="V37"/>
      <c r="W37"/>
      <c r="X37">
        <v>187691.8</v>
      </c>
      <c r="Y37">
        <v>48502.48</v>
      </c>
      <c r="Z37"/>
      <c r="AA37"/>
      <c r="AB37">
        <v>15200</v>
      </c>
    </row>
    <row r="38" spans="1:28" x14ac:dyDescent="0.2">
      <c r="A38" t="s">
        <v>2852</v>
      </c>
      <c r="B38">
        <v>231885.2</v>
      </c>
      <c r="C38"/>
      <c r="D38">
        <v>66382.02</v>
      </c>
      <c r="E38">
        <v>848956.6</v>
      </c>
      <c r="F38">
        <v>189160.37</v>
      </c>
      <c r="G38"/>
      <c r="H38">
        <v>14330</v>
      </c>
      <c r="I38"/>
      <c r="J38">
        <v>156</v>
      </c>
      <c r="K38">
        <v>36400</v>
      </c>
      <c r="L38"/>
      <c r="M38">
        <v>5797.32</v>
      </c>
      <c r="N38">
        <v>2179663.7000000002</v>
      </c>
      <c r="O38">
        <v>260862.56</v>
      </c>
      <c r="P38"/>
      <c r="Q38"/>
      <c r="R38"/>
      <c r="S38">
        <v>281167</v>
      </c>
      <c r="T38"/>
      <c r="U38">
        <v>402597</v>
      </c>
      <c r="V38"/>
      <c r="W38"/>
      <c r="X38">
        <v>102387.84</v>
      </c>
      <c r="Y38">
        <v>32629.15</v>
      </c>
      <c r="Z38"/>
      <c r="AA38">
        <v>9</v>
      </c>
      <c r="AB38">
        <v>15200</v>
      </c>
    </row>
    <row r="39" spans="1:28" x14ac:dyDescent="0.2">
      <c r="A39" t="s">
        <v>2853</v>
      </c>
      <c r="B39">
        <v>900781.44</v>
      </c>
      <c r="C39"/>
      <c r="D39">
        <v>23856.48</v>
      </c>
      <c r="E39">
        <v>347198.11</v>
      </c>
      <c r="F39">
        <v>305262.23</v>
      </c>
      <c r="G39">
        <v>0</v>
      </c>
      <c r="H39">
        <v>31995.88</v>
      </c>
      <c r="I39"/>
      <c r="J39">
        <v>236.41</v>
      </c>
      <c r="K39"/>
      <c r="L39"/>
      <c r="M39">
        <v>249917.1</v>
      </c>
      <c r="N39">
        <v>1994257.35</v>
      </c>
      <c r="O39">
        <v>210895.1</v>
      </c>
      <c r="P39"/>
      <c r="Q39">
        <v>0.03</v>
      </c>
      <c r="R39"/>
      <c r="S39">
        <v>269040</v>
      </c>
      <c r="T39">
        <v>3000</v>
      </c>
      <c r="U39">
        <v>359682</v>
      </c>
      <c r="V39"/>
      <c r="W39"/>
      <c r="X39">
        <v>114331.46</v>
      </c>
      <c r="Y39">
        <v>184180.99</v>
      </c>
      <c r="Z39"/>
      <c r="AA39"/>
      <c r="AB39">
        <v>15200</v>
      </c>
    </row>
    <row r="40" spans="1:28" x14ac:dyDescent="0.2">
      <c r="A40" t="s">
        <v>2854</v>
      </c>
      <c r="B40">
        <v>494068.38</v>
      </c>
      <c r="C40"/>
      <c r="D40">
        <v>46983.68</v>
      </c>
      <c r="E40">
        <v>580170.93999999994</v>
      </c>
      <c r="F40">
        <v>397874</v>
      </c>
      <c r="G40"/>
      <c r="H40">
        <v>28817.17</v>
      </c>
      <c r="I40">
        <v>310540</v>
      </c>
      <c r="J40">
        <v>165.8</v>
      </c>
      <c r="K40">
        <v>10000</v>
      </c>
      <c r="L40"/>
      <c r="M40">
        <v>93349.08</v>
      </c>
      <c r="N40">
        <v>1560653.49</v>
      </c>
      <c r="O40">
        <v>280490.96000000002</v>
      </c>
      <c r="P40"/>
      <c r="Q40"/>
      <c r="R40"/>
      <c r="S40">
        <v>389178</v>
      </c>
      <c r="T40">
        <v>4500</v>
      </c>
      <c r="U40">
        <v>536848</v>
      </c>
      <c r="V40"/>
      <c r="W40"/>
      <c r="X40">
        <v>182404.76</v>
      </c>
      <c r="Y40">
        <v>140762.10999999999</v>
      </c>
      <c r="Z40"/>
      <c r="AA40"/>
      <c r="AB40">
        <v>15200</v>
      </c>
    </row>
    <row r="41" spans="1:28" x14ac:dyDescent="0.2">
      <c r="A41" t="s">
        <v>2933</v>
      </c>
      <c r="B41">
        <v>445643.67</v>
      </c>
      <c r="C41"/>
      <c r="D41">
        <v>18858.97</v>
      </c>
      <c r="E41">
        <v>533226.66</v>
      </c>
      <c r="F41">
        <v>257672.15</v>
      </c>
      <c r="G41"/>
      <c r="H41">
        <v>27384.12</v>
      </c>
      <c r="I41">
        <v>35000</v>
      </c>
      <c r="J41">
        <v>641.98</v>
      </c>
      <c r="K41"/>
      <c r="L41"/>
      <c r="M41"/>
      <c r="N41">
        <v>1367149.29</v>
      </c>
      <c r="O41">
        <v>208251.2</v>
      </c>
      <c r="P41"/>
      <c r="Q41"/>
      <c r="R41"/>
      <c r="S41">
        <v>351319.5</v>
      </c>
      <c r="T41">
        <v>5000</v>
      </c>
      <c r="U41">
        <v>452392.5</v>
      </c>
      <c r="V41"/>
      <c r="W41"/>
      <c r="X41">
        <v>116070.12</v>
      </c>
      <c r="Y41">
        <v>55676.72</v>
      </c>
      <c r="Z41"/>
      <c r="AA41"/>
      <c r="AB41">
        <v>15200</v>
      </c>
    </row>
    <row r="42" spans="1:28" x14ac:dyDescent="0.2">
      <c r="A42" t="s">
        <v>2855</v>
      </c>
      <c r="B42">
        <v>323600.65000000002</v>
      </c>
      <c r="C42"/>
      <c r="D42">
        <v>67588.429999999993</v>
      </c>
      <c r="E42">
        <v>759820.32</v>
      </c>
      <c r="F42">
        <v>243462.57</v>
      </c>
      <c r="G42">
        <v>0</v>
      </c>
      <c r="H42">
        <v>17600</v>
      </c>
      <c r="I42"/>
      <c r="J42">
        <v>8552.8700000000008</v>
      </c>
      <c r="K42">
        <v>216109.63</v>
      </c>
      <c r="L42"/>
      <c r="M42">
        <v>62.38</v>
      </c>
      <c r="N42">
        <v>1747176.74</v>
      </c>
      <c r="O42">
        <v>364394.69</v>
      </c>
      <c r="P42">
        <v>16915.48</v>
      </c>
      <c r="Q42"/>
      <c r="R42"/>
      <c r="S42">
        <v>246235.5</v>
      </c>
      <c r="T42">
        <v>5000</v>
      </c>
      <c r="U42">
        <v>460127.5</v>
      </c>
      <c r="V42"/>
      <c r="W42"/>
      <c r="X42">
        <v>93545.88</v>
      </c>
      <c r="Y42">
        <v>35967.46</v>
      </c>
      <c r="Z42"/>
      <c r="AA42"/>
      <c r="AB42">
        <v>520</v>
      </c>
    </row>
    <row r="43" spans="1:28" x14ac:dyDescent="0.2">
      <c r="A43" t="s">
        <v>2856</v>
      </c>
      <c r="B43">
        <v>760554.37</v>
      </c>
      <c r="C43"/>
      <c r="D43">
        <v>173082.19</v>
      </c>
      <c r="E43">
        <v>361367.63</v>
      </c>
      <c r="F43">
        <v>111533.25</v>
      </c>
      <c r="G43">
        <v>0</v>
      </c>
      <c r="H43">
        <v>13998.64</v>
      </c>
      <c r="I43"/>
      <c r="J43">
        <v>120</v>
      </c>
      <c r="K43"/>
      <c r="L43"/>
      <c r="M43">
        <v>-0.2</v>
      </c>
      <c r="N43">
        <v>2580473.12</v>
      </c>
      <c r="O43">
        <v>632473.31000000006</v>
      </c>
      <c r="P43">
        <v>65000</v>
      </c>
      <c r="Q43"/>
      <c r="R43"/>
      <c r="S43">
        <v>327220</v>
      </c>
      <c r="T43">
        <v>5840</v>
      </c>
      <c r="U43">
        <v>423031</v>
      </c>
      <c r="V43"/>
      <c r="W43"/>
      <c r="X43">
        <v>341728.99</v>
      </c>
      <c r="Y43">
        <v>27367.9</v>
      </c>
      <c r="Z43"/>
      <c r="AA43"/>
      <c r="AB43">
        <v>520</v>
      </c>
    </row>
    <row r="44" spans="1:28" x14ac:dyDescent="0.2">
      <c r="A44" t="s">
        <v>2857</v>
      </c>
      <c r="B44">
        <v>676340.36</v>
      </c>
      <c r="C44"/>
      <c r="D44">
        <v>99815.08</v>
      </c>
      <c r="E44">
        <v>152858.63</v>
      </c>
      <c r="F44">
        <v>165171.54</v>
      </c>
      <c r="G44">
        <v>0</v>
      </c>
      <c r="H44">
        <v>35983.019999999997</v>
      </c>
      <c r="I44"/>
      <c r="J44">
        <v>295</v>
      </c>
      <c r="K44"/>
      <c r="L44"/>
      <c r="M44"/>
      <c r="N44">
        <v>1682922.85</v>
      </c>
      <c r="O44">
        <v>400982.5</v>
      </c>
      <c r="P44"/>
      <c r="Q44"/>
      <c r="R44"/>
      <c r="S44">
        <v>278905.5</v>
      </c>
      <c r="T44">
        <v>3950</v>
      </c>
      <c r="U44">
        <v>513456.5</v>
      </c>
      <c r="V44"/>
      <c r="W44"/>
      <c r="X44">
        <v>177941.27</v>
      </c>
      <c r="Y44">
        <v>40568.080000000002</v>
      </c>
      <c r="Z44"/>
      <c r="AA44"/>
      <c r="AB44">
        <v>520</v>
      </c>
    </row>
    <row r="45" spans="1:28" x14ac:dyDescent="0.2">
      <c r="A45" t="s">
        <v>2858</v>
      </c>
      <c r="B45">
        <v>592387.94999999995</v>
      </c>
      <c r="C45"/>
      <c r="D45">
        <v>112911.05</v>
      </c>
      <c r="E45">
        <v>324220.76</v>
      </c>
      <c r="F45">
        <v>66479.91</v>
      </c>
      <c r="G45">
        <v>0</v>
      </c>
      <c r="H45">
        <v>22650</v>
      </c>
      <c r="I45"/>
      <c r="J45"/>
      <c r="K45"/>
      <c r="L45"/>
      <c r="M45">
        <v>0.99</v>
      </c>
      <c r="N45">
        <v>1664645.88</v>
      </c>
      <c r="O45">
        <v>232661.78</v>
      </c>
      <c r="P45">
        <v>49215</v>
      </c>
      <c r="Q45"/>
      <c r="R45"/>
      <c r="S45">
        <v>216090</v>
      </c>
      <c r="T45">
        <v>540</v>
      </c>
      <c r="U45">
        <v>364734</v>
      </c>
      <c r="V45"/>
      <c r="W45"/>
      <c r="X45">
        <v>81277.62</v>
      </c>
      <c r="Y45">
        <v>39574.699999999997</v>
      </c>
      <c r="Z45"/>
      <c r="AA45"/>
      <c r="AB45"/>
    </row>
    <row r="46" spans="1:28" x14ac:dyDescent="0.2">
      <c r="A46" t="s">
        <v>2859</v>
      </c>
      <c r="B46">
        <v>266615.26</v>
      </c>
      <c r="C46"/>
      <c r="D46">
        <v>83117.61</v>
      </c>
      <c r="E46">
        <v>2891427.51</v>
      </c>
      <c r="F46">
        <v>233301.82</v>
      </c>
      <c r="G46">
        <v>0</v>
      </c>
      <c r="H46">
        <v>30056</v>
      </c>
      <c r="I46">
        <v>258000</v>
      </c>
      <c r="J46"/>
      <c r="K46"/>
      <c r="L46"/>
      <c r="M46">
        <v>154990</v>
      </c>
      <c r="N46">
        <v>349948.56</v>
      </c>
      <c r="O46">
        <v>472868.37</v>
      </c>
      <c r="P46"/>
      <c r="Q46">
        <v>118.39</v>
      </c>
      <c r="R46"/>
      <c r="S46">
        <v>356747.6</v>
      </c>
      <c r="T46">
        <v>3860</v>
      </c>
      <c r="U46">
        <v>541784.6</v>
      </c>
      <c r="V46"/>
      <c r="W46"/>
      <c r="X46">
        <v>170722.29</v>
      </c>
      <c r="Y46">
        <v>91383.79</v>
      </c>
      <c r="Z46"/>
      <c r="AA46"/>
      <c r="AB46">
        <v>520</v>
      </c>
    </row>
    <row r="47" spans="1:28" x14ac:dyDescent="0.2">
      <c r="A47" t="s">
        <v>2860</v>
      </c>
      <c r="B47">
        <v>703688.34</v>
      </c>
      <c r="C47"/>
      <c r="D47">
        <v>57326.21</v>
      </c>
      <c r="E47">
        <v>451599.46</v>
      </c>
      <c r="F47">
        <v>68574.25</v>
      </c>
      <c r="G47">
        <v>0</v>
      </c>
      <c r="H47">
        <v>27000</v>
      </c>
      <c r="I47"/>
      <c r="J47"/>
      <c r="K47"/>
      <c r="L47"/>
      <c r="M47"/>
      <c r="N47">
        <v>1610762.41</v>
      </c>
      <c r="O47">
        <v>342904.35</v>
      </c>
      <c r="P47"/>
      <c r="Q47">
        <v>40.770000000000003</v>
      </c>
      <c r="R47"/>
      <c r="S47">
        <v>255346.5</v>
      </c>
      <c r="T47">
        <v>3000</v>
      </c>
      <c r="U47">
        <v>420037.5</v>
      </c>
      <c r="V47"/>
      <c r="W47"/>
      <c r="X47">
        <v>88440.77</v>
      </c>
      <c r="Y47">
        <v>42963.88</v>
      </c>
      <c r="Z47"/>
      <c r="AA47"/>
      <c r="AB47">
        <v>520</v>
      </c>
    </row>
    <row r="48" spans="1:28" x14ac:dyDescent="0.2">
      <c r="A48" t="s">
        <v>2861</v>
      </c>
      <c r="B48">
        <v>693613.74</v>
      </c>
      <c r="C48"/>
      <c r="D48">
        <v>77920.509999999995</v>
      </c>
      <c r="E48">
        <v>438475.2</v>
      </c>
      <c r="F48">
        <v>62088.2</v>
      </c>
      <c r="G48">
        <v>0</v>
      </c>
      <c r="H48">
        <v>21221</v>
      </c>
      <c r="I48"/>
      <c r="J48">
        <v>0</v>
      </c>
      <c r="K48"/>
      <c r="L48"/>
      <c r="M48"/>
      <c r="N48">
        <v>2707380.46</v>
      </c>
      <c r="O48">
        <v>328429.95</v>
      </c>
      <c r="P48">
        <v>72000</v>
      </c>
      <c r="Q48"/>
      <c r="R48"/>
      <c r="S48">
        <v>295826.40000000002</v>
      </c>
      <c r="T48">
        <v>5160</v>
      </c>
      <c r="U48">
        <v>471066.4</v>
      </c>
      <c r="V48"/>
      <c r="W48"/>
      <c r="X48">
        <v>117459.81</v>
      </c>
      <c r="Y48">
        <v>52272.53</v>
      </c>
      <c r="Z48"/>
      <c r="AA48"/>
      <c r="AB48">
        <v>520</v>
      </c>
    </row>
    <row r="49" spans="1:28" x14ac:dyDescent="0.2">
      <c r="A49" t="s">
        <v>2934</v>
      </c>
      <c r="B49">
        <v>402808.48</v>
      </c>
      <c r="C49"/>
      <c r="D49">
        <v>29701.45</v>
      </c>
      <c r="E49">
        <v>447666.32</v>
      </c>
      <c r="F49">
        <v>141648.79999999999</v>
      </c>
      <c r="G49"/>
      <c r="H49">
        <v>25800</v>
      </c>
      <c r="I49"/>
      <c r="J49"/>
      <c r="K49">
        <v>19385</v>
      </c>
      <c r="L49"/>
      <c r="M49"/>
      <c r="N49">
        <v>2321309.19</v>
      </c>
      <c r="O49">
        <v>146994.79999999999</v>
      </c>
      <c r="P49"/>
      <c r="Q49"/>
      <c r="R49"/>
      <c r="S49">
        <v>130702.8</v>
      </c>
      <c r="T49">
        <v>390</v>
      </c>
      <c r="U49">
        <v>201742.8</v>
      </c>
      <c r="V49"/>
      <c r="W49">
        <v>1350</v>
      </c>
      <c r="X49">
        <v>61051.18</v>
      </c>
      <c r="Y49">
        <v>48108.52</v>
      </c>
      <c r="Z49"/>
      <c r="AA49"/>
      <c r="AB49">
        <v>260</v>
      </c>
    </row>
    <row r="50" spans="1:28" x14ac:dyDescent="0.2">
      <c r="A50" t="s">
        <v>2944</v>
      </c>
      <c r="B50">
        <v>520704.14</v>
      </c>
      <c r="C50"/>
      <c r="D50">
        <v>67689.06</v>
      </c>
      <c r="E50">
        <v>1307600.8500000001</v>
      </c>
      <c r="F50">
        <v>179112.02</v>
      </c>
      <c r="G50">
        <v>0</v>
      </c>
      <c r="H50">
        <v>32950</v>
      </c>
      <c r="I50"/>
      <c r="J50">
        <v>0</v>
      </c>
      <c r="K50"/>
      <c r="L50"/>
      <c r="M50">
        <v>317.81</v>
      </c>
      <c r="N50">
        <v>991778.49</v>
      </c>
      <c r="O50">
        <v>212483.73</v>
      </c>
      <c r="P50"/>
      <c r="Q50"/>
      <c r="R50"/>
      <c r="S50">
        <v>147510</v>
      </c>
      <c r="T50">
        <v>25000</v>
      </c>
      <c r="U50">
        <v>268932</v>
      </c>
      <c r="V50"/>
      <c r="W50"/>
      <c r="X50">
        <v>108412.66</v>
      </c>
      <c r="Y50">
        <v>40418.44</v>
      </c>
      <c r="Z50"/>
      <c r="AA50"/>
      <c r="AB50">
        <v>520</v>
      </c>
    </row>
    <row r="51" spans="1:28" x14ac:dyDescent="0.2">
      <c r="A51" t="s">
        <v>2945</v>
      </c>
      <c r="B51">
        <v>303241.59000000003</v>
      </c>
      <c r="C51"/>
      <c r="D51">
        <v>83261.14</v>
      </c>
      <c r="E51">
        <v>2699366.14</v>
      </c>
      <c r="F51">
        <v>65680.69</v>
      </c>
      <c r="G51">
        <v>0</v>
      </c>
      <c r="H51">
        <v>33200</v>
      </c>
      <c r="I51">
        <v>500</v>
      </c>
      <c r="J51"/>
      <c r="K51"/>
      <c r="L51"/>
      <c r="M51">
        <v>-176</v>
      </c>
      <c r="N51">
        <v>667821.93000000005</v>
      </c>
      <c r="O51">
        <v>129977</v>
      </c>
      <c r="P51"/>
      <c r="Q51"/>
      <c r="R51"/>
      <c r="S51">
        <v>342726.1</v>
      </c>
      <c r="T51"/>
      <c r="U51">
        <v>395106.1</v>
      </c>
      <c r="V51"/>
      <c r="W51"/>
      <c r="X51">
        <v>64320.52</v>
      </c>
      <c r="Y51">
        <v>50876.49</v>
      </c>
      <c r="Z51"/>
      <c r="AA51"/>
      <c r="AB51"/>
    </row>
    <row r="52" spans="1:28" x14ac:dyDescent="0.2">
      <c r="A52" t="s">
        <v>2862</v>
      </c>
      <c r="B52">
        <v>438034.75</v>
      </c>
      <c r="C52"/>
      <c r="D52">
        <v>19149.29</v>
      </c>
      <c r="E52">
        <v>749239.39</v>
      </c>
      <c r="F52">
        <v>189683.68</v>
      </c>
      <c r="G52">
        <v>11400</v>
      </c>
      <c r="H52">
        <v>22655.01</v>
      </c>
      <c r="I52"/>
      <c r="J52">
        <v>2495.71</v>
      </c>
      <c r="K52"/>
      <c r="L52"/>
      <c r="M52"/>
      <c r="N52">
        <v>2139773.89</v>
      </c>
      <c r="O52">
        <v>28502.65</v>
      </c>
      <c r="P52"/>
      <c r="Q52">
        <v>141.01</v>
      </c>
      <c r="R52"/>
      <c r="S52">
        <v>186700.5</v>
      </c>
      <c r="T52"/>
      <c r="U52">
        <v>186700.5</v>
      </c>
      <c r="V52"/>
      <c r="W52"/>
      <c r="X52">
        <v>70956.84</v>
      </c>
      <c r="Y52">
        <v>59768.74</v>
      </c>
      <c r="Z52">
        <v>384</v>
      </c>
      <c r="AA52"/>
      <c r="AB52"/>
    </row>
    <row r="53" spans="1:28" x14ac:dyDescent="0.2">
      <c r="A53" t="s">
        <v>2863</v>
      </c>
      <c r="B53">
        <v>332129.56</v>
      </c>
      <c r="C53"/>
      <c r="D53">
        <v>11342</v>
      </c>
      <c r="E53">
        <v>370067.1</v>
      </c>
      <c r="F53">
        <v>90215.87</v>
      </c>
      <c r="G53">
        <v>6500</v>
      </c>
      <c r="H53">
        <v>20604.02</v>
      </c>
      <c r="I53"/>
      <c r="J53">
        <v>972</v>
      </c>
      <c r="K53"/>
      <c r="L53"/>
      <c r="M53"/>
      <c r="N53">
        <v>293207.49</v>
      </c>
      <c r="O53">
        <v>43532.17</v>
      </c>
      <c r="P53"/>
      <c r="Q53">
        <v>138.66999999999999</v>
      </c>
      <c r="R53"/>
      <c r="S53">
        <v>130599</v>
      </c>
      <c r="T53"/>
      <c r="U53">
        <v>130599</v>
      </c>
      <c r="V53"/>
      <c r="W53"/>
      <c r="X53">
        <v>70319.360000000001</v>
      </c>
      <c r="Y53">
        <v>26383.45</v>
      </c>
      <c r="Z53">
        <v>4233</v>
      </c>
      <c r="AA53"/>
      <c r="AB53">
        <v>30000</v>
      </c>
    </row>
    <row r="54" spans="1:28" x14ac:dyDescent="0.2">
      <c r="A54" t="s">
        <v>2864</v>
      </c>
      <c r="B54">
        <v>123579.41</v>
      </c>
      <c r="C54"/>
      <c r="D54">
        <v>37616.199999999997</v>
      </c>
      <c r="E54">
        <v>764682.23</v>
      </c>
      <c r="F54">
        <v>124939.44</v>
      </c>
      <c r="G54">
        <v>2792</v>
      </c>
      <c r="H54">
        <v>62945.47</v>
      </c>
      <c r="I54"/>
      <c r="J54">
        <v>8829</v>
      </c>
      <c r="K54"/>
      <c r="L54"/>
      <c r="M54">
        <v>-151.01</v>
      </c>
      <c r="N54">
        <v>1946315.03</v>
      </c>
      <c r="O54">
        <v>66635.710000000006</v>
      </c>
      <c r="P54"/>
      <c r="Q54">
        <v>28.95</v>
      </c>
      <c r="R54"/>
      <c r="S54">
        <v>238461</v>
      </c>
      <c r="T54"/>
      <c r="U54">
        <v>314541</v>
      </c>
      <c r="V54"/>
      <c r="W54"/>
      <c r="X54">
        <v>117398.37</v>
      </c>
      <c r="Y54">
        <v>55906.43</v>
      </c>
      <c r="Z54">
        <v>7802</v>
      </c>
      <c r="AA54"/>
      <c r="AB54"/>
    </row>
    <row r="55" spans="1:28" ht="15" customHeight="1" x14ac:dyDescent="0.2">
      <c r="A55" t="s">
        <v>2865</v>
      </c>
      <c r="B55">
        <v>655304.31000000006</v>
      </c>
      <c r="C55"/>
      <c r="D55">
        <v>92417.15</v>
      </c>
      <c r="E55">
        <v>808998.87</v>
      </c>
      <c r="F55">
        <v>273056.12</v>
      </c>
      <c r="G55">
        <v>28600</v>
      </c>
      <c r="H55">
        <v>71756.11</v>
      </c>
      <c r="I55"/>
      <c r="J55">
        <v>6227</v>
      </c>
      <c r="K55"/>
      <c r="L55"/>
      <c r="M55"/>
      <c r="N55">
        <v>2217512.62</v>
      </c>
      <c r="O55">
        <v>119158.87</v>
      </c>
      <c r="P55"/>
      <c r="Q55">
        <v>581.37</v>
      </c>
      <c r="R55"/>
      <c r="S55">
        <v>400026</v>
      </c>
      <c r="T55"/>
      <c r="U55">
        <v>422706</v>
      </c>
      <c r="V55"/>
      <c r="W55"/>
      <c r="X55">
        <v>171996.2</v>
      </c>
      <c r="Y55">
        <v>48947.7</v>
      </c>
      <c r="Z55">
        <v>50</v>
      </c>
      <c r="AA55"/>
      <c r="AB55"/>
    </row>
    <row r="56" spans="1:28" x14ac:dyDescent="0.2">
      <c r="A56" t="s">
        <v>2866</v>
      </c>
      <c r="B56">
        <v>358054.05</v>
      </c>
      <c r="C56"/>
      <c r="D56">
        <v>57477.63</v>
      </c>
      <c r="E56">
        <v>676376.16</v>
      </c>
      <c r="F56">
        <v>149540.81</v>
      </c>
      <c r="G56">
        <v>5975</v>
      </c>
      <c r="H56">
        <v>48579.67</v>
      </c>
      <c r="I56"/>
      <c r="J56">
        <v>7822.94</v>
      </c>
      <c r="K56"/>
      <c r="L56"/>
      <c r="M56">
        <v>-95.71</v>
      </c>
      <c r="N56">
        <v>1921030.3</v>
      </c>
      <c r="O56">
        <v>74892.38</v>
      </c>
      <c r="P56"/>
      <c r="Q56">
        <v>376.04</v>
      </c>
      <c r="R56"/>
      <c r="S56">
        <v>286057.5</v>
      </c>
      <c r="T56"/>
      <c r="U56">
        <v>364597.5</v>
      </c>
      <c r="V56"/>
      <c r="W56"/>
      <c r="X56">
        <v>233017.92</v>
      </c>
      <c r="Y56">
        <v>62265.81</v>
      </c>
      <c r="Z56">
        <v>876</v>
      </c>
      <c r="AA56"/>
      <c r="AB56"/>
    </row>
    <row r="57" spans="1:28" x14ac:dyDescent="0.2">
      <c r="A57" t="s">
        <v>2867</v>
      </c>
      <c r="B57">
        <v>147399.5</v>
      </c>
      <c r="C57"/>
      <c r="D57">
        <v>37484.46</v>
      </c>
      <c r="E57">
        <v>612659.44999999995</v>
      </c>
      <c r="F57">
        <v>122185.96</v>
      </c>
      <c r="G57">
        <v>11158</v>
      </c>
      <c r="H57">
        <v>34960</v>
      </c>
      <c r="I57"/>
      <c r="J57">
        <v>1218</v>
      </c>
      <c r="K57"/>
      <c r="L57"/>
      <c r="M57">
        <v>412.88</v>
      </c>
      <c r="N57">
        <v>1915444.77</v>
      </c>
      <c r="O57">
        <v>48813.279999999999</v>
      </c>
      <c r="P57">
        <v>-43.84</v>
      </c>
      <c r="Q57">
        <v>91.57</v>
      </c>
      <c r="R57"/>
      <c r="S57">
        <v>249795</v>
      </c>
      <c r="T57"/>
      <c r="U57">
        <v>360931</v>
      </c>
      <c r="V57"/>
      <c r="W57"/>
      <c r="X57">
        <v>117256.81</v>
      </c>
      <c r="Y57">
        <v>55460.34</v>
      </c>
      <c r="Z57">
        <v>5001.5</v>
      </c>
      <c r="AA57"/>
      <c r="AB57"/>
    </row>
    <row r="58" spans="1:28" x14ac:dyDescent="0.2">
      <c r="A58" t="s">
        <v>2868</v>
      </c>
      <c r="B58">
        <v>127121.65</v>
      </c>
      <c r="C58"/>
      <c r="D58">
        <v>16486.21</v>
      </c>
      <c r="E58">
        <v>598225.77</v>
      </c>
      <c r="F58">
        <v>97121.64</v>
      </c>
      <c r="G58">
        <v>11410</v>
      </c>
      <c r="H58">
        <v>28900</v>
      </c>
      <c r="I58"/>
      <c r="J58">
        <v>1809</v>
      </c>
      <c r="K58"/>
      <c r="L58"/>
      <c r="M58"/>
      <c r="N58">
        <v>1650781.62</v>
      </c>
      <c r="O58">
        <v>49079.519999999997</v>
      </c>
      <c r="P58">
        <v>-30.35</v>
      </c>
      <c r="Q58">
        <v>145.91</v>
      </c>
      <c r="R58"/>
      <c r="S58"/>
      <c r="T58"/>
      <c r="U58">
        <v>112040</v>
      </c>
      <c r="V58"/>
      <c r="W58"/>
      <c r="X58">
        <v>120085.07</v>
      </c>
      <c r="Y58">
        <v>50500.29</v>
      </c>
      <c r="Z58">
        <v>828</v>
      </c>
      <c r="AA58"/>
      <c r="AB58"/>
    </row>
    <row r="59" spans="1:28" x14ac:dyDescent="0.2">
      <c r="A59" t="s">
        <v>2869</v>
      </c>
      <c r="B59">
        <v>207682.56</v>
      </c>
      <c r="C59"/>
      <c r="D59">
        <v>47158.93</v>
      </c>
      <c r="E59">
        <v>804637.84</v>
      </c>
      <c r="F59">
        <v>82111.8</v>
      </c>
      <c r="G59">
        <v>864</v>
      </c>
      <c r="H59">
        <v>42316.34</v>
      </c>
      <c r="I59"/>
      <c r="J59">
        <v>1616.32</v>
      </c>
      <c r="K59"/>
      <c r="L59"/>
      <c r="M59"/>
      <c r="N59">
        <v>2032099.69</v>
      </c>
      <c r="O59">
        <v>68976.2</v>
      </c>
      <c r="P59"/>
      <c r="Q59">
        <v>31.91</v>
      </c>
      <c r="R59"/>
      <c r="S59">
        <v>182289.7</v>
      </c>
      <c r="T59"/>
      <c r="U59">
        <v>266571.7</v>
      </c>
      <c r="V59"/>
      <c r="W59"/>
      <c r="X59">
        <v>133123.71</v>
      </c>
      <c r="Y59">
        <v>52712.59</v>
      </c>
      <c r="Z59">
        <v>2814</v>
      </c>
      <c r="AA59"/>
      <c r="AB59"/>
    </row>
    <row r="60" spans="1:28" x14ac:dyDescent="0.2">
      <c r="A60" t="s">
        <v>2870</v>
      </c>
      <c r="B60">
        <v>173530.14</v>
      </c>
      <c r="C60"/>
      <c r="D60">
        <v>47000</v>
      </c>
      <c r="E60">
        <v>1428657.02</v>
      </c>
      <c r="F60">
        <v>101549.81</v>
      </c>
      <c r="G60">
        <v>31800</v>
      </c>
      <c r="H60">
        <v>90236.14</v>
      </c>
      <c r="I60"/>
      <c r="J60">
        <v>7825</v>
      </c>
      <c r="K60"/>
      <c r="L60"/>
      <c r="M60">
        <v>439</v>
      </c>
      <c r="N60">
        <v>1174038.5</v>
      </c>
      <c r="O60">
        <v>210469.24</v>
      </c>
      <c r="P60"/>
      <c r="Q60">
        <v>139.86000000000001</v>
      </c>
      <c r="R60"/>
      <c r="S60">
        <v>310873.5</v>
      </c>
      <c r="T60"/>
      <c r="U60">
        <v>404473.5</v>
      </c>
      <c r="V60"/>
      <c r="W60"/>
      <c r="X60">
        <v>245008.62</v>
      </c>
      <c r="Y60">
        <v>42752.12</v>
      </c>
      <c r="Z60">
        <v>16441.5</v>
      </c>
      <c r="AA60"/>
      <c r="AB60"/>
    </row>
    <row r="61" spans="1:28" x14ac:dyDescent="0.2">
      <c r="A61" t="s">
        <v>2871</v>
      </c>
      <c r="B61">
        <v>725722.32</v>
      </c>
      <c r="C61"/>
      <c r="D61">
        <v>97301.66</v>
      </c>
      <c r="E61">
        <v>861299.99</v>
      </c>
      <c r="F61">
        <v>418918.55</v>
      </c>
      <c r="G61">
        <v>19125</v>
      </c>
      <c r="H61">
        <v>82037.33</v>
      </c>
      <c r="I61"/>
      <c r="J61">
        <v>9030</v>
      </c>
      <c r="K61"/>
      <c r="L61"/>
      <c r="M61"/>
      <c r="N61">
        <v>3795531.45</v>
      </c>
      <c r="O61">
        <v>170027.01</v>
      </c>
      <c r="P61"/>
      <c r="Q61">
        <v>682.99</v>
      </c>
      <c r="R61"/>
      <c r="S61">
        <v>209434</v>
      </c>
      <c r="T61"/>
      <c r="U61">
        <v>368680</v>
      </c>
      <c r="V61"/>
      <c r="W61"/>
      <c r="X61">
        <v>285414.96000000002</v>
      </c>
      <c r="Y61">
        <v>92217.43</v>
      </c>
      <c r="Z61"/>
      <c r="AA61"/>
      <c r="AB61"/>
    </row>
    <row r="62" spans="1:28" x14ac:dyDescent="0.2">
      <c r="A62" t="s">
        <v>2872</v>
      </c>
      <c r="B62">
        <v>150044.44</v>
      </c>
      <c r="C62"/>
      <c r="D62">
        <v>37367</v>
      </c>
      <c r="E62">
        <v>419980.03</v>
      </c>
      <c r="F62">
        <v>144228.69</v>
      </c>
      <c r="G62">
        <v>12300</v>
      </c>
      <c r="H62">
        <v>71541.149999999994</v>
      </c>
      <c r="I62"/>
      <c r="J62">
        <v>4467</v>
      </c>
      <c r="K62"/>
      <c r="L62"/>
      <c r="M62"/>
      <c r="N62">
        <v>1606269.64</v>
      </c>
      <c r="O62">
        <v>110705.84</v>
      </c>
      <c r="P62"/>
      <c r="Q62"/>
      <c r="R62"/>
      <c r="S62">
        <v>215533.5</v>
      </c>
      <c r="T62">
        <v>30000</v>
      </c>
      <c r="U62">
        <v>275305.34000000003</v>
      </c>
      <c r="V62"/>
      <c r="W62"/>
      <c r="X62">
        <v>197147.75</v>
      </c>
      <c r="Y62">
        <v>55532.83</v>
      </c>
      <c r="Z62"/>
      <c r="AA62"/>
      <c r="AB62"/>
    </row>
    <row r="63" spans="1:28" x14ac:dyDescent="0.2">
      <c r="A63" t="s">
        <v>2873</v>
      </c>
      <c r="B63">
        <v>266639.15999999997</v>
      </c>
      <c r="C63"/>
      <c r="D63">
        <v>16380</v>
      </c>
      <c r="E63">
        <v>481247.83</v>
      </c>
      <c r="F63">
        <v>138784.03</v>
      </c>
      <c r="G63">
        <v>12000</v>
      </c>
      <c r="H63">
        <v>48205.16</v>
      </c>
      <c r="I63"/>
      <c r="J63">
        <v>11156.91</v>
      </c>
      <c r="K63"/>
      <c r="L63"/>
      <c r="M63">
        <v>-6600</v>
      </c>
      <c r="N63">
        <v>2640334.33</v>
      </c>
      <c r="O63">
        <v>82420.649999999994</v>
      </c>
      <c r="P63">
        <v>146642.4</v>
      </c>
      <c r="Q63"/>
      <c r="R63"/>
      <c r="S63">
        <v>270729</v>
      </c>
      <c r="T63"/>
      <c r="U63">
        <v>270729</v>
      </c>
      <c r="V63"/>
      <c r="W63"/>
      <c r="X63">
        <v>169398.85</v>
      </c>
      <c r="Y63">
        <v>31522.01</v>
      </c>
      <c r="Z63">
        <v>2673</v>
      </c>
      <c r="AA63"/>
      <c r="AB63"/>
    </row>
    <row r="64" spans="1:28" x14ac:dyDescent="0.2">
      <c r="A64" t="s">
        <v>2935</v>
      </c>
      <c r="B64">
        <v>163874.32999999999</v>
      </c>
      <c r="C64"/>
      <c r="D64">
        <v>20662.79</v>
      </c>
      <c r="E64">
        <v>1469976.84</v>
      </c>
      <c r="F64">
        <v>87802.96</v>
      </c>
      <c r="G64">
        <v>7500</v>
      </c>
      <c r="H64">
        <v>36064.050000000003</v>
      </c>
      <c r="I64"/>
      <c r="J64">
        <v>2288</v>
      </c>
      <c r="K64"/>
      <c r="L64"/>
      <c r="M64"/>
      <c r="N64">
        <v>2029021.21</v>
      </c>
      <c r="O64">
        <v>58241.04</v>
      </c>
      <c r="P64"/>
      <c r="Q64">
        <v>19.86</v>
      </c>
      <c r="R64"/>
      <c r="S64">
        <v>184558.2</v>
      </c>
      <c r="T64"/>
      <c r="U64">
        <v>243031.72</v>
      </c>
      <c r="V64"/>
      <c r="W64"/>
      <c r="X64">
        <v>108704.01</v>
      </c>
      <c r="Y64">
        <v>65034.17</v>
      </c>
      <c r="Z64">
        <v>4840</v>
      </c>
      <c r="AA64"/>
      <c r="AB64"/>
    </row>
    <row r="65" spans="1:28" x14ac:dyDescent="0.2">
      <c r="A65" t="s">
        <v>2874</v>
      </c>
      <c r="B65">
        <v>423532.78</v>
      </c>
      <c r="C65"/>
      <c r="D65">
        <v>32263.21</v>
      </c>
      <c r="E65">
        <v>2264718.91</v>
      </c>
      <c r="F65">
        <v>17028</v>
      </c>
      <c r="G65">
        <v>14490</v>
      </c>
      <c r="H65">
        <v>27200</v>
      </c>
      <c r="I65"/>
      <c r="J65"/>
      <c r="K65"/>
      <c r="L65"/>
      <c r="M65"/>
      <c r="N65">
        <v>849648.43</v>
      </c>
      <c r="O65">
        <v>137160.35</v>
      </c>
      <c r="P65"/>
      <c r="Q65"/>
      <c r="R65"/>
      <c r="S65">
        <v>374578.5</v>
      </c>
      <c r="T65">
        <v>3000</v>
      </c>
      <c r="U65">
        <v>408034.5</v>
      </c>
      <c r="V65"/>
      <c r="W65"/>
      <c r="X65">
        <v>112071.55</v>
      </c>
      <c r="Y65">
        <v>35869.43</v>
      </c>
      <c r="Z65"/>
      <c r="AA65"/>
      <c r="AB65"/>
    </row>
    <row r="66" spans="1:28" x14ac:dyDescent="0.2">
      <c r="A66" t="s">
        <v>2875</v>
      </c>
      <c r="B66">
        <v>545418.35</v>
      </c>
      <c r="C66"/>
      <c r="D66">
        <v>16118.38</v>
      </c>
      <c r="E66">
        <v>494003.59</v>
      </c>
      <c r="F66">
        <v>20533.29</v>
      </c>
      <c r="G66"/>
      <c r="H66"/>
      <c r="I66"/>
      <c r="J66">
        <v>0</v>
      </c>
      <c r="K66"/>
      <c r="L66"/>
      <c r="M66">
        <v>-66167.69</v>
      </c>
      <c r="N66">
        <v>236925.61</v>
      </c>
      <c r="O66">
        <v>71462.19</v>
      </c>
      <c r="P66"/>
      <c r="Q66"/>
      <c r="R66"/>
      <c r="S66">
        <v>330633</v>
      </c>
      <c r="T66">
        <v>3000</v>
      </c>
      <c r="U66">
        <v>333633</v>
      </c>
      <c r="V66"/>
      <c r="W66"/>
      <c r="X66">
        <v>81147.48</v>
      </c>
      <c r="Y66">
        <v>60269.19</v>
      </c>
      <c r="Z66"/>
      <c r="AA66"/>
      <c r="AB66"/>
    </row>
    <row r="67" spans="1:28" x14ac:dyDescent="0.2">
      <c r="A67" t="s">
        <v>2876</v>
      </c>
      <c r="B67">
        <v>404554.84</v>
      </c>
      <c r="C67"/>
      <c r="D67">
        <v>64169.83</v>
      </c>
      <c r="E67">
        <v>545101.81000000006</v>
      </c>
      <c r="F67">
        <v>21639.15</v>
      </c>
      <c r="G67">
        <v>17345</v>
      </c>
      <c r="H67">
        <v>29481.06</v>
      </c>
      <c r="I67"/>
      <c r="J67">
        <v>0</v>
      </c>
      <c r="K67"/>
      <c r="L67"/>
      <c r="M67">
        <v>-35695.760000000002</v>
      </c>
      <c r="N67">
        <v>1982889.72</v>
      </c>
      <c r="O67">
        <v>114717.43</v>
      </c>
      <c r="P67"/>
      <c r="Q67"/>
      <c r="R67"/>
      <c r="S67">
        <v>320899.5</v>
      </c>
      <c r="T67">
        <v>3000</v>
      </c>
      <c r="U67">
        <v>353761.5</v>
      </c>
      <c r="V67"/>
      <c r="W67"/>
      <c r="X67">
        <v>147850.75</v>
      </c>
      <c r="Y67">
        <v>40103.53</v>
      </c>
      <c r="Z67"/>
      <c r="AA67"/>
      <c r="AB67"/>
    </row>
    <row r="68" spans="1:28" x14ac:dyDescent="0.2">
      <c r="A68" t="s">
        <v>2877</v>
      </c>
      <c r="B68">
        <v>217339.09</v>
      </c>
      <c r="C68"/>
      <c r="D68">
        <v>58068.04</v>
      </c>
      <c r="E68">
        <v>666914.27</v>
      </c>
      <c r="F68">
        <v>33661.31</v>
      </c>
      <c r="G68">
        <v>11737</v>
      </c>
      <c r="H68">
        <v>20825.86</v>
      </c>
      <c r="I68"/>
      <c r="J68">
        <v>0</v>
      </c>
      <c r="K68"/>
      <c r="L68"/>
      <c r="M68">
        <v>-20500</v>
      </c>
      <c r="N68">
        <v>2283492.7400000002</v>
      </c>
      <c r="O68">
        <v>198305.43</v>
      </c>
      <c r="P68"/>
      <c r="Q68"/>
      <c r="R68"/>
      <c r="S68">
        <v>317865</v>
      </c>
      <c r="T68">
        <v>3000</v>
      </c>
      <c r="U68">
        <v>433905</v>
      </c>
      <c r="V68"/>
      <c r="W68"/>
      <c r="X68">
        <v>125409.75</v>
      </c>
      <c r="Y68">
        <v>48039.48</v>
      </c>
      <c r="Z68"/>
      <c r="AA68"/>
      <c r="AB68"/>
    </row>
    <row r="69" spans="1:28" x14ac:dyDescent="0.2">
      <c r="A69" t="s">
        <v>2932</v>
      </c>
      <c r="B69">
        <v>208458.8</v>
      </c>
      <c r="C69"/>
      <c r="D69">
        <v>20217.97</v>
      </c>
      <c r="E69">
        <v>533125.94999999995</v>
      </c>
      <c r="F69">
        <v>23711.32</v>
      </c>
      <c r="G69">
        <v>9810</v>
      </c>
      <c r="H69">
        <v>15519.18</v>
      </c>
      <c r="I69"/>
      <c r="J69"/>
      <c r="K69"/>
      <c r="L69"/>
      <c r="M69"/>
      <c r="N69">
        <v>355552.49</v>
      </c>
      <c r="O69">
        <v>47037.82</v>
      </c>
      <c r="P69"/>
      <c r="Q69"/>
      <c r="R69"/>
      <c r="S69">
        <v>174253.07</v>
      </c>
      <c r="T69"/>
      <c r="U69">
        <v>182459.07</v>
      </c>
      <c r="V69"/>
      <c r="W69"/>
      <c r="X69">
        <v>90828.15</v>
      </c>
      <c r="Y69">
        <v>34132.089999999997</v>
      </c>
      <c r="Z69"/>
      <c r="AA69"/>
      <c r="AB69"/>
    </row>
    <row r="70" spans="1:28" x14ac:dyDescent="0.2">
      <c r="A70" t="s">
        <v>2878</v>
      </c>
      <c r="B70">
        <v>188326.49</v>
      </c>
      <c r="C70">
        <v>0</v>
      </c>
      <c r="D70">
        <v>23416.62</v>
      </c>
      <c r="E70">
        <v>163122.66</v>
      </c>
      <c r="F70">
        <v>192825.17</v>
      </c>
      <c r="G70">
        <v>13200</v>
      </c>
      <c r="H70"/>
      <c r="I70"/>
      <c r="J70">
        <v>1101.72</v>
      </c>
      <c r="K70"/>
      <c r="L70"/>
      <c r="M70">
        <v>-201003.04</v>
      </c>
      <c r="N70">
        <v>547255.34</v>
      </c>
      <c r="O70">
        <v>393377.22</v>
      </c>
      <c r="P70"/>
      <c r="Q70"/>
      <c r="R70"/>
      <c r="S70">
        <v>250246.5</v>
      </c>
      <c r="T70">
        <v>67450</v>
      </c>
      <c r="U70">
        <v>290206.5</v>
      </c>
      <c r="V70"/>
      <c r="W70"/>
      <c r="X70">
        <v>312014.53000000003</v>
      </c>
      <c r="Y70">
        <v>24826.13</v>
      </c>
      <c r="Z70"/>
      <c r="AA70"/>
      <c r="AB70"/>
    </row>
    <row r="71" spans="1:28" x14ac:dyDescent="0.2">
      <c r="A71" t="s">
        <v>2879</v>
      </c>
      <c r="B71">
        <v>482879.01</v>
      </c>
      <c r="C71"/>
      <c r="D71">
        <v>53824.61</v>
      </c>
      <c r="E71">
        <v>-64290</v>
      </c>
      <c r="F71">
        <v>247933.18</v>
      </c>
      <c r="G71">
        <v>9300</v>
      </c>
      <c r="H71">
        <v>51505.75</v>
      </c>
      <c r="I71"/>
      <c r="J71">
        <v>470</v>
      </c>
      <c r="K71">
        <v>18000</v>
      </c>
      <c r="L71"/>
      <c r="M71">
        <v>-304700</v>
      </c>
      <c r="N71">
        <v>2767861</v>
      </c>
      <c r="O71">
        <v>31571.01</v>
      </c>
      <c r="P71">
        <v>24000</v>
      </c>
      <c r="Q71"/>
      <c r="R71"/>
      <c r="S71">
        <v>367386.5</v>
      </c>
      <c r="T71">
        <v>10414</v>
      </c>
      <c r="U71">
        <v>530600.34</v>
      </c>
      <c r="V71"/>
      <c r="W71"/>
      <c r="X71">
        <v>186280.74</v>
      </c>
      <c r="Y71">
        <v>48574.13</v>
      </c>
      <c r="Z71"/>
      <c r="AA71"/>
      <c r="AB71">
        <v>122950</v>
      </c>
    </row>
    <row r="72" spans="1:28" x14ac:dyDescent="0.2">
      <c r="A72" t="s">
        <v>2880</v>
      </c>
      <c r="B72">
        <v>196650.3</v>
      </c>
      <c r="C72"/>
      <c r="D72">
        <v>38824.92</v>
      </c>
      <c r="E72">
        <v>56013.75</v>
      </c>
      <c r="F72">
        <v>93836.55</v>
      </c>
      <c r="G72">
        <v>6600</v>
      </c>
      <c r="H72">
        <v>41156</v>
      </c>
      <c r="I72">
        <v>52800</v>
      </c>
      <c r="J72">
        <v>655.69</v>
      </c>
      <c r="K72"/>
      <c r="L72"/>
      <c r="M72">
        <v>-171436</v>
      </c>
      <c r="N72">
        <v>432862.99</v>
      </c>
      <c r="O72">
        <v>137461.65</v>
      </c>
      <c r="P72">
        <v>30954</v>
      </c>
      <c r="Q72"/>
      <c r="R72"/>
      <c r="S72">
        <v>178962</v>
      </c>
      <c r="T72">
        <v>34500</v>
      </c>
      <c r="U72">
        <v>205962</v>
      </c>
      <c r="V72"/>
      <c r="W72"/>
      <c r="X72">
        <v>211726.59</v>
      </c>
      <c r="Y72">
        <v>19547.39</v>
      </c>
      <c r="Z72"/>
      <c r="AA72"/>
      <c r="AB72"/>
    </row>
    <row r="73" spans="1:28" x14ac:dyDescent="0.2">
      <c r="A73" t="s">
        <v>2881</v>
      </c>
      <c r="B73">
        <v>154427.89000000001</v>
      </c>
      <c r="C73"/>
      <c r="D73">
        <v>25126.84</v>
      </c>
      <c r="E73">
        <v>345246.05</v>
      </c>
      <c r="F73">
        <v>52984.58</v>
      </c>
      <c r="G73">
        <v>19100</v>
      </c>
      <c r="H73">
        <v>45858.36</v>
      </c>
      <c r="I73">
        <v>26400</v>
      </c>
      <c r="J73">
        <v>179.5</v>
      </c>
      <c r="K73"/>
      <c r="L73"/>
      <c r="M73">
        <v>-77374</v>
      </c>
      <c r="N73">
        <v>923490.75</v>
      </c>
      <c r="O73">
        <v>167476.25</v>
      </c>
      <c r="P73">
        <v>38600</v>
      </c>
      <c r="Q73"/>
      <c r="R73"/>
      <c r="S73">
        <v>322222.5</v>
      </c>
      <c r="T73">
        <v>67410</v>
      </c>
      <c r="U73">
        <v>363718.5</v>
      </c>
      <c r="V73"/>
      <c r="W73"/>
      <c r="X73">
        <v>169772.17</v>
      </c>
      <c r="Y73">
        <v>21899.13</v>
      </c>
      <c r="Z73"/>
      <c r="AA73"/>
      <c r="AB73"/>
    </row>
    <row r="74" spans="1:28" x14ac:dyDescent="0.2">
      <c r="A74" t="s">
        <v>2882</v>
      </c>
      <c r="B74">
        <v>113911.42</v>
      </c>
      <c r="C74"/>
      <c r="D74">
        <v>21559.88</v>
      </c>
      <c r="E74">
        <v>90984.01</v>
      </c>
      <c r="F74">
        <v>70843.41</v>
      </c>
      <c r="G74">
        <v>0</v>
      </c>
      <c r="H74">
        <v>53959.74</v>
      </c>
      <c r="I74"/>
      <c r="J74">
        <v>350.58</v>
      </c>
      <c r="K74"/>
      <c r="L74"/>
      <c r="M74">
        <v>-136955</v>
      </c>
      <c r="N74">
        <v>606181.84</v>
      </c>
      <c r="O74">
        <v>230734.58</v>
      </c>
      <c r="P74"/>
      <c r="Q74"/>
      <c r="R74"/>
      <c r="S74">
        <v>261198</v>
      </c>
      <c r="T74">
        <v>4560</v>
      </c>
      <c r="U74">
        <v>312181.84000000003</v>
      </c>
      <c r="V74"/>
      <c r="W74"/>
      <c r="X74">
        <v>180859.81</v>
      </c>
      <c r="Y74">
        <v>20982.05</v>
      </c>
      <c r="Z74">
        <v>1573</v>
      </c>
      <c r="AA74"/>
      <c r="AB74"/>
    </row>
    <row r="75" spans="1:28" x14ac:dyDescent="0.2">
      <c r="A75" t="s">
        <v>2883</v>
      </c>
      <c r="B75">
        <v>430451.48</v>
      </c>
      <c r="C75"/>
      <c r="D75">
        <v>56960.3</v>
      </c>
      <c r="E75">
        <v>291787.65000000002</v>
      </c>
      <c r="F75">
        <v>224336.02</v>
      </c>
      <c r="G75">
        <v>31900</v>
      </c>
      <c r="H75">
        <v>80249.759999999995</v>
      </c>
      <c r="I75"/>
      <c r="J75">
        <v>539.21</v>
      </c>
      <c r="K75">
        <v>120000</v>
      </c>
      <c r="L75"/>
      <c r="M75">
        <v>-384576.6</v>
      </c>
      <c r="N75">
        <v>1832865.74</v>
      </c>
      <c r="O75">
        <v>220814.07</v>
      </c>
      <c r="P75"/>
      <c r="Q75"/>
      <c r="R75"/>
      <c r="S75">
        <v>345978</v>
      </c>
      <c r="T75">
        <v>106377</v>
      </c>
      <c r="U75">
        <v>442559.76</v>
      </c>
      <c r="V75"/>
      <c r="W75"/>
      <c r="X75">
        <v>299219.59999999998</v>
      </c>
      <c r="Y75">
        <v>36205.379999999997</v>
      </c>
      <c r="Z75"/>
      <c r="AA75"/>
      <c r="AB75"/>
    </row>
    <row r="76" spans="1:28" x14ac:dyDescent="0.2">
      <c r="A76" t="s">
        <v>2884</v>
      </c>
      <c r="B76">
        <v>495190.66</v>
      </c>
      <c r="C76"/>
      <c r="D76">
        <v>15375.31</v>
      </c>
      <c r="E76">
        <v>701574.26</v>
      </c>
      <c r="F76">
        <v>-42558.45</v>
      </c>
      <c r="G76"/>
      <c r="H76">
        <v>16412.62</v>
      </c>
      <c r="I76">
        <v>62520</v>
      </c>
      <c r="J76">
        <v>7.9</v>
      </c>
      <c r="K76"/>
      <c r="L76"/>
      <c r="M76"/>
      <c r="N76">
        <v>1701541.88</v>
      </c>
      <c r="O76">
        <v>384170.45</v>
      </c>
      <c r="P76">
        <v>18000</v>
      </c>
      <c r="Q76"/>
      <c r="R76"/>
      <c r="S76">
        <v>109650</v>
      </c>
      <c r="T76"/>
      <c r="U76">
        <v>168223.67</v>
      </c>
      <c r="V76"/>
      <c r="W76"/>
      <c r="X76">
        <v>82437.009999999995</v>
      </c>
      <c r="Y76">
        <v>23281.75</v>
      </c>
      <c r="Z76"/>
      <c r="AA76"/>
      <c r="AB76"/>
    </row>
    <row r="77" spans="1:28" x14ac:dyDescent="0.2">
      <c r="A77" t="s">
        <v>2885</v>
      </c>
      <c r="B77">
        <v>489083.9</v>
      </c>
      <c r="C77"/>
      <c r="D77">
        <v>36290.14</v>
      </c>
      <c r="E77">
        <v>1110168.1200000001</v>
      </c>
      <c r="F77">
        <v>105902.8</v>
      </c>
      <c r="G77">
        <v>1200</v>
      </c>
      <c r="H77">
        <v>30742.09</v>
      </c>
      <c r="I77"/>
      <c r="J77">
        <v>20.22</v>
      </c>
      <c r="K77"/>
      <c r="L77"/>
      <c r="M77"/>
      <c r="N77">
        <v>2052419.41</v>
      </c>
      <c r="O77">
        <v>663221.68000000005</v>
      </c>
      <c r="P77"/>
      <c r="Q77"/>
      <c r="R77"/>
      <c r="S77">
        <v>3639</v>
      </c>
      <c r="T77"/>
      <c r="U77">
        <v>86930.59</v>
      </c>
      <c r="V77"/>
      <c r="W77"/>
      <c r="X77">
        <v>101581.69</v>
      </c>
      <c r="Y77">
        <v>3108.7</v>
      </c>
      <c r="Z77"/>
      <c r="AA77"/>
      <c r="AB77">
        <v>79</v>
      </c>
    </row>
    <row r="78" spans="1:28" x14ac:dyDescent="0.2">
      <c r="A78" t="s">
        <v>2886</v>
      </c>
      <c r="B78">
        <v>375323.03</v>
      </c>
      <c r="C78"/>
      <c r="D78">
        <v>8602.75</v>
      </c>
      <c r="E78">
        <v>281690.09000000003</v>
      </c>
      <c r="F78">
        <v>-17317.080000000002</v>
      </c>
      <c r="G78"/>
      <c r="H78">
        <v>40570.68</v>
      </c>
      <c r="I78"/>
      <c r="J78">
        <v>7</v>
      </c>
      <c r="K78"/>
      <c r="L78"/>
      <c r="M78"/>
      <c r="N78">
        <v>2038156.59</v>
      </c>
      <c r="O78">
        <v>415918.8</v>
      </c>
      <c r="P78">
        <v>63280</v>
      </c>
      <c r="Q78"/>
      <c r="R78"/>
      <c r="S78">
        <v>189480</v>
      </c>
      <c r="T78"/>
      <c r="U78">
        <v>279298.33</v>
      </c>
      <c r="V78"/>
      <c r="W78"/>
      <c r="X78">
        <v>149210.79</v>
      </c>
      <c r="Y78">
        <v>19093.05</v>
      </c>
      <c r="Z78"/>
      <c r="AA78"/>
      <c r="AB78"/>
    </row>
    <row r="79" spans="1:28" x14ac:dyDescent="0.2">
      <c r="A79" t="s">
        <v>2887</v>
      </c>
      <c r="B79">
        <v>775270.83</v>
      </c>
      <c r="C79"/>
      <c r="D79">
        <v>72818.7</v>
      </c>
      <c r="E79">
        <v>745124.42</v>
      </c>
      <c r="F79">
        <v>68295.570000000007</v>
      </c>
      <c r="G79"/>
      <c r="H79">
        <v>30300.560000000001</v>
      </c>
      <c r="I79"/>
      <c r="J79">
        <v>0</v>
      </c>
      <c r="K79"/>
      <c r="L79"/>
      <c r="M79">
        <v>-48900.66</v>
      </c>
      <c r="N79">
        <v>2089445.48</v>
      </c>
      <c r="O79">
        <v>398055.24</v>
      </c>
      <c r="P79"/>
      <c r="Q79"/>
      <c r="R79"/>
      <c r="S79">
        <v>252320</v>
      </c>
      <c r="T79"/>
      <c r="U79">
        <v>276320</v>
      </c>
      <c r="V79"/>
      <c r="W79">
        <v>540</v>
      </c>
      <c r="X79">
        <v>106637</v>
      </c>
      <c r="Y79">
        <v>40978.69</v>
      </c>
      <c r="Z79"/>
      <c r="AA79"/>
      <c r="AB79"/>
    </row>
    <row r="80" spans="1:28" x14ac:dyDescent="0.2">
      <c r="A80" t="s">
        <v>2888</v>
      </c>
      <c r="B80">
        <v>887744.88</v>
      </c>
      <c r="C80"/>
      <c r="D80">
        <v>13302</v>
      </c>
      <c r="E80">
        <v>313591.40999999997</v>
      </c>
      <c r="F80">
        <v>122872.26</v>
      </c>
      <c r="G80">
        <v>14000</v>
      </c>
      <c r="H80"/>
      <c r="I80"/>
      <c r="J80">
        <v>360</v>
      </c>
      <c r="K80"/>
      <c r="L80"/>
      <c r="M80"/>
      <c r="N80">
        <v>1725194.64</v>
      </c>
      <c r="O80">
        <v>427268.89</v>
      </c>
      <c r="P80"/>
      <c r="Q80"/>
      <c r="R80"/>
      <c r="S80"/>
      <c r="T80">
        <v>20000</v>
      </c>
      <c r="U80">
        <v>50892</v>
      </c>
      <c r="V80"/>
      <c r="W80"/>
      <c r="X80">
        <v>231204.54</v>
      </c>
      <c r="Y80">
        <v>31033.200000000001</v>
      </c>
      <c r="Z80"/>
      <c r="AA80"/>
      <c r="AB80"/>
    </row>
    <row r="81" spans="1:28" x14ac:dyDescent="0.2">
      <c r="A81" t="s">
        <v>2889</v>
      </c>
      <c r="B81">
        <v>753772.72</v>
      </c>
      <c r="C81"/>
      <c r="D81">
        <v>23836.83</v>
      </c>
      <c r="E81">
        <v>139167.38</v>
      </c>
      <c r="F81">
        <v>26405.96</v>
      </c>
      <c r="G81"/>
      <c r="H81">
        <v>25831.17</v>
      </c>
      <c r="I81"/>
      <c r="J81">
        <v>267.89999999999998</v>
      </c>
      <c r="K81"/>
      <c r="L81"/>
      <c r="M81">
        <v>660</v>
      </c>
      <c r="N81">
        <v>613262.28</v>
      </c>
      <c r="O81">
        <v>341963.84</v>
      </c>
      <c r="P81"/>
      <c r="Q81"/>
      <c r="R81"/>
      <c r="S81">
        <v>353400</v>
      </c>
      <c r="T81"/>
      <c r="U81">
        <v>400098</v>
      </c>
      <c r="V81"/>
      <c r="W81">
        <v>900</v>
      </c>
      <c r="X81">
        <v>127407.35</v>
      </c>
      <c r="Y81">
        <v>7109.97</v>
      </c>
      <c r="Z81"/>
      <c r="AA81"/>
      <c r="AB81"/>
    </row>
    <row r="82" spans="1:28" x14ac:dyDescent="0.2">
      <c r="A82" t="s">
        <v>2890</v>
      </c>
      <c r="B82">
        <v>267493.3</v>
      </c>
      <c r="C82"/>
      <c r="D82">
        <v>4689.5</v>
      </c>
      <c r="E82">
        <v>193751.94</v>
      </c>
      <c r="F82">
        <v>52183.95</v>
      </c>
      <c r="G82">
        <v>0</v>
      </c>
      <c r="H82">
        <v>23400.18</v>
      </c>
      <c r="I82">
        <v>4000</v>
      </c>
      <c r="J82">
        <v>17.239999999999998</v>
      </c>
      <c r="K82"/>
      <c r="L82"/>
      <c r="M82">
        <v>-1858.66</v>
      </c>
      <c r="N82">
        <v>788047.76</v>
      </c>
      <c r="O82">
        <v>272120.82</v>
      </c>
      <c r="P82"/>
      <c r="Q82"/>
      <c r="R82"/>
      <c r="S82">
        <v>165990</v>
      </c>
      <c r="T82"/>
      <c r="U82">
        <v>225504</v>
      </c>
      <c r="V82"/>
      <c r="W82"/>
      <c r="X82">
        <v>56870.81</v>
      </c>
      <c r="Y82">
        <v>9432.84</v>
      </c>
      <c r="Z82"/>
      <c r="AA82"/>
      <c r="AB82">
        <v>500</v>
      </c>
    </row>
    <row r="83" spans="1:28" x14ac:dyDescent="0.2">
      <c r="A83" t="s">
        <v>2891</v>
      </c>
      <c r="B83">
        <v>584056.43999999994</v>
      </c>
      <c r="C83"/>
      <c r="D83">
        <v>6150</v>
      </c>
      <c r="E83">
        <v>-1524170.79</v>
      </c>
      <c r="F83">
        <v>59681.95</v>
      </c>
      <c r="G83"/>
      <c r="H83">
        <v>22059.71</v>
      </c>
      <c r="I83"/>
      <c r="J83">
        <v>3</v>
      </c>
      <c r="K83">
        <v>-11150</v>
      </c>
      <c r="L83"/>
      <c r="M83"/>
      <c r="N83">
        <v>123193.16</v>
      </c>
      <c r="O83">
        <v>240614.74</v>
      </c>
      <c r="P83"/>
      <c r="Q83"/>
      <c r="R83"/>
      <c r="S83">
        <v>85158.1</v>
      </c>
      <c r="T83">
        <v>600</v>
      </c>
      <c r="U83">
        <v>109158.1</v>
      </c>
      <c r="V83"/>
      <c r="W83"/>
      <c r="X83">
        <v>51650.62</v>
      </c>
      <c r="Y83">
        <v>14325.12</v>
      </c>
      <c r="Z83"/>
      <c r="AA83"/>
      <c r="AB83"/>
    </row>
    <row r="84" spans="1:28" x14ac:dyDescent="0.2">
      <c r="A84" t="s">
        <v>2936</v>
      </c>
      <c r="B84">
        <v>494744.44</v>
      </c>
      <c r="C84"/>
      <c r="D84">
        <v>5500</v>
      </c>
      <c r="E84">
        <v>262195.96000000002</v>
      </c>
      <c r="F84">
        <v>21567.759999999998</v>
      </c>
      <c r="G84"/>
      <c r="H84">
        <v>26045.68</v>
      </c>
      <c r="I84">
        <v>33515</v>
      </c>
      <c r="J84">
        <v>10</v>
      </c>
      <c r="K84"/>
      <c r="L84"/>
      <c r="M84"/>
      <c r="N84">
        <v>2101746.27</v>
      </c>
      <c r="O84">
        <v>226096.08</v>
      </c>
      <c r="P84"/>
      <c r="Q84"/>
      <c r="R84"/>
      <c r="S84">
        <v>217560</v>
      </c>
      <c r="T84"/>
      <c r="U84">
        <v>274482</v>
      </c>
      <c r="V84"/>
      <c r="W84"/>
      <c r="X84">
        <v>67268.5</v>
      </c>
      <c r="Y84">
        <v>26371.56</v>
      </c>
      <c r="Z84"/>
      <c r="AA84"/>
      <c r="AB84">
        <v>20500</v>
      </c>
    </row>
    <row r="85" spans="1:28" x14ac:dyDescent="0.2">
      <c r="A85" t="s">
        <v>2892</v>
      </c>
      <c r="B85">
        <v>412477.14</v>
      </c>
      <c r="C85">
        <v>15060</v>
      </c>
      <c r="D85">
        <v>48092.13</v>
      </c>
      <c r="E85">
        <v>1130382.69</v>
      </c>
      <c r="F85">
        <v>80160.67</v>
      </c>
      <c r="G85"/>
      <c r="H85"/>
      <c r="I85">
        <v>21</v>
      </c>
      <c r="J85"/>
      <c r="K85"/>
      <c r="L85"/>
      <c r="M85">
        <v>5069.12</v>
      </c>
      <c r="N85">
        <v>1047464</v>
      </c>
      <c r="O85">
        <v>161783.10999999999</v>
      </c>
      <c r="P85">
        <v>70000</v>
      </c>
      <c r="Q85"/>
      <c r="R85"/>
      <c r="S85">
        <v>328200</v>
      </c>
      <c r="T85"/>
      <c r="U85">
        <v>411000</v>
      </c>
      <c r="V85"/>
      <c r="W85"/>
      <c r="X85">
        <v>100751.73</v>
      </c>
      <c r="Y85">
        <v>34147.78</v>
      </c>
      <c r="Z85"/>
      <c r="AA85"/>
      <c r="AB85"/>
    </row>
    <row r="86" spans="1:28" x14ac:dyDescent="0.2">
      <c r="A86" t="s">
        <v>2893</v>
      </c>
      <c r="B86">
        <v>358267.68</v>
      </c>
      <c r="C86"/>
      <c r="D86">
        <v>120327.35</v>
      </c>
      <c r="E86">
        <v>3564262.14</v>
      </c>
      <c r="F86">
        <v>455552.09</v>
      </c>
      <c r="G86">
        <v>-420</v>
      </c>
      <c r="H86"/>
      <c r="I86"/>
      <c r="J86"/>
      <c r="K86"/>
      <c r="L86"/>
      <c r="M86">
        <v>38216</v>
      </c>
      <c r="N86">
        <v>14214425</v>
      </c>
      <c r="O86">
        <v>385620.98</v>
      </c>
      <c r="P86"/>
      <c r="Q86"/>
      <c r="R86"/>
      <c r="S86"/>
      <c r="T86"/>
      <c r="U86">
        <v>347958</v>
      </c>
      <c r="V86"/>
      <c r="W86"/>
      <c r="X86">
        <v>315205.90999999997</v>
      </c>
      <c r="Y86">
        <v>87548.62</v>
      </c>
      <c r="Z86"/>
      <c r="AA86"/>
      <c r="AB86"/>
    </row>
    <row r="87" spans="1:28" x14ac:dyDescent="0.2">
      <c r="A87" t="s">
        <v>2894</v>
      </c>
      <c r="B87">
        <v>1161718.3</v>
      </c>
      <c r="C87"/>
      <c r="D87">
        <v>121078.59</v>
      </c>
      <c r="E87">
        <v>1063255.79</v>
      </c>
      <c r="F87">
        <v>309992.5</v>
      </c>
      <c r="G87"/>
      <c r="H87">
        <v>1500</v>
      </c>
      <c r="I87"/>
      <c r="J87"/>
      <c r="K87"/>
      <c r="L87"/>
      <c r="M87"/>
      <c r="N87">
        <v>1212550.31</v>
      </c>
      <c r="O87">
        <v>396021.59</v>
      </c>
      <c r="P87"/>
      <c r="Q87"/>
      <c r="R87"/>
      <c r="S87">
        <v>567651</v>
      </c>
      <c r="T87"/>
      <c r="U87">
        <v>918995</v>
      </c>
      <c r="V87"/>
      <c r="W87"/>
      <c r="X87">
        <v>292612.51</v>
      </c>
      <c r="Y87">
        <v>17478.330000000002</v>
      </c>
      <c r="Z87"/>
      <c r="AA87"/>
      <c r="AB87"/>
    </row>
    <row r="88" spans="1:28" x14ac:dyDescent="0.2">
      <c r="A88" t="s">
        <v>2895</v>
      </c>
      <c r="B88">
        <v>563168.84</v>
      </c>
      <c r="C88"/>
      <c r="D88">
        <v>62844.74</v>
      </c>
      <c r="E88">
        <v>3131437.64</v>
      </c>
      <c r="F88">
        <v>118729.14</v>
      </c>
      <c r="G88"/>
      <c r="H88"/>
      <c r="I88">
        <v>259079</v>
      </c>
      <c r="J88"/>
      <c r="K88"/>
      <c r="L88"/>
      <c r="M88"/>
      <c r="N88">
        <v>1047464</v>
      </c>
      <c r="O88">
        <v>200045</v>
      </c>
      <c r="P88"/>
      <c r="Q88"/>
      <c r="R88"/>
      <c r="S88">
        <v>391353</v>
      </c>
      <c r="T88"/>
      <c r="U88">
        <v>563930</v>
      </c>
      <c r="V88"/>
      <c r="W88"/>
      <c r="X88">
        <v>58268.24</v>
      </c>
      <c r="Y88">
        <v>63080.5</v>
      </c>
      <c r="Z88"/>
      <c r="AA88"/>
      <c r="AB88">
        <v>2131</v>
      </c>
    </row>
    <row r="89" spans="1:28" x14ac:dyDescent="0.2">
      <c r="A89" t="s">
        <v>2896</v>
      </c>
      <c r="B89">
        <v>276670.86</v>
      </c>
      <c r="C89"/>
      <c r="D89">
        <v>407423.56</v>
      </c>
      <c r="E89">
        <v>1712432.22</v>
      </c>
      <c r="F89">
        <v>287461.53999999998</v>
      </c>
      <c r="G89">
        <v>0</v>
      </c>
      <c r="H89"/>
      <c r="I89">
        <v>-38755</v>
      </c>
      <c r="J89"/>
      <c r="K89">
        <v>124684</v>
      </c>
      <c r="L89"/>
      <c r="M89"/>
      <c r="N89">
        <v>2617329.11</v>
      </c>
      <c r="O89">
        <v>152602.57999999999</v>
      </c>
      <c r="P89"/>
      <c r="Q89"/>
      <c r="R89"/>
      <c r="S89">
        <v>275430</v>
      </c>
      <c r="T89"/>
      <c r="U89">
        <v>429215</v>
      </c>
      <c r="V89"/>
      <c r="W89">
        <v>11618</v>
      </c>
      <c r="X89">
        <v>130536.43</v>
      </c>
      <c r="Y89">
        <v>41808.800000000003</v>
      </c>
      <c r="Z89"/>
      <c r="AA89"/>
      <c r="AB89"/>
    </row>
    <row r="90" spans="1:28" x14ac:dyDescent="0.2">
      <c r="A90" t="s">
        <v>2897</v>
      </c>
      <c r="B90">
        <v>183909.91</v>
      </c>
      <c r="C90"/>
      <c r="D90">
        <v>59220.35</v>
      </c>
      <c r="E90">
        <v>483458.04</v>
      </c>
      <c r="F90">
        <v>89540.98</v>
      </c>
      <c r="G90">
        <v>262030</v>
      </c>
      <c r="H90"/>
      <c r="I90"/>
      <c r="J90"/>
      <c r="K90"/>
      <c r="L90"/>
      <c r="M90"/>
      <c r="N90">
        <v>1047464</v>
      </c>
      <c r="O90">
        <v>78987.81</v>
      </c>
      <c r="P90"/>
      <c r="Q90">
        <v>453.79</v>
      </c>
      <c r="R90"/>
      <c r="S90">
        <v>150060</v>
      </c>
      <c r="T90"/>
      <c r="U90">
        <v>228355</v>
      </c>
      <c r="V90">
        <v>12371</v>
      </c>
      <c r="W90"/>
      <c r="X90">
        <v>69053.009999999995</v>
      </c>
      <c r="Y90">
        <v>27616.54</v>
      </c>
      <c r="Z90"/>
      <c r="AA90"/>
      <c r="AB90"/>
    </row>
    <row r="91" spans="1:28" x14ac:dyDescent="0.2">
      <c r="A91" t="s">
        <v>2898</v>
      </c>
      <c r="B91">
        <v>263016.21000000002</v>
      </c>
      <c r="C91"/>
      <c r="D91">
        <v>684769.22</v>
      </c>
      <c r="E91">
        <v>8646967.8200000003</v>
      </c>
      <c r="F91">
        <v>345525.11</v>
      </c>
      <c r="G91">
        <v>31913.25</v>
      </c>
      <c r="H91">
        <v>46425</v>
      </c>
      <c r="I91">
        <v>447143</v>
      </c>
      <c r="J91">
        <v>-564.38</v>
      </c>
      <c r="K91"/>
      <c r="L91"/>
      <c r="M91">
        <v>-1185</v>
      </c>
      <c r="N91">
        <v>1215671.21</v>
      </c>
      <c r="O91">
        <v>443241.48</v>
      </c>
      <c r="P91"/>
      <c r="Q91"/>
      <c r="R91"/>
      <c r="S91">
        <v>472740</v>
      </c>
      <c r="T91"/>
      <c r="U91">
        <v>802017</v>
      </c>
      <c r="V91"/>
      <c r="W91"/>
      <c r="X91">
        <v>68367.009999999995</v>
      </c>
      <c r="Y91">
        <v>29684.91</v>
      </c>
      <c r="Z91"/>
      <c r="AA91"/>
      <c r="AB91"/>
    </row>
    <row r="92" spans="1:28" x14ac:dyDescent="0.2">
      <c r="A92" t="s">
        <v>2899</v>
      </c>
      <c r="B92">
        <v>735831.27</v>
      </c>
      <c r="C92">
        <v>2220</v>
      </c>
      <c r="D92">
        <v>52435</v>
      </c>
      <c r="E92">
        <v>1073625.8700000001</v>
      </c>
      <c r="F92">
        <v>229954.83</v>
      </c>
      <c r="G92">
        <v>218132.77</v>
      </c>
      <c r="H92">
        <v>14010.26</v>
      </c>
      <c r="I92">
        <v>18</v>
      </c>
      <c r="J92">
        <v>761.63</v>
      </c>
      <c r="K92">
        <v>23615</v>
      </c>
      <c r="L92">
        <v>-134642.35</v>
      </c>
      <c r="M92">
        <v>327611.94</v>
      </c>
      <c r="N92">
        <v>1849378.08</v>
      </c>
      <c r="O92">
        <v>117702.09</v>
      </c>
      <c r="P92"/>
      <c r="Q92"/>
      <c r="R92"/>
      <c r="S92">
        <v>377370</v>
      </c>
      <c r="T92"/>
      <c r="U92">
        <v>469949</v>
      </c>
      <c r="V92"/>
      <c r="W92"/>
      <c r="X92">
        <v>83576.600000000006</v>
      </c>
      <c r="Y92">
        <v>24810.54</v>
      </c>
      <c r="Z92"/>
      <c r="AA92"/>
      <c r="AB92"/>
    </row>
    <row r="93" spans="1:28" x14ac:dyDescent="0.2">
      <c r="A93" t="s">
        <v>2900</v>
      </c>
      <c r="B93">
        <v>549020.11</v>
      </c>
      <c r="C93"/>
      <c r="D93">
        <v>27507.74</v>
      </c>
      <c r="E93">
        <v>1413796.4</v>
      </c>
      <c r="F93">
        <v>115215</v>
      </c>
      <c r="G93">
        <v>213610</v>
      </c>
      <c r="H93"/>
      <c r="I93"/>
      <c r="J93">
        <v>129.91</v>
      </c>
      <c r="K93"/>
      <c r="L93">
        <v>111.4</v>
      </c>
      <c r="M93">
        <v>-197626.49</v>
      </c>
      <c r="N93">
        <v>281440</v>
      </c>
      <c r="O93">
        <v>207108.61</v>
      </c>
      <c r="P93"/>
      <c r="Q93"/>
      <c r="R93"/>
      <c r="S93"/>
      <c r="T93"/>
      <c r="U93">
        <v>167409</v>
      </c>
      <c r="V93"/>
      <c r="W93"/>
      <c r="X93">
        <v>91961.14</v>
      </c>
      <c r="Y93">
        <v>79747.45</v>
      </c>
      <c r="Z93"/>
      <c r="AA93"/>
      <c r="AB93"/>
    </row>
    <row r="94" spans="1:28" x14ac:dyDescent="0.2">
      <c r="A94" t="s">
        <v>2901</v>
      </c>
      <c r="B94">
        <v>340430.64</v>
      </c>
      <c r="C94"/>
      <c r="D94">
        <v>25776.01</v>
      </c>
      <c r="E94">
        <v>3632186.29</v>
      </c>
      <c r="F94">
        <v>346938.98</v>
      </c>
      <c r="G94"/>
      <c r="H94"/>
      <c r="I94">
        <v>72670</v>
      </c>
      <c r="J94"/>
      <c r="K94"/>
      <c r="L94"/>
      <c r="M94">
        <v>321202.64</v>
      </c>
      <c r="N94">
        <v>2812906.16</v>
      </c>
      <c r="O94">
        <v>131207.03</v>
      </c>
      <c r="P94"/>
      <c r="Q94"/>
      <c r="R94"/>
      <c r="S94">
        <v>430290</v>
      </c>
      <c r="T94"/>
      <c r="U94">
        <v>515440</v>
      </c>
      <c r="V94"/>
      <c r="W94"/>
      <c r="X94">
        <v>171392.8</v>
      </c>
      <c r="Y94">
        <v>90523.32</v>
      </c>
      <c r="Z94"/>
      <c r="AA94"/>
      <c r="AB94"/>
    </row>
    <row r="95" spans="1:28" x14ac:dyDescent="0.2">
      <c r="A95" t="s">
        <v>2902</v>
      </c>
      <c r="B95">
        <v>269328.03999999998</v>
      </c>
      <c r="C95"/>
      <c r="D95">
        <v>9271.85</v>
      </c>
      <c r="E95">
        <v>2933196.45</v>
      </c>
      <c r="F95">
        <v>24244.17</v>
      </c>
      <c r="G95">
        <v>0</v>
      </c>
      <c r="H95"/>
      <c r="I95"/>
      <c r="J95"/>
      <c r="K95">
        <v>5000</v>
      </c>
      <c r="L95"/>
      <c r="M95"/>
      <c r="N95">
        <v>1047464</v>
      </c>
      <c r="O95">
        <v>161464.34</v>
      </c>
      <c r="P95"/>
      <c r="Q95"/>
      <c r="R95"/>
      <c r="S95">
        <v>203940</v>
      </c>
      <c r="T95"/>
      <c r="U95">
        <v>342978</v>
      </c>
      <c r="V95"/>
      <c r="W95"/>
      <c r="X95">
        <v>47199.01</v>
      </c>
      <c r="Y95">
        <v>60657.29</v>
      </c>
      <c r="Z95"/>
      <c r="AA95"/>
      <c r="AB95"/>
    </row>
    <row r="96" spans="1:28" x14ac:dyDescent="0.2">
      <c r="A96" t="s">
        <v>2903</v>
      </c>
      <c r="B96">
        <v>294798.19</v>
      </c>
      <c r="C96"/>
      <c r="D96">
        <v>25533.279999999999</v>
      </c>
      <c r="E96">
        <v>944255.88</v>
      </c>
      <c r="F96">
        <v>829713.53</v>
      </c>
      <c r="G96"/>
      <c r="H96"/>
      <c r="I96">
        <v>23615</v>
      </c>
      <c r="J96"/>
      <c r="K96"/>
      <c r="L96"/>
      <c r="M96">
        <v>397427.28</v>
      </c>
      <c r="N96">
        <v>1334838.29</v>
      </c>
      <c r="O96">
        <v>272063.46999999997</v>
      </c>
      <c r="P96"/>
      <c r="Q96"/>
      <c r="R96"/>
      <c r="S96"/>
      <c r="T96"/>
      <c r="U96">
        <v>172287</v>
      </c>
      <c r="V96"/>
      <c r="W96">
        <v>1640</v>
      </c>
      <c r="X96">
        <v>80903.28</v>
      </c>
      <c r="Y96">
        <v>98992.37</v>
      </c>
      <c r="Z96"/>
      <c r="AA96"/>
      <c r="AB96"/>
    </row>
    <row r="97" spans="1:28" x14ac:dyDescent="0.2">
      <c r="A97" t="s">
        <v>2904</v>
      </c>
      <c r="B97">
        <v>281916.21000000002</v>
      </c>
      <c r="C97"/>
      <c r="D97">
        <v>304200.74</v>
      </c>
      <c r="E97">
        <v>1287097.19</v>
      </c>
      <c r="F97">
        <v>1159971.94</v>
      </c>
      <c r="G97"/>
      <c r="H97">
        <v>924</v>
      </c>
      <c r="I97"/>
      <c r="J97"/>
      <c r="K97"/>
      <c r="L97"/>
      <c r="M97"/>
      <c r="N97">
        <v>613325.81999999995</v>
      </c>
      <c r="O97">
        <v>223372</v>
      </c>
      <c r="P97"/>
      <c r="Q97"/>
      <c r="R97"/>
      <c r="S97">
        <v>193400</v>
      </c>
      <c r="T97">
        <v>-15712</v>
      </c>
      <c r="U97">
        <v>356209</v>
      </c>
      <c r="V97"/>
      <c r="W97"/>
      <c r="X97">
        <v>47837.440000000002</v>
      </c>
      <c r="Y97">
        <v>524</v>
      </c>
      <c r="Z97"/>
      <c r="AA97"/>
      <c r="AB97">
        <v>27370</v>
      </c>
    </row>
    <row r="98" spans="1:28" x14ac:dyDescent="0.2">
      <c r="A98" t="s">
        <v>2905</v>
      </c>
      <c r="B98">
        <v>209169.66</v>
      </c>
      <c r="C98"/>
      <c r="D98">
        <v>112358.99</v>
      </c>
      <c r="E98">
        <v>933572.68</v>
      </c>
      <c r="F98">
        <v>-237006.82</v>
      </c>
      <c r="G98"/>
      <c r="H98"/>
      <c r="I98"/>
      <c r="J98">
        <v>0</v>
      </c>
      <c r="K98"/>
      <c r="L98"/>
      <c r="M98">
        <v>-397645.44</v>
      </c>
      <c r="N98">
        <v>1790978.12</v>
      </c>
      <c r="O98">
        <v>212826.16</v>
      </c>
      <c r="P98"/>
      <c r="Q98"/>
      <c r="R98"/>
      <c r="S98">
        <v>393803.1</v>
      </c>
      <c r="T98"/>
      <c r="U98">
        <v>573332.1</v>
      </c>
      <c r="V98"/>
      <c r="W98"/>
      <c r="X98">
        <v>144770.04999999999</v>
      </c>
      <c r="Y98">
        <v>42802.63</v>
      </c>
      <c r="Z98"/>
      <c r="AA98"/>
      <c r="AB98">
        <v>58510</v>
      </c>
    </row>
    <row r="99" spans="1:28" x14ac:dyDescent="0.2">
      <c r="A99" t="s">
        <v>2906</v>
      </c>
      <c r="B99">
        <v>1254144.17</v>
      </c>
      <c r="C99"/>
      <c r="D99">
        <v>122325.67</v>
      </c>
      <c r="E99">
        <v>4151593.1</v>
      </c>
      <c r="F99">
        <v>1120939.21</v>
      </c>
      <c r="G99">
        <v>0</v>
      </c>
      <c r="H99"/>
      <c r="I99"/>
      <c r="J99">
        <v>0</v>
      </c>
      <c r="K99">
        <v>164284</v>
      </c>
      <c r="L99"/>
      <c r="M99">
        <v>360445.78</v>
      </c>
      <c r="N99">
        <v>1047464</v>
      </c>
      <c r="O99">
        <v>280229.71000000002</v>
      </c>
      <c r="P99"/>
      <c r="Q99"/>
      <c r="R99"/>
      <c r="S99">
        <v>770370</v>
      </c>
      <c r="T99"/>
      <c r="U99">
        <v>1001541</v>
      </c>
      <c r="V99"/>
      <c r="W99"/>
      <c r="X99">
        <v>215228.69</v>
      </c>
      <c r="Y99">
        <v>165537.20000000001</v>
      </c>
      <c r="Z99"/>
      <c r="AA99"/>
      <c r="AB99"/>
    </row>
    <row r="100" spans="1:28" x14ac:dyDescent="0.2">
      <c r="A100" t="s">
        <v>2907</v>
      </c>
      <c r="B100">
        <v>175661.17</v>
      </c>
      <c r="C100">
        <v>14800</v>
      </c>
      <c r="D100">
        <v>1563.19</v>
      </c>
      <c r="E100">
        <v>1115104.01</v>
      </c>
      <c r="F100">
        <v>89513.65</v>
      </c>
      <c r="G100">
        <v>0</v>
      </c>
      <c r="H100"/>
      <c r="I100">
        <v>364291</v>
      </c>
      <c r="J100"/>
      <c r="K100">
        <v>151225</v>
      </c>
      <c r="L100"/>
      <c r="M100">
        <v>12404</v>
      </c>
      <c r="N100">
        <v>1768225.65</v>
      </c>
      <c r="O100">
        <v>165755.31</v>
      </c>
      <c r="P100"/>
      <c r="Q100"/>
      <c r="R100"/>
      <c r="S100"/>
      <c r="T100"/>
      <c r="U100">
        <v>85950</v>
      </c>
      <c r="V100"/>
      <c r="W100"/>
      <c r="X100">
        <v>272638.7</v>
      </c>
      <c r="Y100">
        <v>45234.73</v>
      </c>
      <c r="Z100"/>
      <c r="AA100"/>
      <c r="AB100"/>
    </row>
    <row r="101" spans="1:28" x14ac:dyDescent="0.2">
      <c r="A101" t="s">
        <v>2937</v>
      </c>
      <c r="B101">
        <v>124075.5</v>
      </c>
      <c r="C101"/>
      <c r="D101">
        <v>32722.85</v>
      </c>
      <c r="E101">
        <v>689906.38</v>
      </c>
      <c r="F101">
        <v>146866.13</v>
      </c>
      <c r="G101"/>
      <c r="H101"/>
      <c r="I101"/>
      <c r="J101"/>
      <c r="K101"/>
      <c r="L101"/>
      <c r="M101"/>
      <c r="N101">
        <v>1440650.38</v>
      </c>
      <c r="O101">
        <v>247957.4</v>
      </c>
      <c r="P101"/>
      <c r="Q101"/>
      <c r="R101"/>
      <c r="S101">
        <v>524010</v>
      </c>
      <c r="T101"/>
      <c r="U101">
        <v>648242</v>
      </c>
      <c r="V101"/>
      <c r="W101"/>
      <c r="X101">
        <v>166484.82</v>
      </c>
      <c r="Y101">
        <v>47435.45</v>
      </c>
      <c r="Z101"/>
      <c r="AA101"/>
      <c r="AB101"/>
    </row>
    <row r="102" spans="1:28" x14ac:dyDescent="0.2">
      <c r="A102" t="s">
        <v>2908</v>
      </c>
      <c r="B102">
        <v>384771.87</v>
      </c>
      <c r="C102"/>
      <c r="D102">
        <v>45614.52</v>
      </c>
      <c r="E102">
        <v>1368580.81</v>
      </c>
      <c r="F102">
        <v>374500.19</v>
      </c>
      <c r="G102">
        <v>91000</v>
      </c>
      <c r="H102">
        <v>27200</v>
      </c>
      <c r="I102"/>
      <c r="J102">
        <v>1161.47</v>
      </c>
      <c r="K102"/>
      <c r="L102"/>
      <c r="M102"/>
      <c r="N102">
        <v>2439714</v>
      </c>
      <c r="O102">
        <v>218728.68</v>
      </c>
      <c r="P102"/>
      <c r="Q102"/>
      <c r="R102"/>
      <c r="S102">
        <v>360840</v>
      </c>
      <c r="T102"/>
      <c r="U102">
        <v>387562</v>
      </c>
      <c r="V102"/>
      <c r="W102"/>
      <c r="X102">
        <v>53750</v>
      </c>
      <c r="Y102">
        <v>89355.58</v>
      </c>
      <c r="Z102"/>
      <c r="AA102"/>
      <c r="AB102"/>
    </row>
    <row r="103" spans="1:28" x14ac:dyDescent="0.2">
      <c r="A103" t="s">
        <v>2909</v>
      </c>
      <c r="B103">
        <v>345517.13</v>
      </c>
      <c r="C103"/>
      <c r="D103">
        <v>117736.87</v>
      </c>
      <c r="E103">
        <v>985832.13</v>
      </c>
      <c r="F103">
        <v>157666.85999999999</v>
      </c>
      <c r="G103"/>
      <c r="H103">
        <v>52376.04</v>
      </c>
      <c r="I103"/>
      <c r="J103"/>
      <c r="K103"/>
      <c r="L103"/>
      <c r="M103"/>
      <c r="N103">
        <v>3137825</v>
      </c>
      <c r="O103">
        <v>295462.45</v>
      </c>
      <c r="P103"/>
      <c r="Q103">
        <v>14.58</v>
      </c>
      <c r="R103"/>
      <c r="S103"/>
      <c r="T103"/>
      <c r="U103">
        <v>51910</v>
      </c>
      <c r="V103"/>
      <c r="W103">
        <v>712</v>
      </c>
      <c r="X103">
        <v>117122.35</v>
      </c>
      <c r="Y103">
        <v>62957.37</v>
      </c>
      <c r="Z103"/>
      <c r="AA103"/>
      <c r="AB103"/>
    </row>
    <row r="104" spans="1:28" x14ac:dyDescent="0.2">
      <c r="A104" t="s">
        <v>2912</v>
      </c>
      <c r="B104">
        <v>140326.92000000001</v>
      </c>
      <c r="C104"/>
      <c r="D104">
        <v>17827.169999999998</v>
      </c>
      <c r="E104">
        <v>1222009.2</v>
      </c>
      <c r="F104">
        <v>334570.59000000003</v>
      </c>
      <c r="G104"/>
      <c r="H104">
        <v>33851.040000000001</v>
      </c>
      <c r="I104"/>
      <c r="J104">
        <v>4496.88</v>
      </c>
      <c r="K104"/>
      <c r="L104"/>
      <c r="M104"/>
      <c r="N104">
        <v>1499736.2</v>
      </c>
      <c r="O104">
        <v>306431.46000000002</v>
      </c>
      <c r="P104"/>
      <c r="Q104"/>
      <c r="R104"/>
      <c r="S104">
        <v>349800</v>
      </c>
      <c r="T104">
        <v>4500</v>
      </c>
      <c r="U104">
        <v>417432</v>
      </c>
      <c r="V104"/>
      <c r="W104"/>
      <c r="X104">
        <v>137977.01999999999</v>
      </c>
      <c r="Y104">
        <v>39098.49</v>
      </c>
      <c r="Z104"/>
      <c r="AA104"/>
      <c r="AB104"/>
    </row>
    <row r="105" spans="1:28" x14ac:dyDescent="0.2">
      <c r="A105" t="s">
        <v>2913</v>
      </c>
      <c r="B105">
        <v>390725.29</v>
      </c>
      <c r="C105"/>
      <c r="D105">
        <v>87738.04</v>
      </c>
      <c r="E105">
        <v>702429.59</v>
      </c>
      <c r="F105">
        <v>277891.21999999997</v>
      </c>
      <c r="G105"/>
      <c r="H105">
        <v>30850</v>
      </c>
      <c r="I105"/>
      <c r="J105">
        <v>4405.04</v>
      </c>
      <c r="K105"/>
      <c r="L105"/>
      <c r="M105"/>
      <c r="N105">
        <v>2219622</v>
      </c>
      <c r="O105">
        <v>338300.96</v>
      </c>
      <c r="P105"/>
      <c r="Q105"/>
      <c r="R105"/>
      <c r="S105">
        <v>240180</v>
      </c>
      <c r="T105">
        <v>4500</v>
      </c>
      <c r="U105">
        <v>370795</v>
      </c>
      <c r="V105"/>
      <c r="W105"/>
      <c r="X105">
        <v>108337.94</v>
      </c>
      <c r="Y105">
        <v>52705.440000000002</v>
      </c>
      <c r="Z105"/>
      <c r="AA105"/>
      <c r="AB105"/>
    </row>
    <row r="106" spans="1:28" x14ac:dyDescent="0.2">
      <c r="A106" t="s">
        <v>2915</v>
      </c>
      <c r="B106">
        <v>431650.66</v>
      </c>
      <c r="C106"/>
      <c r="D106">
        <v>17590.689999999999</v>
      </c>
      <c r="E106">
        <v>868298.17</v>
      </c>
      <c r="F106">
        <v>241148.79999999999</v>
      </c>
      <c r="G106"/>
      <c r="H106">
        <v>33504.720000000001</v>
      </c>
      <c r="I106"/>
      <c r="J106">
        <v>287.18</v>
      </c>
      <c r="K106">
        <v>2000</v>
      </c>
      <c r="L106"/>
      <c r="M106"/>
      <c r="N106">
        <v>57641</v>
      </c>
      <c r="O106">
        <v>291127</v>
      </c>
      <c r="P106"/>
      <c r="Q106"/>
      <c r="R106"/>
      <c r="S106">
        <v>174860</v>
      </c>
      <c r="T106">
        <v>7000</v>
      </c>
      <c r="U106">
        <v>279886</v>
      </c>
      <c r="V106"/>
      <c r="W106"/>
      <c r="X106">
        <v>90830</v>
      </c>
      <c r="Y106">
        <v>45214.2</v>
      </c>
      <c r="Z106"/>
      <c r="AA106"/>
      <c r="AB106"/>
    </row>
    <row r="107" spans="1:28" x14ac:dyDescent="0.2">
      <c r="A107" t="s">
        <v>2917</v>
      </c>
      <c r="B107">
        <v>1222012.1000000001</v>
      </c>
      <c r="C107"/>
      <c r="D107">
        <v>41417.18</v>
      </c>
      <c r="E107">
        <v>953170.43</v>
      </c>
      <c r="F107">
        <v>97604.7</v>
      </c>
      <c r="G107"/>
      <c r="H107"/>
      <c r="I107"/>
      <c r="J107">
        <v>153</v>
      </c>
      <c r="K107"/>
      <c r="L107"/>
      <c r="M107"/>
      <c r="N107">
        <v>4303318.3099999996</v>
      </c>
      <c r="O107">
        <v>716979.51</v>
      </c>
      <c r="P107">
        <v>128000</v>
      </c>
      <c r="Q107"/>
      <c r="R107"/>
      <c r="S107">
        <v>613459.5</v>
      </c>
      <c r="T107"/>
      <c r="U107">
        <v>738147.5</v>
      </c>
      <c r="V107"/>
      <c r="W107"/>
      <c r="X107">
        <v>113745.98</v>
      </c>
      <c r="Y107">
        <v>29225.55</v>
      </c>
      <c r="Z107"/>
      <c r="AA107"/>
      <c r="AB107"/>
    </row>
    <row r="108" spans="1:28" x14ac:dyDescent="0.2">
      <c r="A108" t="s">
        <v>2918</v>
      </c>
      <c r="B108">
        <v>430379.24</v>
      </c>
      <c r="C108"/>
      <c r="D108">
        <v>15054.88</v>
      </c>
      <c r="E108">
        <v>591343.93000000005</v>
      </c>
      <c r="F108">
        <v>181200.72</v>
      </c>
      <c r="G108"/>
      <c r="H108">
        <v>25605</v>
      </c>
      <c r="I108"/>
      <c r="J108">
        <v>156</v>
      </c>
      <c r="K108"/>
      <c r="L108"/>
      <c r="M108"/>
      <c r="N108">
        <v>2346487</v>
      </c>
      <c r="O108">
        <v>304267.68</v>
      </c>
      <c r="P108"/>
      <c r="Q108"/>
      <c r="R108"/>
      <c r="S108">
        <v>379013.4</v>
      </c>
      <c r="T108"/>
      <c r="U108">
        <v>441313.4</v>
      </c>
      <c r="V108"/>
      <c r="W108"/>
      <c r="X108">
        <v>120781</v>
      </c>
      <c r="Y108">
        <v>49692.29</v>
      </c>
      <c r="Z108"/>
      <c r="AA108"/>
      <c r="AB108"/>
    </row>
    <row r="109" spans="1:28" x14ac:dyDescent="0.2">
      <c r="A109" t="s">
        <v>2919</v>
      </c>
      <c r="B109">
        <v>859612.92</v>
      </c>
      <c r="C109"/>
      <c r="D109">
        <v>52160.87</v>
      </c>
      <c r="E109">
        <v>919037.64</v>
      </c>
      <c r="F109">
        <v>233373.53</v>
      </c>
      <c r="G109">
        <v>0</v>
      </c>
      <c r="H109">
        <v>35391.71</v>
      </c>
      <c r="I109"/>
      <c r="J109">
        <v>234.64</v>
      </c>
      <c r="K109"/>
      <c r="L109"/>
      <c r="M109"/>
      <c r="N109">
        <v>2125037.4300000002</v>
      </c>
      <c r="O109">
        <v>480645.96</v>
      </c>
      <c r="P109"/>
      <c r="Q109"/>
      <c r="R109"/>
      <c r="S109">
        <v>383200.5</v>
      </c>
      <c r="T109">
        <v>70044</v>
      </c>
      <c r="U109">
        <v>476146.5</v>
      </c>
      <c r="V109"/>
      <c r="W109"/>
      <c r="X109">
        <v>356506.48</v>
      </c>
      <c r="Y109">
        <v>46291.02</v>
      </c>
      <c r="Z109"/>
      <c r="AA109"/>
      <c r="AB109"/>
    </row>
    <row r="110" spans="1:28" x14ac:dyDescent="0.2">
      <c r="A110" t="s">
        <v>2920</v>
      </c>
      <c r="B110">
        <v>1225892.77</v>
      </c>
      <c r="C110"/>
      <c r="D110">
        <v>4469.6899999999996</v>
      </c>
      <c r="E110">
        <v>3055480.14</v>
      </c>
      <c r="F110">
        <v>144277.06</v>
      </c>
      <c r="G110"/>
      <c r="H110">
        <v>38886.449999999997</v>
      </c>
      <c r="I110"/>
      <c r="J110">
        <v>160</v>
      </c>
      <c r="K110"/>
      <c r="L110"/>
      <c r="M110"/>
      <c r="N110">
        <v>1196485.3400000001</v>
      </c>
      <c r="O110">
        <v>815588.62</v>
      </c>
      <c r="P110"/>
      <c r="Q110"/>
      <c r="R110"/>
      <c r="S110">
        <v>272002.5</v>
      </c>
      <c r="T110">
        <v>94983.67</v>
      </c>
      <c r="U110">
        <v>391060.5</v>
      </c>
      <c r="V110"/>
      <c r="W110"/>
      <c r="X110">
        <v>153162.94</v>
      </c>
      <c r="Y110">
        <v>61237.65</v>
      </c>
      <c r="Z110"/>
      <c r="AA110"/>
      <c r="AB110">
        <v>500</v>
      </c>
    </row>
    <row r="111" spans="1:28" x14ac:dyDescent="0.2">
      <c r="A111" t="s">
        <v>2938</v>
      </c>
      <c r="B111">
        <v>413202.93</v>
      </c>
      <c r="C111"/>
      <c r="D111">
        <v>30253.85</v>
      </c>
      <c r="E111">
        <v>472328</v>
      </c>
      <c r="F111">
        <v>211347.93</v>
      </c>
      <c r="G111">
        <v>17000</v>
      </c>
      <c r="H111">
        <v>25149.48</v>
      </c>
      <c r="I111"/>
      <c r="J111">
        <v>156</v>
      </c>
      <c r="K111"/>
      <c r="L111"/>
      <c r="M111"/>
      <c r="N111">
        <v>1169693.49</v>
      </c>
      <c r="O111">
        <v>242605.63</v>
      </c>
      <c r="P111"/>
      <c r="Q111"/>
      <c r="R111"/>
      <c r="S111">
        <v>240918</v>
      </c>
      <c r="T111"/>
      <c r="U111">
        <v>311598</v>
      </c>
      <c r="V111"/>
      <c r="W111"/>
      <c r="X111">
        <v>74983.02</v>
      </c>
      <c r="Y111">
        <v>48729.89</v>
      </c>
      <c r="Z111"/>
      <c r="AA111"/>
      <c r="AB111">
        <v>500</v>
      </c>
    </row>
    <row r="112" spans="1:28" x14ac:dyDescent="0.2">
      <c r="A112" t="s">
        <v>2921</v>
      </c>
      <c r="B112">
        <v>926193.29</v>
      </c>
      <c r="C112">
        <v>47800</v>
      </c>
      <c r="D112">
        <v>93908.75</v>
      </c>
      <c r="E112">
        <v>1302719.6200000001</v>
      </c>
      <c r="F112">
        <v>207770.79</v>
      </c>
      <c r="G112">
        <v>0</v>
      </c>
      <c r="H112">
        <v>26210</v>
      </c>
      <c r="I112">
        <v>170000</v>
      </c>
      <c r="J112">
        <v>436.44</v>
      </c>
      <c r="K112"/>
      <c r="L112"/>
      <c r="M112">
        <v>73090.990000000005</v>
      </c>
      <c r="N112">
        <v>620039.24</v>
      </c>
      <c r="O112">
        <v>190752.61</v>
      </c>
      <c r="P112"/>
      <c r="Q112"/>
      <c r="R112">
        <v>630</v>
      </c>
      <c r="S112">
        <v>262588.2</v>
      </c>
      <c r="T112">
        <v>111300</v>
      </c>
      <c r="U112">
        <v>332493.88</v>
      </c>
      <c r="V112"/>
      <c r="W112"/>
      <c r="X112">
        <v>403701.73</v>
      </c>
      <c r="Y112">
        <v>72612.88</v>
      </c>
      <c r="Z112"/>
      <c r="AA112">
        <v>6</v>
      </c>
      <c r="AB112"/>
    </row>
    <row r="113" spans="1:28" x14ac:dyDescent="0.2">
      <c r="A113" t="s">
        <v>2922</v>
      </c>
      <c r="B113">
        <v>820006.12</v>
      </c>
      <c r="C113">
        <v>43800</v>
      </c>
      <c r="D113">
        <v>37931.449999999997</v>
      </c>
      <c r="E113">
        <v>1061880.31</v>
      </c>
      <c r="F113">
        <v>81118.38</v>
      </c>
      <c r="G113">
        <v>3000</v>
      </c>
      <c r="H113">
        <v>86929</v>
      </c>
      <c r="I113">
        <v>112880</v>
      </c>
      <c r="J113">
        <v>6.9</v>
      </c>
      <c r="K113"/>
      <c r="L113"/>
      <c r="M113"/>
      <c r="N113">
        <v>3271774.09</v>
      </c>
      <c r="O113">
        <v>298474.82</v>
      </c>
      <c r="P113"/>
      <c r="Q113"/>
      <c r="R113">
        <v>860</v>
      </c>
      <c r="S113">
        <v>455859.6</v>
      </c>
      <c r="T113"/>
      <c r="U113">
        <v>675887.6</v>
      </c>
      <c r="V113"/>
      <c r="W113"/>
      <c r="X113">
        <v>466012.92</v>
      </c>
      <c r="Y113">
        <v>65866.59</v>
      </c>
      <c r="Z113"/>
      <c r="AA113"/>
      <c r="AB113"/>
    </row>
    <row r="114" spans="1:28" x14ac:dyDescent="0.2">
      <c r="A114" t="s">
        <v>2923</v>
      </c>
      <c r="B114">
        <v>464228.8</v>
      </c>
      <c r="C114">
        <v>20400</v>
      </c>
      <c r="D114">
        <v>30359</v>
      </c>
      <c r="E114">
        <v>786146.17</v>
      </c>
      <c r="F114">
        <v>-10322.129999999999</v>
      </c>
      <c r="G114">
        <v>-4680</v>
      </c>
      <c r="H114"/>
      <c r="I114"/>
      <c r="J114">
        <v>0</v>
      </c>
      <c r="K114"/>
      <c r="L114"/>
      <c r="M114"/>
      <c r="N114">
        <v>1131001.29</v>
      </c>
      <c r="O114">
        <v>114154.97</v>
      </c>
      <c r="P114"/>
      <c r="Q114"/>
      <c r="R114">
        <v>830</v>
      </c>
      <c r="S114">
        <v>212910</v>
      </c>
      <c r="T114"/>
      <c r="U114">
        <v>276212</v>
      </c>
      <c r="V114"/>
      <c r="W114"/>
      <c r="X114">
        <v>164384.60999999999</v>
      </c>
      <c r="Y114">
        <v>20309.64</v>
      </c>
      <c r="Z114"/>
      <c r="AA114"/>
      <c r="AB114"/>
    </row>
    <row r="115" spans="1:28" x14ac:dyDescent="0.2">
      <c r="A115" t="s">
        <v>2924</v>
      </c>
      <c r="B115">
        <v>237288.43</v>
      </c>
      <c r="C115">
        <v>45800</v>
      </c>
      <c r="D115">
        <v>52259.75</v>
      </c>
      <c r="E115">
        <v>864141.96</v>
      </c>
      <c r="F115">
        <v>399958.63</v>
      </c>
      <c r="G115"/>
      <c r="H115"/>
      <c r="I115"/>
      <c r="J115">
        <v>0</v>
      </c>
      <c r="K115"/>
      <c r="L115"/>
      <c r="M115"/>
      <c r="N115">
        <v>1731639.01</v>
      </c>
      <c r="O115">
        <v>192636.16</v>
      </c>
      <c r="P115"/>
      <c r="Q115"/>
      <c r="R115">
        <v>1140</v>
      </c>
      <c r="S115">
        <v>467700</v>
      </c>
      <c r="T115"/>
      <c r="U115">
        <v>646052</v>
      </c>
      <c r="V115"/>
      <c r="W115"/>
      <c r="X115">
        <v>184817.97</v>
      </c>
      <c r="Y115">
        <v>67669.210000000006</v>
      </c>
      <c r="Z115"/>
      <c r="AA115"/>
      <c r="AB115"/>
    </row>
    <row r="116" spans="1:28" x14ac:dyDescent="0.2">
      <c r="A116" t="s">
        <v>2925</v>
      </c>
      <c r="B116">
        <v>186459.91</v>
      </c>
      <c r="C116">
        <v>11000</v>
      </c>
      <c r="D116">
        <v>28099.55</v>
      </c>
      <c r="E116">
        <v>563424.25</v>
      </c>
      <c r="F116">
        <v>227720.87</v>
      </c>
      <c r="G116">
        <v>0</v>
      </c>
      <c r="H116"/>
      <c r="I116"/>
      <c r="J116"/>
      <c r="K116"/>
      <c r="L116"/>
      <c r="M116"/>
      <c r="N116">
        <v>2353915.73</v>
      </c>
      <c r="O116">
        <v>43012.26</v>
      </c>
      <c r="P116"/>
      <c r="Q116"/>
      <c r="R116"/>
      <c r="S116">
        <v>131860</v>
      </c>
      <c r="T116"/>
      <c r="U116">
        <v>155540</v>
      </c>
      <c r="V116"/>
      <c r="W116"/>
      <c r="X116">
        <v>113244.49</v>
      </c>
      <c r="Y116">
        <v>39114.93</v>
      </c>
      <c r="Z116"/>
      <c r="AA116"/>
      <c r="AB116"/>
    </row>
    <row r="117" spans="1:28" x14ac:dyDescent="0.2">
      <c r="A117" t="s">
        <v>2926</v>
      </c>
      <c r="B117">
        <v>741461.91</v>
      </c>
      <c r="C117">
        <v>70200</v>
      </c>
      <c r="D117">
        <v>75334.98</v>
      </c>
      <c r="E117">
        <v>2334205.4</v>
      </c>
      <c r="F117">
        <v>430412.78</v>
      </c>
      <c r="G117">
        <v>0</v>
      </c>
      <c r="H117"/>
      <c r="I117">
        <v>110000</v>
      </c>
      <c r="J117">
        <v>42.26</v>
      </c>
      <c r="K117"/>
      <c r="L117"/>
      <c r="M117"/>
      <c r="N117">
        <v>1221990.08</v>
      </c>
      <c r="O117">
        <v>248015.91</v>
      </c>
      <c r="P117">
        <v>207500</v>
      </c>
      <c r="Q117"/>
      <c r="R117">
        <v>1280</v>
      </c>
      <c r="S117">
        <v>464100</v>
      </c>
      <c r="T117"/>
      <c r="U117">
        <v>652880</v>
      </c>
      <c r="V117">
        <v>500</v>
      </c>
      <c r="W117">
        <v>1728</v>
      </c>
      <c r="X117">
        <v>417016.44</v>
      </c>
      <c r="Y117">
        <v>37226.97</v>
      </c>
      <c r="Z117"/>
      <c r="AA117"/>
      <c r="AB117"/>
    </row>
    <row r="118" spans="1:28" x14ac:dyDescent="0.2">
      <c r="A118" t="s">
        <v>2927</v>
      </c>
      <c r="B118">
        <v>731793.74</v>
      </c>
      <c r="C118"/>
      <c r="D118">
        <v>122096.39</v>
      </c>
      <c r="E118">
        <v>879511.8</v>
      </c>
      <c r="F118">
        <v>66942.89</v>
      </c>
      <c r="G118"/>
      <c r="H118">
        <v>30468.23</v>
      </c>
      <c r="I118">
        <v>58518</v>
      </c>
      <c r="J118">
        <v>5671</v>
      </c>
      <c r="K118"/>
      <c r="L118"/>
      <c r="M118">
        <v>900</v>
      </c>
      <c r="N118">
        <v>1488507.55</v>
      </c>
      <c r="O118">
        <v>248666.47</v>
      </c>
      <c r="P118"/>
      <c r="Q118"/>
      <c r="R118"/>
      <c r="S118">
        <v>298095</v>
      </c>
      <c r="T118"/>
      <c r="U118">
        <v>376173</v>
      </c>
      <c r="V118"/>
      <c r="W118"/>
      <c r="X118">
        <v>76549.600000000006</v>
      </c>
      <c r="Y118">
        <v>40303.440000000002</v>
      </c>
      <c r="Z118"/>
      <c r="AA118"/>
      <c r="AB118"/>
    </row>
    <row r="119" spans="1:28" x14ac:dyDescent="0.2">
      <c r="A119" t="s">
        <v>2928</v>
      </c>
      <c r="B119">
        <v>740965</v>
      </c>
      <c r="C119"/>
      <c r="D119">
        <v>89651.06</v>
      </c>
      <c r="E119">
        <v>617510.99</v>
      </c>
      <c r="F119">
        <v>127595.45</v>
      </c>
      <c r="G119"/>
      <c r="H119">
        <v>12000</v>
      </c>
      <c r="I119"/>
      <c r="J119">
        <v>0</v>
      </c>
      <c r="K119"/>
      <c r="L119"/>
      <c r="M119">
        <v>45948.51</v>
      </c>
      <c r="N119">
        <v>1247302.3600000001</v>
      </c>
      <c r="O119">
        <v>18038.8</v>
      </c>
      <c r="P119"/>
      <c r="Q119"/>
      <c r="R119"/>
      <c r="S119">
        <v>241227</v>
      </c>
      <c r="T119"/>
      <c r="U119">
        <v>336157</v>
      </c>
      <c r="V119"/>
      <c r="W119"/>
      <c r="X119">
        <v>106056.18</v>
      </c>
      <c r="Y119">
        <v>28592.51</v>
      </c>
      <c r="Z119"/>
      <c r="AA119"/>
      <c r="AB119"/>
    </row>
    <row r="120" spans="1:28" x14ac:dyDescent="0.2">
      <c r="A120" t="s">
        <v>2929</v>
      </c>
      <c r="B120">
        <v>768353.13</v>
      </c>
      <c r="C120"/>
      <c r="D120">
        <v>31160.69</v>
      </c>
      <c r="E120">
        <v>537043.38</v>
      </c>
      <c r="F120">
        <v>101090.15</v>
      </c>
      <c r="G120"/>
      <c r="H120">
        <v>31189.4</v>
      </c>
      <c r="I120"/>
      <c r="J120">
        <v>6340.4</v>
      </c>
      <c r="K120"/>
      <c r="L120"/>
      <c r="M120">
        <v>7789.09</v>
      </c>
      <c r="N120">
        <v>1693308.65</v>
      </c>
      <c r="O120">
        <v>244166.49</v>
      </c>
      <c r="P120"/>
      <c r="Q120"/>
      <c r="R120"/>
      <c r="S120">
        <v>188317</v>
      </c>
      <c r="T120"/>
      <c r="U120">
        <v>264541</v>
      </c>
      <c r="V120"/>
      <c r="W120">
        <v>1008</v>
      </c>
      <c r="X120">
        <v>87759.57</v>
      </c>
      <c r="Y120">
        <v>25144.14</v>
      </c>
      <c r="Z120"/>
      <c r="AA120"/>
      <c r="AB120"/>
    </row>
    <row r="121" spans="1:28" x14ac:dyDescent="0.2">
      <c r="A121" t="s">
        <v>2930</v>
      </c>
      <c r="B121">
        <v>699083.43</v>
      </c>
      <c r="C121">
        <v>20000</v>
      </c>
      <c r="D121">
        <v>195544.54</v>
      </c>
      <c r="E121">
        <v>900270.3</v>
      </c>
      <c r="F121">
        <v>279707.48</v>
      </c>
      <c r="G121"/>
      <c r="H121">
        <v>116318.2</v>
      </c>
      <c r="I121">
        <v>51444</v>
      </c>
      <c r="J121">
        <v>0</v>
      </c>
      <c r="K121"/>
      <c r="L121"/>
      <c r="M121">
        <v>28000</v>
      </c>
      <c r="N121"/>
      <c r="O121">
        <v>238724.77</v>
      </c>
      <c r="P121"/>
      <c r="Q121"/>
      <c r="R121"/>
      <c r="S121">
        <v>487323</v>
      </c>
      <c r="T121"/>
      <c r="U121">
        <v>633283</v>
      </c>
      <c r="V121">
        <v>2312</v>
      </c>
      <c r="W121"/>
      <c r="X121">
        <v>112252.82</v>
      </c>
      <c r="Y121">
        <v>60025.62</v>
      </c>
      <c r="Z121"/>
      <c r="AA121"/>
      <c r="AB121"/>
    </row>
    <row r="122" spans="1:28" x14ac:dyDescent="0.2">
      <c r="A122" t="s">
        <v>2931</v>
      </c>
      <c r="B122">
        <v>368584.79</v>
      </c>
      <c r="C122"/>
      <c r="D122">
        <v>125783.29</v>
      </c>
      <c r="E122">
        <v>312546.51</v>
      </c>
      <c r="F122">
        <v>20190.63</v>
      </c>
      <c r="G122"/>
      <c r="H122">
        <v>39549.08</v>
      </c>
      <c r="I122">
        <v>53400</v>
      </c>
      <c r="J122">
        <v>2449</v>
      </c>
      <c r="K122"/>
      <c r="L122"/>
      <c r="M122">
        <v>24381.4</v>
      </c>
      <c r="N122">
        <v>345503.07</v>
      </c>
      <c r="O122">
        <v>202475.74</v>
      </c>
      <c r="P122"/>
      <c r="Q122"/>
      <c r="R122"/>
      <c r="S122">
        <v>190890</v>
      </c>
      <c r="T122"/>
      <c r="U122">
        <v>299395</v>
      </c>
      <c r="V122"/>
      <c r="W122"/>
      <c r="X122">
        <v>71181.23</v>
      </c>
      <c r="Y122">
        <v>14690.32</v>
      </c>
      <c r="Z122"/>
      <c r="AA122"/>
      <c r="AB122"/>
    </row>
    <row r="123" spans="1:28" x14ac:dyDescent="0.2">
      <c r="A123" t="s">
        <v>2939</v>
      </c>
      <c r="B123">
        <v>521858.47</v>
      </c>
      <c r="C123"/>
      <c r="D123">
        <v>80491.98</v>
      </c>
      <c r="E123">
        <v>473269.04</v>
      </c>
      <c r="F123">
        <v>71535.91</v>
      </c>
      <c r="G123">
        <v>0</v>
      </c>
      <c r="H123">
        <v>16732.060000000001</v>
      </c>
      <c r="I123"/>
      <c r="J123">
        <v>0</v>
      </c>
      <c r="K123"/>
      <c r="L123"/>
      <c r="M123"/>
      <c r="N123">
        <v>2439641.09</v>
      </c>
      <c r="O123">
        <v>220126.24</v>
      </c>
      <c r="P123"/>
      <c r="Q123"/>
      <c r="R123"/>
      <c r="S123">
        <v>247890</v>
      </c>
      <c r="T123"/>
      <c r="U123">
        <v>276390</v>
      </c>
      <c r="V123"/>
      <c r="W123"/>
      <c r="X123">
        <v>114880.21</v>
      </c>
      <c r="Y123">
        <v>60056.17</v>
      </c>
      <c r="Z123"/>
      <c r="AA123"/>
      <c r="AB123"/>
    </row>
    <row r="124" spans="1:28" x14ac:dyDescent="0.2">
      <c r="A124" t="s">
        <v>2941</v>
      </c>
      <c r="B124">
        <v>628593.63</v>
      </c>
      <c r="C124"/>
      <c r="D124">
        <v>217267.93</v>
      </c>
      <c r="E124">
        <v>632589</v>
      </c>
      <c r="F124">
        <v>68833.09</v>
      </c>
      <c r="G124"/>
      <c r="H124">
        <v>25300</v>
      </c>
      <c r="I124">
        <v>71050</v>
      </c>
      <c r="J124">
        <v>3868.01</v>
      </c>
      <c r="K124"/>
      <c r="L124"/>
      <c r="M124">
        <v>450</v>
      </c>
      <c r="N124">
        <v>3028722.67</v>
      </c>
      <c r="O124">
        <v>229951.34</v>
      </c>
      <c r="P124"/>
      <c r="Q124"/>
      <c r="R124"/>
      <c r="S124">
        <v>317269.3</v>
      </c>
      <c r="T124"/>
      <c r="U124">
        <v>391875.3</v>
      </c>
      <c r="V124"/>
      <c r="W124"/>
      <c r="X124">
        <v>82917.33</v>
      </c>
      <c r="Y124">
        <v>62585.440000000002</v>
      </c>
      <c r="Z124"/>
      <c r="AA124"/>
      <c r="AB124"/>
    </row>
    <row r="125" spans="1:28" x14ac:dyDescent="0.2">
      <c r="A125" t="s">
        <v>2943</v>
      </c>
      <c r="B125">
        <v>305192.44</v>
      </c>
      <c r="C125">
        <v>25152</v>
      </c>
      <c r="D125">
        <v>31062.47</v>
      </c>
      <c r="E125">
        <v>877505.96</v>
      </c>
      <c r="F125">
        <v>73862.16</v>
      </c>
      <c r="G125"/>
      <c r="H125">
        <v>67969.919999999998</v>
      </c>
      <c r="I125"/>
      <c r="J125">
        <v>0</v>
      </c>
      <c r="K125"/>
      <c r="L125"/>
      <c r="M125"/>
      <c r="N125"/>
      <c r="O125">
        <v>219462.11</v>
      </c>
      <c r="P125"/>
      <c r="Q125"/>
      <c r="R125"/>
      <c r="S125">
        <v>358628.02</v>
      </c>
      <c r="T125"/>
      <c r="U125">
        <v>461320.02</v>
      </c>
      <c r="V125"/>
      <c r="W125"/>
      <c r="X125">
        <v>81221.2</v>
      </c>
      <c r="Y125">
        <v>57926.63</v>
      </c>
      <c r="Z125"/>
      <c r="AA125"/>
      <c r="AB125"/>
    </row>
    <row r="126" spans="1:28" ht="13.5" customHeight="1" x14ac:dyDescent="0.2">
      <c r="A126" t="s">
        <v>2910</v>
      </c>
      <c r="B126">
        <v>580817.78</v>
      </c>
      <c r="C126">
        <v>24400</v>
      </c>
      <c r="D126">
        <v>7908.81</v>
      </c>
      <c r="E126">
        <v>798086.34</v>
      </c>
      <c r="F126">
        <v>181962.68</v>
      </c>
      <c r="G126"/>
      <c r="H126">
        <v>120757.33</v>
      </c>
      <c r="I126"/>
      <c r="J126">
        <v>1310</v>
      </c>
      <c r="K126">
        <v>85640</v>
      </c>
      <c r="L126"/>
      <c r="M126">
        <v>-40659.11</v>
      </c>
      <c r="N126">
        <v>2656385</v>
      </c>
      <c r="O126">
        <v>366597.76</v>
      </c>
      <c r="P126"/>
      <c r="Q126"/>
      <c r="R126"/>
      <c r="S126">
        <v>529666.5</v>
      </c>
      <c r="T126"/>
      <c r="U126">
        <v>728209.5</v>
      </c>
      <c r="V126"/>
      <c r="W126"/>
      <c r="X126">
        <v>142348.07</v>
      </c>
      <c r="Y126">
        <v>58064.23</v>
      </c>
      <c r="Z126"/>
      <c r="AA126"/>
      <c r="AB126"/>
    </row>
    <row r="127" spans="1:28" x14ac:dyDescent="0.2">
      <c r="A127" t="s">
        <v>2911</v>
      </c>
      <c r="B127">
        <v>704107.17</v>
      </c>
      <c r="C127">
        <v>17600</v>
      </c>
      <c r="D127">
        <v>13571.21</v>
      </c>
      <c r="E127">
        <v>241016.8</v>
      </c>
      <c r="F127">
        <v>188051.37</v>
      </c>
      <c r="G127"/>
      <c r="H127">
        <v>60887.05</v>
      </c>
      <c r="I127"/>
      <c r="J127"/>
      <c r="K127"/>
      <c r="L127"/>
      <c r="M127">
        <v>-21840.6</v>
      </c>
      <c r="N127">
        <v>2668500</v>
      </c>
      <c r="O127">
        <v>240248.15</v>
      </c>
      <c r="P127"/>
      <c r="Q127"/>
      <c r="R127"/>
      <c r="S127">
        <v>473823</v>
      </c>
      <c r="T127"/>
      <c r="U127">
        <v>581799</v>
      </c>
      <c r="V127"/>
      <c r="W127"/>
      <c r="X127">
        <v>105122.6</v>
      </c>
      <c r="Y127">
        <v>30630.95</v>
      </c>
      <c r="Z127"/>
      <c r="AA127"/>
      <c r="AB127"/>
    </row>
    <row r="128" spans="1:28" x14ac:dyDescent="0.2">
      <c r="A128" t="s">
        <v>2914</v>
      </c>
      <c r="B128">
        <v>859818.66</v>
      </c>
      <c r="C128">
        <v>45800</v>
      </c>
      <c r="D128">
        <v>44010.14</v>
      </c>
      <c r="E128">
        <v>4701740.05</v>
      </c>
      <c r="F128">
        <v>134571.5</v>
      </c>
      <c r="G128"/>
      <c r="H128">
        <v>226364.77</v>
      </c>
      <c r="I128"/>
      <c r="J128">
        <v>29</v>
      </c>
      <c r="K128"/>
      <c r="L128"/>
      <c r="M128">
        <v>-5845.42</v>
      </c>
      <c r="N128">
        <v>9526566.6699999999</v>
      </c>
      <c r="O128">
        <v>409164.93</v>
      </c>
      <c r="P128">
        <v>100000</v>
      </c>
      <c r="Q128">
        <v>119.97</v>
      </c>
      <c r="R128"/>
      <c r="S128">
        <v>813813.9</v>
      </c>
      <c r="T128"/>
      <c r="U128">
        <v>984249.9</v>
      </c>
      <c r="V128"/>
      <c r="W128"/>
      <c r="X128">
        <v>182207.06</v>
      </c>
      <c r="Y128">
        <v>124787.71</v>
      </c>
      <c r="Z128"/>
      <c r="AA128"/>
      <c r="AB128"/>
    </row>
    <row r="129" spans="1:28" x14ac:dyDescent="0.2">
      <c r="A129" t="s">
        <v>2916</v>
      </c>
      <c r="B129">
        <v>834058.37</v>
      </c>
      <c r="C129">
        <v>19200</v>
      </c>
      <c r="D129">
        <v>0</v>
      </c>
      <c r="E129">
        <v>369693.9</v>
      </c>
      <c r="F129">
        <v>180183.43</v>
      </c>
      <c r="G129"/>
      <c r="H129">
        <v>59671.91</v>
      </c>
      <c r="I129"/>
      <c r="J129"/>
      <c r="K129">
        <v>155940</v>
      </c>
      <c r="L129"/>
      <c r="M129">
        <v>-11194.4</v>
      </c>
      <c r="N129">
        <v>2647000</v>
      </c>
      <c r="O129">
        <v>267867.25</v>
      </c>
      <c r="P129"/>
      <c r="Q129"/>
      <c r="R129"/>
      <c r="S129">
        <v>399679.5</v>
      </c>
      <c r="T129"/>
      <c r="U129">
        <v>484868.58</v>
      </c>
      <c r="V129"/>
      <c r="W129"/>
      <c r="X129">
        <v>98263.23</v>
      </c>
      <c r="Y129">
        <v>32239.02</v>
      </c>
      <c r="Z129"/>
      <c r="AA129"/>
      <c r="AB129"/>
    </row>
    <row r="130" spans="1:28" x14ac:dyDescent="0.2">
      <c r="A130" t="s">
        <v>2942</v>
      </c>
      <c r="B130">
        <v>297782.23</v>
      </c>
      <c r="C130">
        <v>0</v>
      </c>
      <c r="D130">
        <v>3645.94</v>
      </c>
      <c r="E130">
        <v>365462.41</v>
      </c>
      <c r="F130">
        <v>104939.08</v>
      </c>
      <c r="G130"/>
      <c r="H130">
        <v>60049</v>
      </c>
      <c r="I130"/>
      <c r="J130">
        <v>15</v>
      </c>
      <c r="K130"/>
      <c r="L130"/>
      <c r="M130">
        <v>-13151.49</v>
      </c>
      <c r="N130">
        <v>1913700</v>
      </c>
      <c r="O130">
        <v>186153.18</v>
      </c>
      <c r="P130">
        <v>45000</v>
      </c>
      <c r="Q130"/>
      <c r="R130"/>
      <c r="S130">
        <v>238375.5</v>
      </c>
      <c r="T130"/>
      <c r="U130">
        <v>286537.5</v>
      </c>
      <c r="V130"/>
      <c r="W130"/>
      <c r="X130">
        <v>94225.36</v>
      </c>
      <c r="Y130">
        <v>36949.64</v>
      </c>
      <c r="Z130"/>
      <c r="AA130"/>
      <c r="AB130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topLeftCell="A124" zoomScale="70" zoomScaleNormal="70" workbookViewId="0">
      <selection activeCell="AK5" sqref="AK5"/>
    </sheetView>
  </sheetViews>
  <sheetFormatPr defaultColWidth="9" defaultRowHeight="14.25" x14ac:dyDescent="0.2"/>
  <cols>
    <col min="1" max="1" width="6.5" style="27" customWidth="1"/>
    <col min="2" max="2" width="8.625" style="27" customWidth="1"/>
    <col min="3" max="3" width="6.5" style="34" customWidth="1"/>
    <col min="4" max="4" width="26.625" style="34" customWidth="1"/>
    <col min="5" max="5" width="20.625" style="234" customWidth="1"/>
    <col min="6" max="8" width="17.75" style="330"/>
    <col min="9" max="10" width="17.75" style="234"/>
    <col min="11" max="14" width="17.75" style="64"/>
    <col min="15" max="18" width="17.75" style="234"/>
    <col min="19" max="24" width="17.75" style="15"/>
    <col min="25" max="31" width="17.75" style="324"/>
    <col min="32" max="32" width="33.125" style="324" bestFit="1" customWidth="1"/>
    <col min="33" max="33" width="20.5" style="61" bestFit="1" customWidth="1"/>
    <col min="34" max="34" width="17.875" style="39" bestFit="1" customWidth="1"/>
    <col min="35" max="35" width="17.375" style="40" bestFit="1" customWidth="1"/>
    <col min="36" max="36" width="17.625" style="37" bestFit="1" customWidth="1"/>
    <col min="37" max="37" width="19.125" style="36" bestFit="1" customWidth="1"/>
    <col min="38" max="38" width="23.625" style="40" bestFit="1" customWidth="1"/>
    <col min="39" max="16384" width="9" style="44"/>
  </cols>
  <sheetData>
    <row r="1" spans="1:38" x14ac:dyDescent="0.2">
      <c r="A1" s="214"/>
      <c r="B1" s="214"/>
      <c r="E1" t="s">
        <v>2459</v>
      </c>
      <c r="F1" s="319" t="s">
        <v>2460</v>
      </c>
      <c r="G1" s="319" t="s">
        <v>2461</v>
      </c>
      <c r="H1" s="319" t="s">
        <v>2462</v>
      </c>
      <c r="I1" t="s">
        <v>2463</v>
      </c>
      <c r="J1" t="s">
        <v>2464</v>
      </c>
      <c r="K1" s="322" t="s">
        <v>2466</v>
      </c>
      <c r="L1" s="322" t="s">
        <v>2467</v>
      </c>
      <c r="M1" s="322" t="s">
        <v>2470</v>
      </c>
      <c r="N1" s="322" t="s">
        <v>2471</v>
      </c>
      <c r="O1" t="s">
        <v>2472</v>
      </c>
      <c r="P1" t="s">
        <v>2473</v>
      </c>
      <c r="Q1" t="s">
        <v>2474</v>
      </c>
      <c r="R1" t="s">
        <v>2475</v>
      </c>
      <c r="S1" s="321" t="s">
        <v>2477</v>
      </c>
      <c r="T1" s="321" t="s">
        <v>2478</v>
      </c>
      <c r="U1" s="321" t="s">
        <v>2479</v>
      </c>
      <c r="V1" s="321" t="s">
        <v>2612</v>
      </c>
      <c r="W1" s="321" t="s">
        <v>2480</v>
      </c>
      <c r="X1" s="321" t="s">
        <v>2482</v>
      </c>
      <c r="Y1" s="318" t="s">
        <v>2483</v>
      </c>
      <c r="Z1" s="318" t="s">
        <v>2484</v>
      </c>
      <c r="AA1" s="318" t="s">
        <v>2485</v>
      </c>
      <c r="AB1" s="318" t="s">
        <v>2486</v>
      </c>
      <c r="AC1" s="318" t="s">
        <v>2487</v>
      </c>
      <c r="AD1" s="318" t="s">
        <v>2613</v>
      </c>
      <c r="AE1" s="318" t="s">
        <v>2614</v>
      </c>
      <c r="AF1" s="318" t="s">
        <v>2489</v>
      </c>
      <c r="AG1" s="61" t="s">
        <v>6</v>
      </c>
      <c r="AH1" s="39" t="s">
        <v>7</v>
      </c>
      <c r="AI1" s="40" t="s">
        <v>8</v>
      </c>
      <c r="AJ1" s="41" t="s">
        <v>9</v>
      </c>
      <c r="AK1" s="42" t="s">
        <v>10</v>
      </c>
      <c r="AL1" s="43" t="s">
        <v>11</v>
      </c>
    </row>
    <row r="2" spans="1:38" x14ac:dyDescent="0.2">
      <c r="A2" s="214"/>
      <c r="B2" s="214"/>
      <c r="C2" s="34" t="s">
        <v>810</v>
      </c>
      <c r="E2" t="s">
        <v>2490</v>
      </c>
      <c r="F2" s="319" t="s">
        <v>2491</v>
      </c>
      <c r="G2" s="319" t="s">
        <v>2492</v>
      </c>
      <c r="H2" s="319" t="s">
        <v>2493</v>
      </c>
      <c r="I2" t="s">
        <v>2494</v>
      </c>
      <c r="J2" t="s">
        <v>2495</v>
      </c>
      <c r="K2" s="322" t="s">
        <v>2497</v>
      </c>
      <c r="L2" s="322" t="s">
        <v>2498</v>
      </c>
      <c r="M2" s="322" t="s">
        <v>2501</v>
      </c>
      <c r="N2" s="322" t="s">
        <v>2502</v>
      </c>
      <c r="O2" t="s">
        <v>2503</v>
      </c>
      <c r="P2" t="s">
        <v>2504</v>
      </c>
      <c r="Q2" t="s">
        <v>2505</v>
      </c>
      <c r="R2" t="s">
        <v>2506</v>
      </c>
      <c r="S2" s="321" t="s">
        <v>2508</v>
      </c>
      <c r="T2" s="321" t="s">
        <v>2509</v>
      </c>
      <c r="U2" s="321" t="s">
        <v>2510</v>
      </c>
      <c r="V2" s="321" t="s">
        <v>2617</v>
      </c>
      <c r="W2" s="321" t="s">
        <v>2511</v>
      </c>
      <c r="X2" s="321" t="s">
        <v>2513</v>
      </c>
      <c r="Y2" s="318" t="s">
        <v>2514</v>
      </c>
      <c r="Z2" s="318" t="s">
        <v>2515</v>
      </c>
      <c r="AA2" s="318" t="s">
        <v>2516</v>
      </c>
      <c r="AB2" s="318" t="s">
        <v>2517</v>
      </c>
      <c r="AC2" s="318" t="s">
        <v>2518</v>
      </c>
      <c r="AD2" s="318" t="s">
        <v>2618</v>
      </c>
      <c r="AE2" s="318" t="s">
        <v>2619</v>
      </c>
      <c r="AF2" s="318" t="s">
        <v>2520</v>
      </c>
    </row>
    <row r="3" spans="1:38" ht="15" thickBot="1" x14ac:dyDescent="0.25">
      <c r="A3" s="214"/>
      <c r="B3" s="214"/>
      <c r="E3" t="s">
        <v>2521</v>
      </c>
      <c r="F3" s="319">
        <v>61662003.909999996</v>
      </c>
      <c r="G3" s="319">
        <v>515860</v>
      </c>
      <c r="H3" s="319">
        <v>8716345.0299999993</v>
      </c>
      <c r="I3">
        <v>124290876.09999999</v>
      </c>
      <c r="J3">
        <v>25716912.890000001</v>
      </c>
      <c r="K3" s="322">
        <v>1255846.1200000001</v>
      </c>
      <c r="L3" s="322">
        <v>3603223.44</v>
      </c>
      <c r="M3" s="322">
        <v>3773073.85</v>
      </c>
      <c r="N3" s="322">
        <v>119961.66</v>
      </c>
      <c r="O3">
        <v>3154921.02</v>
      </c>
      <c r="P3">
        <v>-134530.95000000001</v>
      </c>
      <c r="Q3">
        <v>4526380.2699999996</v>
      </c>
      <c r="R3">
        <v>220838199.25999999</v>
      </c>
      <c r="S3" s="321">
        <v>29393255</v>
      </c>
      <c r="T3" s="321">
        <v>1477315.69</v>
      </c>
      <c r="U3" s="321">
        <v>3125.67</v>
      </c>
      <c r="V3" s="321">
        <v>4740</v>
      </c>
      <c r="W3" s="321">
        <v>38908722.090000004</v>
      </c>
      <c r="X3" s="321">
        <v>2328392.67</v>
      </c>
      <c r="Y3" s="318">
        <v>52728038.979999997</v>
      </c>
      <c r="Z3" s="318">
        <v>30199.5</v>
      </c>
      <c r="AA3" s="318">
        <v>34792.589999999997</v>
      </c>
      <c r="AB3" s="318">
        <v>19030909.59</v>
      </c>
      <c r="AC3" s="318">
        <v>7053650.7300000004</v>
      </c>
      <c r="AD3" s="318">
        <v>47516</v>
      </c>
      <c r="AE3" s="318">
        <v>24</v>
      </c>
      <c r="AF3" s="318">
        <v>980229.6</v>
      </c>
      <c r="AG3" s="61">
        <f t="shared" ref="AG3:AL3" si="0">SUM(AG4:AG130)</f>
        <v>70894208.940000013</v>
      </c>
      <c r="AH3" s="39">
        <f t="shared" si="0"/>
        <v>8752105.0700000003</v>
      </c>
      <c r="AI3" s="40">
        <f t="shared" si="0"/>
        <v>62142103.870000012</v>
      </c>
      <c r="AJ3" s="37">
        <f t="shared" si="0"/>
        <v>72115551.120000005</v>
      </c>
      <c r="AK3" s="36">
        <f t="shared" si="0"/>
        <v>79905360.98999995</v>
      </c>
      <c r="AL3" s="45">
        <f t="shared" si="0"/>
        <v>-7789809.870000002</v>
      </c>
    </row>
    <row r="4" spans="1:38" ht="15" thickBot="1" x14ac:dyDescent="0.25">
      <c r="A4" s="27" t="s">
        <v>362</v>
      </c>
      <c r="B4" s="27" t="s">
        <v>364</v>
      </c>
      <c r="C4" s="52">
        <v>6411</v>
      </c>
      <c r="D4" s="53" t="s">
        <v>683</v>
      </c>
      <c r="E4" t="s">
        <v>2819</v>
      </c>
      <c r="F4" s="319">
        <v>653272.53</v>
      </c>
      <c r="G4" s="319"/>
      <c r="H4" s="319">
        <v>102871.42</v>
      </c>
      <c r="I4">
        <v>4829202.76</v>
      </c>
      <c r="J4">
        <v>426355.04</v>
      </c>
      <c r="K4" s="322">
        <v>0</v>
      </c>
      <c r="L4" s="322">
        <v>6000</v>
      </c>
      <c r="M4" s="322"/>
      <c r="N4" s="322">
        <v>655.78</v>
      </c>
      <c r="O4">
        <v>294526</v>
      </c>
      <c r="P4"/>
      <c r="Q4">
        <v>201953.75</v>
      </c>
      <c r="R4">
        <v>1723269</v>
      </c>
      <c r="S4" s="321">
        <v>135908.57999999999</v>
      </c>
      <c r="T4" s="321">
        <v>1</v>
      </c>
      <c r="U4" s="321"/>
      <c r="V4" s="321"/>
      <c r="W4" s="321">
        <v>476490.5</v>
      </c>
      <c r="X4" s="321">
        <v>84000</v>
      </c>
      <c r="Y4" s="318">
        <v>681519.5</v>
      </c>
      <c r="Z4" s="318"/>
      <c r="AA4" s="318"/>
      <c r="AB4" s="318">
        <v>281492.39</v>
      </c>
      <c r="AC4" s="318">
        <v>89025.7</v>
      </c>
      <c r="AD4" s="318"/>
      <c r="AE4" s="318"/>
      <c r="AF4" s="318">
        <v>35000</v>
      </c>
      <c r="AG4" s="61">
        <f>SUM(F4:H4)</f>
        <v>756143.95000000007</v>
      </c>
      <c r="AH4" s="39">
        <f>SUM(K4:N4)</f>
        <v>6655.78</v>
      </c>
      <c r="AI4" s="40">
        <f>AG4-AH4</f>
        <v>749488.17</v>
      </c>
      <c r="AJ4" s="37">
        <f>SUM(S4:X4)</f>
        <v>696400.08</v>
      </c>
      <c r="AK4" s="36">
        <f t="shared" ref="AK4:AK35" si="1">SUM(Y4:AF4)</f>
        <v>1087037.5900000001</v>
      </c>
      <c r="AL4" s="45">
        <f>AJ4-AK4</f>
        <v>-390637.51000000013</v>
      </c>
    </row>
    <row r="5" spans="1:38" ht="15" thickBot="1" x14ac:dyDescent="0.25">
      <c r="A5" s="27" t="s">
        <v>362</v>
      </c>
      <c r="B5" s="27" t="s">
        <v>364</v>
      </c>
      <c r="C5" s="52">
        <v>2059</v>
      </c>
      <c r="D5" s="53" t="s">
        <v>684</v>
      </c>
      <c r="E5" t="s">
        <v>2820</v>
      </c>
      <c r="F5" s="319">
        <v>20892.02</v>
      </c>
      <c r="G5" s="319"/>
      <c r="H5" s="319">
        <v>80257.55</v>
      </c>
      <c r="I5">
        <v>510013.81</v>
      </c>
      <c r="J5">
        <v>263765.67</v>
      </c>
      <c r="K5" s="322"/>
      <c r="L5" s="322">
        <v>34548</v>
      </c>
      <c r="M5" s="322"/>
      <c r="N5" s="322">
        <v>697.33</v>
      </c>
      <c r="O5">
        <v>0</v>
      </c>
      <c r="P5"/>
      <c r="Q5">
        <v>387179.35</v>
      </c>
      <c r="R5">
        <v>1740746.12</v>
      </c>
      <c r="S5" s="321">
        <v>75683.47</v>
      </c>
      <c r="T5" s="321"/>
      <c r="U5" s="321"/>
      <c r="V5" s="321"/>
      <c r="W5" s="321">
        <v>299534.5</v>
      </c>
      <c r="X5" s="321">
        <v>57750</v>
      </c>
      <c r="Y5" s="318">
        <v>420980.5</v>
      </c>
      <c r="Z5" s="318"/>
      <c r="AA5" s="318"/>
      <c r="AB5" s="318">
        <v>144594.13</v>
      </c>
      <c r="AC5" s="318">
        <v>134950.78</v>
      </c>
      <c r="AD5" s="318"/>
      <c r="AE5" s="318"/>
      <c r="AF5" s="318">
        <v>500</v>
      </c>
      <c r="AG5" s="61">
        <f t="shared" ref="AG5:AG68" si="2">SUM(F5:H5)</f>
        <v>101149.57</v>
      </c>
      <c r="AH5" s="39">
        <f t="shared" ref="AH5:AH68" si="3">SUM(K5:N5)</f>
        <v>35245.33</v>
      </c>
      <c r="AI5" s="40">
        <f t="shared" ref="AI5:AI68" si="4">AG5-AH5</f>
        <v>65904.240000000005</v>
      </c>
      <c r="AJ5" s="37">
        <f t="shared" ref="AJ5:AJ68" si="5">SUM(S5:X5)</f>
        <v>432967.97</v>
      </c>
      <c r="AK5" s="36">
        <f t="shared" si="1"/>
        <v>701025.41</v>
      </c>
      <c r="AL5" s="45">
        <f t="shared" ref="AL5:AL68" si="6">AJ5-AK5</f>
        <v>-268057.44000000006</v>
      </c>
    </row>
    <row r="6" spans="1:38" ht="15" thickBot="1" x14ac:dyDescent="0.25">
      <c r="A6" s="27" t="s">
        <v>362</v>
      </c>
      <c r="B6" s="27" t="s">
        <v>364</v>
      </c>
      <c r="C6" s="52">
        <v>6691</v>
      </c>
      <c r="D6" s="53" t="s">
        <v>685</v>
      </c>
      <c r="E6" t="s">
        <v>2821</v>
      </c>
      <c r="F6" s="319">
        <v>328869.39</v>
      </c>
      <c r="G6" s="319"/>
      <c r="H6" s="319">
        <v>108427.49</v>
      </c>
      <c r="I6">
        <v>530451.11</v>
      </c>
      <c r="J6">
        <v>311636.36</v>
      </c>
      <c r="K6" s="322"/>
      <c r="L6" s="322">
        <v>1240.1300000000001</v>
      </c>
      <c r="M6" s="322">
        <v>40000</v>
      </c>
      <c r="N6" s="322">
        <v>1.99</v>
      </c>
      <c r="O6">
        <v>89300</v>
      </c>
      <c r="P6"/>
      <c r="Q6">
        <v>133218.5</v>
      </c>
      <c r="R6">
        <v>2169071.4500000002</v>
      </c>
      <c r="S6" s="321">
        <v>395110.68</v>
      </c>
      <c r="T6" s="321"/>
      <c r="U6" s="321"/>
      <c r="V6" s="321"/>
      <c r="W6" s="321">
        <v>547164</v>
      </c>
      <c r="X6" s="321">
        <v>93600</v>
      </c>
      <c r="Y6" s="318">
        <v>894264</v>
      </c>
      <c r="Z6" s="318">
        <v>5250</v>
      </c>
      <c r="AA6" s="318"/>
      <c r="AB6" s="318">
        <v>268511.71999999997</v>
      </c>
      <c r="AC6" s="318">
        <v>51252.26</v>
      </c>
      <c r="AD6" s="318"/>
      <c r="AE6" s="318"/>
      <c r="AF6" s="318">
        <v>500</v>
      </c>
      <c r="AG6" s="61">
        <f t="shared" si="2"/>
        <v>437296.88</v>
      </c>
      <c r="AH6" s="39">
        <f t="shared" si="3"/>
        <v>41242.119999999995</v>
      </c>
      <c r="AI6" s="40">
        <f t="shared" si="4"/>
        <v>396054.76</v>
      </c>
      <c r="AJ6" s="37">
        <f t="shared" si="5"/>
        <v>1035874.6799999999</v>
      </c>
      <c r="AK6" s="36">
        <f t="shared" si="1"/>
        <v>1219777.98</v>
      </c>
      <c r="AL6" s="45">
        <f t="shared" si="6"/>
        <v>-183903.30000000005</v>
      </c>
    </row>
    <row r="7" spans="1:38" ht="15" thickBot="1" x14ac:dyDescent="0.25">
      <c r="A7" s="27" t="s">
        <v>362</v>
      </c>
      <c r="B7" s="27" t="s">
        <v>364</v>
      </c>
      <c r="C7" s="52">
        <v>3434</v>
      </c>
      <c r="D7" s="53" t="s">
        <v>686</v>
      </c>
      <c r="E7" t="s">
        <v>2822</v>
      </c>
      <c r="F7" s="319">
        <v>427450.55</v>
      </c>
      <c r="G7" s="319"/>
      <c r="H7" s="319">
        <v>157003.26</v>
      </c>
      <c r="I7">
        <v>370661.09</v>
      </c>
      <c r="J7">
        <v>359667.76</v>
      </c>
      <c r="K7" s="322">
        <v>0</v>
      </c>
      <c r="L7" s="322">
        <v>0</v>
      </c>
      <c r="M7" s="322"/>
      <c r="N7" s="322">
        <v>520.25</v>
      </c>
      <c r="O7">
        <v>0</v>
      </c>
      <c r="P7"/>
      <c r="Q7">
        <v>434316.05</v>
      </c>
      <c r="R7">
        <v>235221.96</v>
      </c>
      <c r="S7" s="321">
        <v>119364.5</v>
      </c>
      <c r="T7" s="321"/>
      <c r="U7" s="321"/>
      <c r="V7" s="321"/>
      <c r="W7" s="321">
        <v>502317.5</v>
      </c>
      <c r="X7" s="321">
        <v>51600</v>
      </c>
      <c r="Y7" s="318">
        <v>594093.5</v>
      </c>
      <c r="Z7" s="318"/>
      <c r="AA7" s="318"/>
      <c r="AB7" s="318">
        <v>171315.79</v>
      </c>
      <c r="AC7" s="318">
        <v>49802.1</v>
      </c>
      <c r="AD7" s="318"/>
      <c r="AE7" s="318"/>
      <c r="AF7" s="318">
        <v>40500</v>
      </c>
      <c r="AG7" s="61">
        <f t="shared" si="2"/>
        <v>584453.81000000006</v>
      </c>
      <c r="AH7" s="39">
        <f t="shared" si="3"/>
        <v>520.25</v>
      </c>
      <c r="AI7" s="40">
        <f t="shared" si="4"/>
        <v>583933.56000000006</v>
      </c>
      <c r="AJ7" s="37">
        <f t="shared" si="5"/>
        <v>673282</v>
      </c>
      <c r="AK7" s="36">
        <f t="shared" si="1"/>
        <v>855711.39</v>
      </c>
      <c r="AL7" s="45">
        <f t="shared" si="6"/>
        <v>-182429.39</v>
      </c>
    </row>
    <row r="8" spans="1:38" ht="15" thickBot="1" x14ac:dyDescent="0.25">
      <c r="A8" s="27" t="s">
        <v>362</v>
      </c>
      <c r="B8" s="27" t="s">
        <v>364</v>
      </c>
      <c r="C8" s="52">
        <v>3172</v>
      </c>
      <c r="D8" s="53" t="s">
        <v>687</v>
      </c>
      <c r="E8" t="s">
        <v>2823</v>
      </c>
      <c r="F8" s="319">
        <v>516322.71</v>
      </c>
      <c r="G8" s="319"/>
      <c r="H8" s="319">
        <v>75437.7</v>
      </c>
      <c r="I8">
        <v>34148.06</v>
      </c>
      <c r="J8">
        <v>33881.71</v>
      </c>
      <c r="K8" s="322">
        <v>4900</v>
      </c>
      <c r="L8" s="322">
        <v>56327.42</v>
      </c>
      <c r="M8" s="322">
        <v>215000</v>
      </c>
      <c r="N8" s="322">
        <v>1185.21</v>
      </c>
      <c r="O8"/>
      <c r="P8"/>
      <c r="Q8">
        <v>140204.87</v>
      </c>
      <c r="R8">
        <v>1649277.25</v>
      </c>
      <c r="S8" s="321">
        <v>129493.98</v>
      </c>
      <c r="T8" s="321"/>
      <c r="U8" s="321"/>
      <c r="V8" s="321"/>
      <c r="W8" s="321">
        <v>248681.60000000001</v>
      </c>
      <c r="X8" s="321">
        <v>46400</v>
      </c>
      <c r="Y8" s="318">
        <v>311831.59999999998</v>
      </c>
      <c r="Z8" s="318"/>
      <c r="AA8" s="318"/>
      <c r="AB8" s="318">
        <v>282007.27</v>
      </c>
      <c r="AC8" s="318">
        <v>14602.86</v>
      </c>
      <c r="AD8" s="318"/>
      <c r="AE8" s="318"/>
      <c r="AF8" s="318"/>
      <c r="AG8" s="61">
        <f t="shared" si="2"/>
        <v>591760.41</v>
      </c>
      <c r="AH8" s="39">
        <f t="shared" si="3"/>
        <v>277412.63</v>
      </c>
      <c r="AI8" s="40">
        <f t="shared" si="4"/>
        <v>314347.78000000003</v>
      </c>
      <c r="AJ8" s="37">
        <f t="shared" si="5"/>
        <v>424575.58</v>
      </c>
      <c r="AK8" s="36">
        <f t="shared" si="1"/>
        <v>608441.73</v>
      </c>
      <c r="AL8" s="45">
        <f t="shared" si="6"/>
        <v>-183866.14999999997</v>
      </c>
    </row>
    <row r="9" spans="1:38" ht="15" thickBot="1" x14ac:dyDescent="0.25">
      <c r="A9" s="27" t="s">
        <v>362</v>
      </c>
      <c r="B9" s="27" t="s">
        <v>364</v>
      </c>
      <c r="C9" s="52">
        <v>3172</v>
      </c>
      <c r="D9" s="53" t="s">
        <v>688</v>
      </c>
      <c r="E9" t="s">
        <v>2824</v>
      </c>
      <c r="F9" s="319">
        <v>471071.87</v>
      </c>
      <c r="G9" s="319"/>
      <c r="H9" s="319">
        <v>123531.42</v>
      </c>
      <c r="I9">
        <v>251495.52</v>
      </c>
      <c r="J9">
        <v>280501.82</v>
      </c>
      <c r="K9" s="322"/>
      <c r="L9" s="322"/>
      <c r="M9" s="322"/>
      <c r="N9" s="322">
        <v>3</v>
      </c>
      <c r="O9"/>
      <c r="P9"/>
      <c r="Q9"/>
      <c r="R9">
        <v>991159.3</v>
      </c>
      <c r="S9" s="321">
        <v>256014.56</v>
      </c>
      <c r="T9" s="321"/>
      <c r="U9" s="321"/>
      <c r="V9" s="321"/>
      <c r="W9" s="321">
        <v>286818</v>
      </c>
      <c r="X9" s="321">
        <v>43450</v>
      </c>
      <c r="Y9" s="318">
        <v>421020</v>
      </c>
      <c r="Z9" s="318"/>
      <c r="AA9" s="318"/>
      <c r="AB9" s="318">
        <v>75861.58</v>
      </c>
      <c r="AC9" s="318">
        <v>31429.32</v>
      </c>
      <c r="AD9" s="318"/>
      <c r="AE9" s="318"/>
      <c r="AF9" s="318">
        <v>40500</v>
      </c>
      <c r="AG9" s="61">
        <f t="shared" si="2"/>
        <v>594603.29</v>
      </c>
      <c r="AH9" s="39">
        <f t="shared" si="3"/>
        <v>3</v>
      </c>
      <c r="AI9" s="40">
        <f t="shared" si="4"/>
        <v>594600.29</v>
      </c>
      <c r="AJ9" s="37">
        <f t="shared" si="5"/>
        <v>586282.56000000006</v>
      </c>
      <c r="AK9" s="36">
        <f t="shared" si="1"/>
        <v>568810.9</v>
      </c>
      <c r="AL9" s="45">
        <f t="shared" si="6"/>
        <v>17471.660000000033</v>
      </c>
    </row>
    <row r="10" spans="1:38" ht="15" thickBot="1" x14ac:dyDescent="0.25">
      <c r="A10" s="27" t="s">
        <v>362</v>
      </c>
      <c r="B10" s="27" t="s">
        <v>364</v>
      </c>
      <c r="C10" s="52">
        <v>1819</v>
      </c>
      <c r="D10" s="53" t="s">
        <v>689</v>
      </c>
      <c r="E10" t="s">
        <v>2825</v>
      </c>
      <c r="F10" s="319">
        <v>325416.12</v>
      </c>
      <c r="G10" s="319"/>
      <c r="H10" s="319">
        <v>101384.08</v>
      </c>
      <c r="I10">
        <v>729369.13</v>
      </c>
      <c r="J10">
        <v>20675.71</v>
      </c>
      <c r="K10" s="322"/>
      <c r="L10" s="322">
        <v>1534.01</v>
      </c>
      <c r="M10" s="322"/>
      <c r="N10" s="322">
        <v>152.83000000000001</v>
      </c>
      <c r="O10">
        <v>165820</v>
      </c>
      <c r="P10"/>
      <c r="Q10">
        <v>45644.45</v>
      </c>
      <c r="R10">
        <v>169383.81</v>
      </c>
      <c r="S10" s="321">
        <v>52346.96</v>
      </c>
      <c r="T10" s="321"/>
      <c r="U10" s="321"/>
      <c r="V10" s="321"/>
      <c r="W10" s="321">
        <v>303089</v>
      </c>
      <c r="X10" s="321">
        <v>58100</v>
      </c>
      <c r="Y10" s="318">
        <v>361289</v>
      </c>
      <c r="Z10" s="318"/>
      <c r="AA10" s="318"/>
      <c r="AB10" s="318">
        <v>100636.2</v>
      </c>
      <c r="AC10" s="318">
        <v>15393.35</v>
      </c>
      <c r="AD10" s="318"/>
      <c r="AE10" s="318"/>
      <c r="AF10" s="318">
        <v>500</v>
      </c>
      <c r="AG10" s="61">
        <f t="shared" si="2"/>
        <v>426800.2</v>
      </c>
      <c r="AH10" s="39">
        <f t="shared" si="3"/>
        <v>1686.84</v>
      </c>
      <c r="AI10" s="40">
        <f t="shared" si="4"/>
        <v>425113.36</v>
      </c>
      <c r="AJ10" s="37">
        <f t="shared" si="5"/>
        <v>413535.96</v>
      </c>
      <c r="AK10" s="36">
        <f t="shared" si="1"/>
        <v>477818.55</v>
      </c>
      <c r="AL10" s="45">
        <f t="shared" si="6"/>
        <v>-64282.589999999967</v>
      </c>
    </row>
    <row r="11" spans="1:38" ht="15" thickBot="1" x14ac:dyDescent="0.25">
      <c r="A11" s="27" t="s">
        <v>362</v>
      </c>
      <c r="B11" s="27" t="s">
        <v>364</v>
      </c>
      <c r="C11" s="52">
        <v>6183</v>
      </c>
      <c r="D11" s="53" t="s">
        <v>690</v>
      </c>
      <c r="E11" t="s">
        <v>2826</v>
      </c>
      <c r="F11" s="319">
        <v>1536423.24</v>
      </c>
      <c r="G11" s="319"/>
      <c r="H11" s="319">
        <v>39071.839999999997</v>
      </c>
      <c r="I11">
        <v>748826.19</v>
      </c>
      <c r="J11">
        <v>432843.38</v>
      </c>
      <c r="K11" s="322">
        <v>0.1</v>
      </c>
      <c r="L11" s="322"/>
      <c r="M11" s="322"/>
      <c r="N11" s="322">
        <v>270.92</v>
      </c>
      <c r="O11">
        <v>80400</v>
      </c>
      <c r="P11"/>
      <c r="Q11">
        <v>208610.36</v>
      </c>
      <c r="R11">
        <v>668274.24</v>
      </c>
      <c r="S11" s="321">
        <v>213161.44</v>
      </c>
      <c r="T11" s="321">
        <v>99600</v>
      </c>
      <c r="U11" s="321"/>
      <c r="V11" s="321"/>
      <c r="W11" s="321">
        <v>596291.5</v>
      </c>
      <c r="X11" s="321">
        <v>119400</v>
      </c>
      <c r="Y11" s="318">
        <v>813317.5</v>
      </c>
      <c r="Z11" s="318"/>
      <c r="AA11" s="318"/>
      <c r="AB11" s="318">
        <v>267110.14</v>
      </c>
      <c r="AC11" s="318">
        <v>50219.45</v>
      </c>
      <c r="AD11" s="318"/>
      <c r="AE11" s="318"/>
      <c r="AF11" s="318">
        <v>60000</v>
      </c>
      <c r="AG11" s="61">
        <f t="shared" si="2"/>
        <v>1575495.08</v>
      </c>
      <c r="AH11" s="39">
        <f t="shared" si="3"/>
        <v>271.02000000000004</v>
      </c>
      <c r="AI11" s="40">
        <f t="shared" si="4"/>
        <v>1575224.06</v>
      </c>
      <c r="AJ11" s="37">
        <f t="shared" si="5"/>
        <v>1028452.94</v>
      </c>
      <c r="AK11" s="36">
        <f t="shared" si="1"/>
        <v>1190647.0900000001</v>
      </c>
      <c r="AL11" s="45">
        <f t="shared" si="6"/>
        <v>-162194.15000000014</v>
      </c>
    </row>
    <row r="12" spans="1:38" ht="15" thickBot="1" x14ac:dyDescent="0.25">
      <c r="A12" s="27" t="s">
        <v>362</v>
      </c>
      <c r="B12" s="27" t="s">
        <v>364</v>
      </c>
      <c r="C12" s="52">
        <v>2360</v>
      </c>
      <c r="D12" s="53" t="s">
        <v>691</v>
      </c>
      <c r="E12" t="s">
        <v>2827</v>
      </c>
      <c r="F12" s="319">
        <v>595864.73</v>
      </c>
      <c r="G12" s="319"/>
      <c r="H12" s="319">
        <v>60230.75</v>
      </c>
      <c r="I12">
        <v>778311.67</v>
      </c>
      <c r="J12">
        <v>272875.96999999997</v>
      </c>
      <c r="K12" s="322"/>
      <c r="L12" s="322"/>
      <c r="M12" s="322">
        <v>29650</v>
      </c>
      <c r="N12" s="322">
        <v>3</v>
      </c>
      <c r="O12">
        <v>8500</v>
      </c>
      <c r="P12"/>
      <c r="Q12">
        <v>126841.23</v>
      </c>
      <c r="R12">
        <v>2102009.77</v>
      </c>
      <c r="S12" s="321">
        <v>82720.740000000005</v>
      </c>
      <c r="T12" s="321"/>
      <c r="U12" s="321"/>
      <c r="V12" s="321"/>
      <c r="W12" s="321">
        <v>493971.5</v>
      </c>
      <c r="X12" s="321">
        <v>204532</v>
      </c>
      <c r="Y12" s="318">
        <v>763993.5</v>
      </c>
      <c r="Z12" s="318"/>
      <c r="AA12" s="318"/>
      <c r="AB12" s="318">
        <v>91318.04</v>
      </c>
      <c r="AC12" s="318">
        <v>47766.69</v>
      </c>
      <c r="AD12" s="318"/>
      <c r="AE12" s="318"/>
      <c r="AF12" s="318">
        <v>60500</v>
      </c>
      <c r="AG12" s="61">
        <f t="shared" si="2"/>
        <v>656095.48</v>
      </c>
      <c r="AH12" s="39">
        <f t="shared" si="3"/>
        <v>29653</v>
      </c>
      <c r="AI12" s="40">
        <f t="shared" si="4"/>
        <v>626442.48</v>
      </c>
      <c r="AJ12" s="37">
        <f t="shared" si="5"/>
        <v>781224.24</v>
      </c>
      <c r="AK12" s="36">
        <f t="shared" si="1"/>
        <v>963578.23</v>
      </c>
      <c r="AL12" s="45">
        <f t="shared" si="6"/>
        <v>-182353.99</v>
      </c>
    </row>
    <row r="13" spans="1:38" ht="15" thickBot="1" x14ac:dyDescent="0.25">
      <c r="A13" s="27" t="s">
        <v>362</v>
      </c>
      <c r="B13" s="27" t="s">
        <v>364</v>
      </c>
      <c r="C13" s="52">
        <v>5028</v>
      </c>
      <c r="D13" s="53" t="s">
        <v>692</v>
      </c>
      <c r="E13" t="s">
        <v>2828</v>
      </c>
      <c r="F13" s="319">
        <v>755265.84</v>
      </c>
      <c r="G13" s="319"/>
      <c r="H13" s="319">
        <v>62593.2</v>
      </c>
      <c r="I13">
        <v>1167889.25</v>
      </c>
      <c r="J13">
        <v>241833.19</v>
      </c>
      <c r="K13" s="322"/>
      <c r="L13" s="322"/>
      <c r="M13" s="322">
        <v>53311.5</v>
      </c>
      <c r="N13" s="322">
        <v>76</v>
      </c>
      <c r="O13"/>
      <c r="P13"/>
      <c r="Q13">
        <v>167383.15</v>
      </c>
      <c r="R13">
        <v>1442563.02</v>
      </c>
      <c r="S13" s="321">
        <v>159025.19</v>
      </c>
      <c r="T13" s="321"/>
      <c r="U13" s="321"/>
      <c r="V13" s="321"/>
      <c r="W13" s="321">
        <v>270468.90000000002</v>
      </c>
      <c r="X13" s="321">
        <v>72300</v>
      </c>
      <c r="Y13" s="318">
        <v>405146.9</v>
      </c>
      <c r="Z13" s="318"/>
      <c r="AA13" s="318"/>
      <c r="AB13" s="318">
        <v>180174.29</v>
      </c>
      <c r="AC13" s="318">
        <v>47132.3</v>
      </c>
      <c r="AD13" s="318"/>
      <c r="AE13" s="318"/>
      <c r="AF13" s="318">
        <v>32500</v>
      </c>
      <c r="AG13" s="61">
        <f t="shared" si="2"/>
        <v>817859.03999999992</v>
      </c>
      <c r="AH13" s="39">
        <f t="shared" si="3"/>
        <v>53387.5</v>
      </c>
      <c r="AI13" s="40">
        <f t="shared" si="4"/>
        <v>764471.53999999992</v>
      </c>
      <c r="AJ13" s="37">
        <f t="shared" si="5"/>
        <v>501794.09</v>
      </c>
      <c r="AK13" s="36">
        <f t="shared" si="1"/>
        <v>664953.49000000011</v>
      </c>
      <c r="AL13" s="45">
        <f t="shared" si="6"/>
        <v>-163159.40000000008</v>
      </c>
    </row>
    <row r="14" spans="1:38" ht="15" thickBot="1" x14ac:dyDescent="0.25">
      <c r="A14" s="27" t="s">
        <v>362</v>
      </c>
      <c r="B14" s="27" t="s">
        <v>364</v>
      </c>
      <c r="C14" s="52">
        <v>3227</v>
      </c>
      <c r="D14" s="53" t="s">
        <v>693</v>
      </c>
      <c r="E14" t="s">
        <v>2829</v>
      </c>
      <c r="F14" s="319">
        <v>155286.76</v>
      </c>
      <c r="G14" s="319"/>
      <c r="H14" s="319">
        <v>43806.21</v>
      </c>
      <c r="I14">
        <v>980975.69</v>
      </c>
      <c r="J14">
        <v>146564</v>
      </c>
      <c r="K14" s="322"/>
      <c r="L14" s="322"/>
      <c r="M14" s="322"/>
      <c r="N14" s="322">
        <v>173</v>
      </c>
      <c r="O14">
        <v>163000</v>
      </c>
      <c r="P14"/>
      <c r="Q14">
        <v>70158.039999999994</v>
      </c>
      <c r="R14">
        <v>484200</v>
      </c>
      <c r="S14" s="321">
        <v>138605.21</v>
      </c>
      <c r="T14" s="321">
        <v>32000</v>
      </c>
      <c r="U14" s="321"/>
      <c r="V14" s="321"/>
      <c r="W14" s="321">
        <v>406944.5</v>
      </c>
      <c r="X14" s="321">
        <v>27700</v>
      </c>
      <c r="Y14" s="318">
        <v>527380.5</v>
      </c>
      <c r="Z14" s="318"/>
      <c r="AA14" s="318"/>
      <c r="AB14" s="318">
        <v>199587.8</v>
      </c>
      <c r="AC14" s="318">
        <v>36197.160000000003</v>
      </c>
      <c r="AD14" s="318"/>
      <c r="AE14" s="318"/>
      <c r="AF14" s="318">
        <v>500</v>
      </c>
      <c r="AG14" s="61">
        <f t="shared" si="2"/>
        <v>199092.97</v>
      </c>
      <c r="AH14" s="39">
        <f t="shared" si="3"/>
        <v>173</v>
      </c>
      <c r="AI14" s="40">
        <f t="shared" si="4"/>
        <v>198919.97</v>
      </c>
      <c r="AJ14" s="37">
        <f t="shared" si="5"/>
        <v>605249.71</v>
      </c>
      <c r="AK14" s="36">
        <f t="shared" si="1"/>
        <v>763665.46000000008</v>
      </c>
      <c r="AL14" s="45">
        <f t="shared" si="6"/>
        <v>-158415.75000000012</v>
      </c>
    </row>
    <row r="15" spans="1:38" ht="15" thickBot="1" x14ac:dyDescent="0.25">
      <c r="A15" s="27" t="s">
        <v>362</v>
      </c>
      <c r="B15" s="27" t="s">
        <v>364</v>
      </c>
      <c r="C15" s="52">
        <v>5146</v>
      </c>
      <c r="D15" s="53" t="s">
        <v>694</v>
      </c>
      <c r="E15" t="s">
        <v>2830</v>
      </c>
      <c r="F15" s="319">
        <v>1080023.6299999999</v>
      </c>
      <c r="G15" s="319">
        <v>0</v>
      </c>
      <c r="H15" s="319">
        <v>162791.98000000001</v>
      </c>
      <c r="I15">
        <v>484443.13</v>
      </c>
      <c r="J15">
        <v>279721.14</v>
      </c>
      <c r="K15" s="322">
        <v>47000</v>
      </c>
      <c r="L15" s="322">
        <v>2513.06</v>
      </c>
      <c r="M15" s="322">
        <v>337315</v>
      </c>
      <c r="N15" s="322">
        <v>540.47</v>
      </c>
      <c r="O15"/>
      <c r="P15"/>
      <c r="Q15">
        <v>219733.43</v>
      </c>
      <c r="R15">
        <v>1884119.29</v>
      </c>
      <c r="S15" s="321">
        <v>284433.53999999998</v>
      </c>
      <c r="T15" s="321"/>
      <c r="U15" s="321"/>
      <c r="V15" s="321"/>
      <c r="W15" s="321">
        <v>539394.5</v>
      </c>
      <c r="X15" s="321">
        <v>53500</v>
      </c>
      <c r="Y15" s="318">
        <v>637491.5</v>
      </c>
      <c r="Z15" s="318"/>
      <c r="AA15" s="318"/>
      <c r="AB15" s="318">
        <v>338368.77</v>
      </c>
      <c r="AC15" s="318">
        <v>36773.39</v>
      </c>
      <c r="AD15" s="318"/>
      <c r="AE15" s="318"/>
      <c r="AF15" s="318">
        <v>60000</v>
      </c>
      <c r="AG15" s="61">
        <f t="shared" si="2"/>
        <v>1242815.6099999999</v>
      </c>
      <c r="AH15" s="39">
        <f t="shared" si="3"/>
        <v>387368.52999999997</v>
      </c>
      <c r="AI15" s="40">
        <f t="shared" si="4"/>
        <v>855447.07999999984</v>
      </c>
      <c r="AJ15" s="37">
        <f t="shared" si="5"/>
        <v>877328.04</v>
      </c>
      <c r="AK15" s="36">
        <f t="shared" si="1"/>
        <v>1072633.6600000001</v>
      </c>
      <c r="AL15" s="45">
        <f t="shared" si="6"/>
        <v>-195305.62000000011</v>
      </c>
    </row>
    <row r="16" spans="1:38" ht="15" thickBot="1" x14ac:dyDescent="0.25">
      <c r="A16" s="27" t="s">
        <v>362</v>
      </c>
      <c r="B16" s="27" t="s">
        <v>364</v>
      </c>
      <c r="C16" s="52">
        <v>3255</v>
      </c>
      <c r="D16" s="53" t="s">
        <v>695</v>
      </c>
      <c r="E16" t="s">
        <v>2831</v>
      </c>
      <c r="F16" s="319">
        <v>196882.25</v>
      </c>
      <c r="G16" s="319"/>
      <c r="H16" s="319">
        <v>103825</v>
      </c>
      <c r="I16">
        <v>635410.75</v>
      </c>
      <c r="J16">
        <v>229966.72</v>
      </c>
      <c r="K16" s="322">
        <v>0</v>
      </c>
      <c r="L16" s="322"/>
      <c r="M16" s="322"/>
      <c r="N16" s="322">
        <v>140.57</v>
      </c>
      <c r="O16">
        <v>78465</v>
      </c>
      <c r="P16"/>
      <c r="Q16">
        <v>8600</v>
      </c>
      <c r="R16">
        <v>2403607</v>
      </c>
      <c r="S16" s="321">
        <v>216213.18</v>
      </c>
      <c r="T16" s="321"/>
      <c r="U16" s="321"/>
      <c r="V16" s="321"/>
      <c r="W16" s="321">
        <v>444723</v>
      </c>
      <c r="X16" s="321">
        <v>7000</v>
      </c>
      <c r="Y16" s="318">
        <v>584066</v>
      </c>
      <c r="Z16" s="318"/>
      <c r="AA16" s="318"/>
      <c r="AB16" s="318">
        <v>154839.64000000001</v>
      </c>
      <c r="AC16" s="318">
        <v>46592.94</v>
      </c>
      <c r="AD16" s="318"/>
      <c r="AE16" s="318"/>
      <c r="AF16" s="318">
        <v>25500</v>
      </c>
      <c r="AG16" s="61">
        <f t="shared" si="2"/>
        <v>300707.25</v>
      </c>
      <c r="AH16" s="39">
        <f t="shared" si="3"/>
        <v>140.57</v>
      </c>
      <c r="AI16" s="40">
        <f t="shared" si="4"/>
        <v>300566.68</v>
      </c>
      <c r="AJ16" s="37">
        <f t="shared" si="5"/>
        <v>667936.17999999993</v>
      </c>
      <c r="AK16" s="36">
        <f t="shared" si="1"/>
        <v>810998.58000000007</v>
      </c>
      <c r="AL16" s="45">
        <f t="shared" si="6"/>
        <v>-143062.40000000014</v>
      </c>
    </row>
    <row r="17" spans="1:38" ht="15" thickBot="1" x14ac:dyDescent="0.25">
      <c r="A17" s="27" t="s">
        <v>362</v>
      </c>
      <c r="B17" s="27" t="s">
        <v>364</v>
      </c>
      <c r="C17" s="52">
        <v>4631</v>
      </c>
      <c r="D17" s="53" t="s">
        <v>696</v>
      </c>
      <c r="E17" t="s">
        <v>2832</v>
      </c>
      <c r="F17" s="319">
        <v>859168.28</v>
      </c>
      <c r="G17" s="319"/>
      <c r="H17" s="319">
        <v>212504.64</v>
      </c>
      <c r="I17">
        <v>412882.55</v>
      </c>
      <c r="J17">
        <v>261455.31</v>
      </c>
      <c r="K17" s="322">
        <v>0</v>
      </c>
      <c r="L17" s="322"/>
      <c r="M17" s="322"/>
      <c r="N17" s="322">
        <v>83</v>
      </c>
      <c r="O17"/>
      <c r="P17"/>
      <c r="Q17">
        <v>197524.95</v>
      </c>
      <c r="R17">
        <v>2696435.34</v>
      </c>
      <c r="S17" s="321">
        <v>173587.83</v>
      </c>
      <c r="T17" s="321">
        <v>150000</v>
      </c>
      <c r="U17" s="321"/>
      <c r="V17" s="321"/>
      <c r="W17" s="321">
        <v>371877</v>
      </c>
      <c r="X17" s="321">
        <v>43799</v>
      </c>
      <c r="Y17" s="318">
        <v>474596</v>
      </c>
      <c r="Z17" s="318"/>
      <c r="AA17" s="318"/>
      <c r="AB17" s="318">
        <v>181493.58</v>
      </c>
      <c r="AC17" s="318">
        <v>62342.27</v>
      </c>
      <c r="AD17" s="318"/>
      <c r="AE17" s="318"/>
      <c r="AF17" s="318">
        <v>65089.599999999999</v>
      </c>
      <c r="AG17" s="61">
        <f t="shared" si="2"/>
        <v>1071672.92</v>
      </c>
      <c r="AH17" s="39">
        <f t="shared" si="3"/>
        <v>83</v>
      </c>
      <c r="AI17" s="40">
        <f t="shared" si="4"/>
        <v>1071589.92</v>
      </c>
      <c r="AJ17" s="37">
        <f t="shared" si="5"/>
        <v>739263.83</v>
      </c>
      <c r="AK17" s="36">
        <f t="shared" si="1"/>
        <v>783521.45</v>
      </c>
      <c r="AL17" s="45">
        <f t="shared" si="6"/>
        <v>-44257.619999999995</v>
      </c>
    </row>
    <row r="18" spans="1:38" ht="15" thickBot="1" x14ac:dyDescent="0.25">
      <c r="A18" s="27" t="s">
        <v>362</v>
      </c>
      <c r="B18" s="27" t="s">
        <v>364</v>
      </c>
      <c r="C18" s="52">
        <v>4306</v>
      </c>
      <c r="D18" s="53" t="s">
        <v>697</v>
      </c>
      <c r="E18" t="s">
        <v>2833</v>
      </c>
      <c r="F18" s="319">
        <v>395538.45</v>
      </c>
      <c r="G18" s="319"/>
      <c r="H18" s="319">
        <v>122840.26</v>
      </c>
      <c r="I18">
        <v>828134.2</v>
      </c>
      <c r="J18">
        <v>361408.22</v>
      </c>
      <c r="K18" s="322">
        <v>1000</v>
      </c>
      <c r="L18" s="322">
        <v>11030</v>
      </c>
      <c r="M18" s="322"/>
      <c r="N18" s="322">
        <v>500.53</v>
      </c>
      <c r="O18">
        <v>151530</v>
      </c>
      <c r="P18"/>
      <c r="Q18">
        <v>124706.08</v>
      </c>
      <c r="R18">
        <v>2510757.66</v>
      </c>
      <c r="S18" s="321">
        <v>186642.56</v>
      </c>
      <c r="T18" s="321"/>
      <c r="U18" s="321"/>
      <c r="V18" s="321"/>
      <c r="W18" s="321">
        <v>487608.5</v>
      </c>
      <c r="X18" s="321">
        <v>136600</v>
      </c>
      <c r="Y18" s="318">
        <v>721465.5</v>
      </c>
      <c r="Z18" s="318"/>
      <c r="AA18" s="318"/>
      <c r="AB18" s="318">
        <v>246973.23</v>
      </c>
      <c r="AC18" s="318">
        <v>73969.89</v>
      </c>
      <c r="AD18" s="318"/>
      <c r="AE18" s="318"/>
      <c r="AF18" s="318">
        <v>500</v>
      </c>
      <c r="AG18" s="61">
        <f t="shared" si="2"/>
        <v>518378.71</v>
      </c>
      <c r="AH18" s="39">
        <f t="shared" si="3"/>
        <v>12530.53</v>
      </c>
      <c r="AI18" s="40">
        <f t="shared" si="4"/>
        <v>505848.18</v>
      </c>
      <c r="AJ18" s="37">
        <f t="shared" si="5"/>
        <v>810851.06</v>
      </c>
      <c r="AK18" s="36">
        <f t="shared" si="1"/>
        <v>1042908.62</v>
      </c>
      <c r="AL18" s="45">
        <f t="shared" si="6"/>
        <v>-232057.55999999994</v>
      </c>
    </row>
    <row r="19" spans="1:38" ht="15" thickBot="1" x14ac:dyDescent="0.25">
      <c r="A19" s="27" t="s">
        <v>362</v>
      </c>
      <c r="B19" s="27" t="s">
        <v>364</v>
      </c>
      <c r="C19" s="52">
        <v>5667</v>
      </c>
      <c r="D19" s="53" t="s">
        <v>698</v>
      </c>
      <c r="E19" t="s">
        <v>2834</v>
      </c>
      <c r="F19" s="319">
        <v>914586.34</v>
      </c>
      <c r="G19" s="319"/>
      <c r="H19" s="319">
        <v>50922.97</v>
      </c>
      <c r="I19">
        <v>1039620.98</v>
      </c>
      <c r="J19">
        <v>875765</v>
      </c>
      <c r="K19" s="322"/>
      <c r="L19" s="322"/>
      <c r="M19" s="322"/>
      <c r="N19" s="322">
        <v>2049</v>
      </c>
      <c r="O19">
        <v>361453</v>
      </c>
      <c r="P19"/>
      <c r="Q19">
        <v>239594.69</v>
      </c>
      <c r="R19">
        <v>684118.79</v>
      </c>
      <c r="S19" s="321">
        <v>94213.34</v>
      </c>
      <c r="T19" s="321"/>
      <c r="U19" s="321"/>
      <c r="V19" s="321"/>
      <c r="W19" s="321">
        <v>223970</v>
      </c>
      <c r="X19" s="321">
        <v>47400</v>
      </c>
      <c r="Y19" s="318">
        <v>393048</v>
      </c>
      <c r="Z19" s="318"/>
      <c r="AA19" s="318"/>
      <c r="AB19" s="318">
        <v>178687.5</v>
      </c>
      <c r="AC19" s="318">
        <v>100760.74</v>
      </c>
      <c r="AD19" s="318"/>
      <c r="AE19" s="318"/>
      <c r="AF19" s="318">
        <v>65000</v>
      </c>
      <c r="AG19" s="61">
        <f t="shared" si="2"/>
        <v>965509.30999999994</v>
      </c>
      <c r="AH19" s="39">
        <f t="shared" si="3"/>
        <v>2049</v>
      </c>
      <c r="AI19" s="40">
        <f t="shared" si="4"/>
        <v>963460.30999999994</v>
      </c>
      <c r="AJ19" s="37">
        <f t="shared" si="5"/>
        <v>365583.33999999997</v>
      </c>
      <c r="AK19" s="36">
        <f t="shared" si="1"/>
        <v>737496.24</v>
      </c>
      <c r="AL19" s="45">
        <f t="shared" si="6"/>
        <v>-371912.9</v>
      </c>
    </row>
    <row r="20" spans="1:38" ht="15" thickBot="1" x14ac:dyDescent="0.25">
      <c r="A20" s="27" t="s">
        <v>362</v>
      </c>
      <c r="B20" s="27" t="s">
        <v>364</v>
      </c>
      <c r="C20" s="52">
        <v>1990</v>
      </c>
      <c r="D20" s="53" t="s">
        <v>699</v>
      </c>
      <c r="E20" t="s">
        <v>2835</v>
      </c>
      <c r="F20" s="319">
        <v>220423.76</v>
      </c>
      <c r="G20" s="319"/>
      <c r="H20" s="319">
        <v>68298.83</v>
      </c>
      <c r="I20">
        <v>422540.29</v>
      </c>
      <c r="J20">
        <v>141450.38</v>
      </c>
      <c r="K20" s="322"/>
      <c r="L20" s="322">
        <v>0</v>
      </c>
      <c r="M20" s="322">
        <v>105800</v>
      </c>
      <c r="N20" s="322">
        <v>70</v>
      </c>
      <c r="O20"/>
      <c r="P20"/>
      <c r="Q20">
        <v>54004.05</v>
      </c>
      <c r="R20">
        <v>865361.67</v>
      </c>
      <c r="S20" s="321">
        <v>79021.66</v>
      </c>
      <c r="T20" s="321">
        <v>5400</v>
      </c>
      <c r="U20" s="321"/>
      <c r="V20" s="321"/>
      <c r="W20" s="321">
        <v>432304</v>
      </c>
      <c r="X20" s="321">
        <v>65200</v>
      </c>
      <c r="Y20" s="318">
        <v>501214</v>
      </c>
      <c r="Z20" s="318"/>
      <c r="AA20" s="318"/>
      <c r="AB20" s="318">
        <v>124389.49</v>
      </c>
      <c r="AC20" s="318">
        <v>27225.84</v>
      </c>
      <c r="AD20" s="318"/>
      <c r="AE20" s="318"/>
      <c r="AF20" s="318">
        <v>500</v>
      </c>
      <c r="AG20" s="61">
        <f t="shared" si="2"/>
        <v>288722.59000000003</v>
      </c>
      <c r="AH20" s="39">
        <f t="shared" si="3"/>
        <v>105870</v>
      </c>
      <c r="AI20" s="40">
        <f t="shared" si="4"/>
        <v>182852.59000000003</v>
      </c>
      <c r="AJ20" s="37">
        <f t="shared" si="5"/>
        <v>581925.66</v>
      </c>
      <c r="AK20" s="36">
        <f t="shared" si="1"/>
        <v>653329.32999999996</v>
      </c>
      <c r="AL20" s="45">
        <f t="shared" si="6"/>
        <v>-71403.669999999925</v>
      </c>
    </row>
    <row r="21" spans="1:38" ht="15" thickBot="1" x14ac:dyDescent="0.25">
      <c r="A21" s="27" t="s">
        <v>362</v>
      </c>
      <c r="B21" s="27" t="s">
        <v>364</v>
      </c>
      <c r="C21" s="52">
        <v>2504</v>
      </c>
      <c r="D21" s="53" t="s">
        <v>700</v>
      </c>
      <c r="E21" t="s">
        <v>2836</v>
      </c>
      <c r="F21" s="319">
        <v>355055.03</v>
      </c>
      <c r="G21" s="319"/>
      <c r="H21" s="319">
        <v>47937.46</v>
      </c>
      <c r="I21">
        <v>513570.64</v>
      </c>
      <c r="J21">
        <v>325539.83</v>
      </c>
      <c r="K21" s="322"/>
      <c r="L21" s="322"/>
      <c r="M21" s="322"/>
      <c r="N21" s="322">
        <v>75</v>
      </c>
      <c r="O21"/>
      <c r="P21"/>
      <c r="Q21">
        <v>117880.36</v>
      </c>
      <c r="R21">
        <v>1709584.67</v>
      </c>
      <c r="S21" s="321">
        <v>47528.51</v>
      </c>
      <c r="T21" s="321"/>
      <c r="U21" s="321"/>
      <c r="V21" s="321"/>
      <c r="W21" s="321">
        <v>417609</v>
      </c>
      <c r="X21" s="321">
        <v>26400</v>
      </c>
      <c r="Y21" s="318">
        <v>479049</v>
      </c>
      <c r="Z21" s="318"/>
      <c r="AA21" s="318"/>
      <c r="AB21" s="318">
        <v>85902.1</v>
      </c>
      <c r="AC21" s="318">
        <v>53046.79</v>
      </c>
      <c r="AD21" s="318"/>
      <c r="AE21" s="318"/>
      <c r="AF21" s="318">
        <v>20500</v>
      </c>
      <c r="AG21" s="61">
        <f t="shared" si="2"/>
        <v>402992.49000000005</v>
      </c>
      <c r="AH21" s="39">
        <f t="shared" si="3"/>
        <v>75</v>
      </c>
      <c r="AI21" s="40">
        <f t="shared" si="4"/>
        <v>402917.49000000005</v>
      </c>
      <c r="AJ21" s="37">
        <f t="shared" si="5"/>
        <v>491537.51</v>
      </c>
      <c r="AK21" s="36">
        <f t="shared" si="1"/>
        <v>638497.89</v>
      </c>
      <c r="AL21" s="45">
        <f t="shared" si="6"/>
        <v>-146960.38</v>
      </c>
    </row>
    <row r="22" spans="1:38" ht="15" thickBot="1" x14ac:dyDescent="0.25">
      <c r="A22" s="27" t="s">
        <v>362</v>
      </c>
      <c r="B22" s="27" t="s">
        <v>364</v>
      </c>
      <c r="C22" s="52">
        <v>2869</v>
      </c>
      <c r="D22" s="53" t="s">
        <v>701</v>
      </c>
      <c r="E22" t="s">
        <v>2940</v>
      </c>
      <c r="F22" s="319">
        <v>151112.65</v>
      </c>
      <c r="G22" s="319"/>
      <c r="H22" s="319">
        <v>107161.48</v>
      </c>
      <c r="I22">
        <v>631161.65</v>
      </c>
      <c r="J22">
        <v>327751.81</v>
      </c>
      <c r="K22" s="322"/>
      <c r="L22" s="322">
        <v>0</v>
      </c>
      <c r="M22" s="322"/>
      <c r="N22" s="322">
        <v>148</v>
      </c>
      <c r="O22"/>
      <c r="P22"/>
      <c r="Q22">
        <v>244497.17</v>
      </c>
      <c r="R22">
        <v>2287426.9300000002</v>
      </c>
      <c r="S22" s="321">
        <v>69885.009999999995</v>
      </c>
      <c r="T22" s="321"/>
      <c r="U22" s="321"/>
      <c r="V22" s="321"/>
      <c r="W22" s="321">
        <v>297194.5</v>
      </c>
      <c r="X22" s="321">
        <v>40500</v>
      </c>
      <c r="Y22" s="318">
        <v>329794.5</v>
      </c>
      <c r="Z22" s="318"/>
      <c r="AA22" s="318">
        <v>15296.59</v>
      </c>
      <c r="AB22" s="318">
        <v>112948.52</v>
      </c>
      <c r="AC22" s="318">
        <v>57464.01</v>
      </c>
      <c r="AD22" s="318"/>
      <c r="AE22" s="318"/>
      <c r="AF22" s="318"/>
      <c r="AG22" s="61">
        <f t="shared" si="2"/>
        <v>258274.13</v>
      </c>
      <c r="AH22" s="39">
        <f t="shared" si="3"/>
        <v>148</v>
      </c>
      <c r="AI22" s="40">
        <f t="shared" si="4"/>
        <v>258126.13</v>
      </c>
      <c r="AJ22" s="37">
        <f t="shared" si="5"/>
        <v>407579.51</v>
      </c>
      <c r="AK22" s="36">
        <f t="shared" si="1"/>
        <v>515503.62000000005</v>
      </c>
      <c r="AL22" s="45">
        <f t="shared" si="6"/>
        <v>-107924.11000000004</v>
      </c>
    </row>
    <row r="23" spans="1:38" ht="15" thickBot="1" x14ac:dyDescent="0.25">
      <c r="A23" s="27" t="s">
        <v>367</v>
      </c>
      <c r="B23" s="27" t="s">
        <v>368</v>
      </c>
      <c r="C23" s="52">
        <v>1771</v>
      </c>
      <c r="D23" s="53" t="s">
        <v>702</v>
      </c>
      <c r="E23" t="s">
        <v>2837</v>
      </c>
      <c r="F23" s="319">
        <v>257169.37</v>
      </c>
      <c r="G23" s="319"/>
      <c r="H23" s="319">
        <v>42132.46</v>
      </c>
      <c r="I23">
        <v>764510.56</v>
      </c>
      <c r="J23">
        <v>202788.19</v>
      </c>
      <c r="K23" s="322">
        <v>0</v>
      </c>
      <c r="L23" s="322"/>
      <c r="M23" s="322">
        <v>80000</v>
      </c>
      <c r="N23" s="322">
        <v>77</v>
      </c>
      <c r="O23"/>
      <c r="P23"/>
      <c r="Q23"/>
      <c r="R23">
        <v>2091979.99</v>
      </c>
      <c r="S23" s="321">
        <v>225849.19</v>
      </c>
      <c r="T23" s="321"/>
      <c r="U23" s="321"/>
      <c r="V23" s="321"/>
      <c r="W23" s="321">
        <v>129066</v>
      </c>
      <c r="X23" s="321">
        <v>4500</v>
      </c>
      <c r="Y23" s="318">
        <v>164546</v>
      </c>
      <c r="Z23" s="318"/>
      <c r="AA23" s="318"/>
      <c r="AB23" s="318">
        <v>93754.16</v>
      </c>
      <c r="AC23" s="318">
        <v>64501.71</v>
      </c>
      <c r="AD23" s="318"/>
      <c r="AE23" s="318"/>
      <c r="AF23" s="318"/>
      <c r="AG23" s="61">
        <f t="shared" si="2"/>
        <v>299301.83</v>
      </c>
      <c r="AH23" s="39">
        <f t="shared" si="3"/>
        <v>80077</v>
      </c>
      <c r="AI23" s="40">
        <f t="shared" si="4"/>
        <v>219224.83000000002</v>
      </c>
      <c r="AJ23" s="37">
        <f t="shared" si="5"/>
        <v>359415.19</v>
      </c>
      <c r="AK23" s="36">
        <f t="shared" si="1"/>
        <v>322801.87</v>
      </c>
      <c r="AL23" s="45">
        <f t="shared" si="6"/>
        <v>36613.320000000007</v>
      </c>
    </row>
    <row r="24" spans="1:38" ht="15" thickBot="1" x14ac:dyDescent="0.25">
      <c r="A24" s="27" t="s">
        <v>367</v>
      </c>
      <c r="B24" s="27" t="s">
        <v>368</v>
      </c>
      <c r="C24" s="52">
        <v>5076</v>
      </c>
      <c r="D24" s="53" t="s">
        <v>703</v>
      </c>
      <c r="E24" t="s">
        <v>2838</v>
      </c>
      <c r="F24" s="319">
        <v>845519.13</v>
      </c>
      <c r="G24" s="319">
        <v>15450</v>
      </c>
      <c r="H24" s="319">
        <v>38632.51</v>
      </c>
      <c r="I24">
        <v>616354.06999999995</v>
      </c>
      <c r="J24">
        <v>213771.01</v>
      </c>
      <c r="K24" s="322">
        <v>-2590</v>
      </c>
      <c r="L24" s="322">
        <v>160181.72</v>
      </c>
      <c r="M24" s="322">
        <v>15744</v>
      </c>
      <c r="N24" s="322">
        <v>-3919.4</v>
      </c>
      <c r="O24">
        <v>64445</v>
      </c>
      <c r="P24"/>
      <c r="Q24"/>
      <c r="R24"/>
      <c r="S24" s="321">
        <v>476583.11</v>
      </c>
      <c r="T24" s="321"/>
      <c r="U24" s="321"/>
      <c r="V24" s="321"/>
      <c r="W24" s="321">
        <v>421660.5</v>
      </c>
      <c r="X24" s="321">
        <v>1500</v>
      </c>
      <c r="Y24" s="318">
        <v>498488.5</v>
      </c>
      <c r="Z24" s="318">
        <v>1400</v>
      </c>
      <c r="AA24" s="318"/>
      <c r="AB24" s="318">
        <v>180714.57</v>
      </c>
      <c r="AC24" s="318">
        <v>59313.78</v>
      </c>
      <c r="AD24" s="318"/>
      <c r="AE24" s="318"/>
      <c r="AF24" s="318"/>
      <c r="AG24" s="61">
        <f t="shared" si="2"/>
        <v>899601.64</v>
      </c>
      <c r="AH24" s="39">
        <f t="shared" si="3"/>
        <v>169416.32000000001</v>
      </c>
      <c r="AI24" s="40">
        <f t="shared" si="4"/>
        <v>730185.32000000007</v>
      </c>
      <c r="AJ24" s="37">
        <f t="shared" si="5"/>
        <v>899743.61</v>
      </c>
      <c r="AK24" s="36">
        <f t="shared" si="1"/>
        <v>739916.85000000009</v>
      </c>
      <c r="AL24" s="45">
        <f t="shared" si="6"/>
        <v>159826.75999999989</v>
      </c>
    </row>
    <row r="25" spans="1:38" ht="15" thickBot="1" x14ac:dyDescent="0.25">
      <c r="A25" s="27" t="s">
        <v>367</v>
      </c>
      <c r="B25" s="27" t="s">
        <v>368</v>
      </c>
      <c r="C25" s="52">
        <v>1132</v>
      </c>
      <c r="D25" s="53" t="s">
        <v>704</v>
      </c>
      <c r="E25" t="s">
        <v>2839</v>
      </c>
      <c r="F25" s="319">
        <v>120295.2</v>
      </c>
      <c r="G25" s="319"/>
      <c r="H25" s="319">
        <v>70383.520000000004</v>
      </c>
      <c r="I25">
        <v>1004588.85</v>
      </c>
      <c r="J25">
        <v>226073.60000000001</v>
      </c>
      <c r="K25" s="322">
        <v>59344</v>
      </c>
      <c r="L25" s="322">
        <v>1589.24</v>
      </c>
      <c r="M25" s="322"/>
      <c r="N25" s="322">
        <v>207.33</v>
      </c>
      <c r="O25"/>
      <c r="P25"/>
      <c r="Q25"/>
      <c r="R25">
        <v>1967042.37</v>
      </c>
      <c r="S25" s="321">
        <v>69421.440000000002</v>
      </c>
      <c r="T25" s="321"/>
      <c r="U25" s="321"/>
      <c r="V25" s="321"/>
      <c r="W25" s="321">
        <v>630478.5</v>
      </c>
      <c r="X25" s="321">
        <v>7500</v>
      </c>
      <c r="Y25" s="318">
        <v>746338.5</v>
      </c>
      <c r="Z25" s="318"/>
      <c r="AA25" s="318"/>
      <c r="AB25" s="318">
        <v>142896.87</v>
      </c>
      <c r="AC25" s="318">
        <v>53952.18</v>
      </c>
      <c r="AD25" s="318"/>
      <c r="AE25" s="318"/>
      <c r="AF25" s="318"/>
      <c r="AG25" s="61">
        <f t="shared" si="2"/>
        <v>190678.72</v>
      </c>
      <c r="AH25" s="39">
        <f t="shared" si="3"/>
        <v>61140.57</v>
      </c>
      <c r="AI25" s="40">
        <f t="shared" si="4"/>
        <v>129538.15</v>
      </c>
      <c r="AJ25" s="37">
        <f t="shared" si="5"/>
        <v>707399.94</v>
      </c>
      <c r="AK25" s="36">
        <f t="shared" si="1"/>
        <v>943187.55</v>
      </c>
      <c r="AL25" s="45">
        <f t="shared" si="6"/>
        <v>-235787.6100000001</v>
      </c>
    </row>
    <row r="26" spans="1:38" ht="15" thickBot="1" x14ac:dyDescent="0.25">
      <c r="A26" s="27" t="s">
        <v>367</v>
      </c>
      <c r="B26" s="27" t="s">
        <v>368</v>
      </c>
      <c r="C26" s="52">
        <v>2987</v>
      </c>
      <c r="D26" s="53" t="s">
        <v>705</v>
      </c>
      <c r="E26" t="s">
        <v>2840</v>
      </c>
      <c r="F26" s="319">
        <v>378866.08</v>
      </c>
      <c r="G26" s="319"/>
      <c r="H26" s="319">
        <v>39721.550000000003</v>
      </c>
      <c r="I26">
        <v>583399.56999999995</v>
      </c>
      <c r="J26">
        <v>765767.65</v>
      </c>
      <c r="K26" s="322"/>
      <c r="L26" s="322">
        <v>80956.570000000007</v>
      </c>
      <c r="M26" s="322">
        <v>259444</v>
      </c>
      <c r="N26" s="322">
        <v>1395.8</v>
      </c>
      <c r="O26"/>
      <c r="P26"/>
      <c r="Q26"/>
      <c r="R26">
        <v>1301651.56</v>
      </c>
      <c r="S26" s="321">
        <v>147503.1</v>
      </c>
      <c r="T26" s="321"/>
      <c r="U26" s="321"/>
      <c r="V26" s="321"/>
      <c r="W26" s="321"/>
      <c r="X26" s="321">
        <v>2500</v>
      </c>
      <c r="Y26" s="318">
        <v>19358</v>
      </c>
      <c r="Z26" s="318"/>
      <c r="AA26" s="318"/>
      <c r="AB26" s="318">
        <v>147364.51</v>
      </c>
      <c r="AC26" s="318">
        <v>-4559.55</v>
      </c>
      <c r="AD26" s="318"/>
      <c r="AE26" s="318"/>
      <c r="AF26" s="318"/>
      <c r="AG26" s="61">
        <f t="shared" si="2"/>
        <v>418587.63</v>
      </c>
      <c r="AH26" s="39">
        <f t="shared" si="3"/>
        <v>341796.37</v>
      </c>
      <c r="AI26" s="40">
        <f t="shared" si="4"/>
        <v>76791.260000000009</v>
      </c>
      <c r="AJ26" s="37">
        <f t="shared" si="5"/>
        <v>150003.1</v>
      </c>
      <c r="AK26" s="36">
        <f t="shared" si="1"/>
        <v>162162.96000000002</v>
      </c>
      <c r="AL26" s="45">
        <f t="shared" si="6"/>
        <v>-12159.860000000015</v>
      </c>
    </row>
    <row r="27" spans="1:38" ht="15" thickBot="1" x14ac:dyDescent="0.25">
      <c r="A27" s="27" t="s">
        <v>367</v>
      </c>
      <c r="B27" s="27" t="s">
        <v>368</v>
      </c>
      <c r="C27" s="52">
        <v>2340</v>
      </c>
      <c r="D27" s="53" t="s">
        <v>706</v>
      </c>
      <c r="E27" t="s">
        <v>2841</v>
      </c>
      <c r="F27" s="319">
        <v>317703.51</v>
      </c>
      <c r="G27" s="319"/>
      <c r="H27" s="319">
        <v>13806.45</v>
      </c>
      <c r="I27">
        <v>1707526.54</v>
      </c>
      <c r="J27">
        <v>237879.18</v>
      </c>
      <c r="K27" s="322">
        <v>0</v>
      </c>
      <c r="L27" s="322">
        <v>72000</v>
      </c>
      <c r="M27" s="322"/>
      <c r="N27" s="322">
        <v>97.2</v>
      </c>
      <c r="O27"/>
      <c r="P27"/>
      <c r="Q27">
        <v>2238.5</v>
      </c>
      <c r="R27">
        <v>1776680.82</v>
      </c>
      <c r="S27" s="321">
        <v>174299.63</v>
      </c>
      <c r="T27" s="321"/>
      <c r="U27" s="321"/>
      <c r="V27" s="321"/>
      <c r="W27" s="321">
        <v>287857.5</v>
      </c>
      <c r="X27" s="321">
        <v>3000</v>
      </c>
      <c r="Y27" s="318">
        <v>424603.58</v>
      </c>
      <c r="Z27" s="318"/>
      <c r="AA27" s="318"/>
      <c r="AB27" s="318">
        <v>113418.01</v>
      </c>
      <c r="AC27" s="318">
        <v>73647.72</v>
      </c>
      <c r="AD27" s="318"/>
      <c r="AE27" s="318"/>
      <c r="AF27" s="318"/>
      <c r="AG27" s="61">
        <f t="shared" si="2"/>
        <v>331509.96000000002</v>
      </c>
      <c r="AH27" s="39">
        <f t="shared" si="3"/>
        <v>72097.2</v>
      </c>
      <c r="AI27" s="40">
        <f t="shared" si="4"/>
        <v>259412.76</v>
      </c>
      <c r="AJ27" s="37">
        <f t="shared" si="5"/>
        <v>465157.13</v>
      </c>
      <c r="AK27" s="36">
        <f t="shared" si="1"/>
        <v>611669.30999999994</v>
      </c>
      <c r="AL27" s="45">
        <f t="shared" si="6"/>
        <v>-146512.17999999993</v>
      </c>
    </row>
    <row r="28" spans="1:38" ht="15" thickBot="1" x14ac:dyDescent="0.25">
      <c r="A28" s="27" t="s">
        <v>371</v>
      </c>
      <c r="B28" s="27" t="s">
        <v>372</v>
      </c>
      <c r="C28" s="52">
        <v>4716</v>
      </c>
      <c r="D28" s="53" t="s">
        <v>707</v>
      </c>
      <c r="E28" t="s">
        <v>2842</v>
      </c>
      <c r="F28" s="319">
        <v>826237.98</v>
      </c>
      <c r="G28" s="319">
        <v>17310</v>
      </c>
      <c r="H28" s="319">
        <v>86411.199999999997</v>
      </c>
      <c r="I28">
        <v>1197474.55</v>
      </c>
      <c r="J28">
        <v>440895.12</v>
      </c>
      <c r="K28" s="322">
        <v>4500</v>
      </c>
      <c r="L28" s="322">
        <v>54314.82</v>
      </c>
      <c r="M28" s="322"/>
      <c r="N28" s="322">
        <v>198.16</v>
      </c>
      <c r="O28">
        <v>328742.82</v>
      </c>
      <c r="P28"/>
      <c r="Q28">
        <v>22000</v>
      </c>
      <c r="R28">
        <v>2074982.75</v>
      </c>
      <c r="S28" s="321">
        <v>646922.61</v>
      </c>
      <c r="T28" s="321"/>
      <c r="U28" s="321"/>
      <c r="V28" s="321"/>
      <c r="W28" s="321">
        <v>768642.5</v>
      </c>
      <c r="X28" s="321">
        <v>15000</v>
      </c>
      <c r="Y28" s="318">
        <v>955214.5</v>
      </c>
      <c r="Z28" s="318"/>
      <c r="AA28" s="318"/>
      <c r="AB28" s="318">
        <v>272512.40000000002</v>
      </c>
      <c r="AC28" s="318">
        <v>170355.93</v>
      </c>
      <c r="AD28" s="318"/>
      <c r="AE28" s="318"/>
      <c r="AF28" s="318">
        <v>30400</v>
      </c>
      <c r="AG28" s="61">
        <f t="shared" si="2"/>
        <v>929959.17999999993</v>
      </c>
      <c r="AH28" s="39">
        <f t="shared" si="3"/>
        <v>59012.98</v>
      </c>
      <c r="AI28" s="40">
        <f t="shared" si="4"/>
        <v>870946.2</v>
      </c>
      <c r="AJ28" s="37">
        <f t="shared" si="5"/>
        <v>1430565.1099999999</v>
      </c>
      <c r="AK28" s="36">
        <f t="shared" si="1"/>
        <v>1428482.8299999998</v>
      </c>
      <c r="AL28" s="45">
        <f t="shared" si="6"/>
        <v>2082.2800000000279</v>
      </c>
    </row>
    <row r="29" spans="1:38" ht="15" thickBot="1" x14ac:dyDescent="0.25">
      <c r="A29" s="27" t="s">
        <v>371</v>
      </c>
      <c r="B29" s="27" t="s">
        <v>372</v>
      </c>
      <c r="C29" s="52">
        <v>2694</v>
      </c>
      <c r="D29" s="53" t="s">
        <v>708</v>
      </c>
      <c r="E29" t="s">
        <v>2843</v>
      </c>
      <c r="F29" s="319">
        <v>461965.26</v>
      </c>
      <c r="G29" s="319"/>
      <c r="H29" s="319">
        <v>67152.5</v>
      </c>
      <c r="I29">
        <v>639845.38</v>
      </c>
      <c r="J29">
        <v>70640.679999999993</v>
      </c>
      <c r="K29" s="322">
        <v>0</v>
      </c>
      <c r="L29" s="322">
        <v>22075.93</v>
      </c>
      <c r="M29" s="322">
        <v>98160.16</v>
      </c>
      <c r="N29" s="322">
        <v>432.86</v>
      </c>
      <c r="O29"/>
      <c r="P29"/>
      <c r="Q29">
        <v>158749.57999999999</v>
      </c>
      <c r="R29">
        <v>1942599.48</v>
      </c>
      <c r="S29" s="321">
        <v>103835.46</v>
      </c>
      <c r="T29" s="321"/>
      <c r="U29" s="321"/>
      <c r="V29" s="321"/>
      <c r="W29" s="321">
        <v>285819</v>
      </c>
      <c r="X29" s="321">
        <v>6000</v>
      </c>
      <c r="Y29" s="318">
        <v>344919</v>
      </c>
      <c r="Z29" s="318"/>
      <c r="AA29" s="318"/>
      <c r="AB29" s="318">
        <v>88722.86</v>
      </c>
      <c r="AC29" s="318">
        <v>160716.72</v>
      </c>
      <c r="AD29" s="318"/>
      <c r="AE29" s="318"/>
      <c r="AF29" s="318">
        <v>11400</v>
      </c>
      <c r="AG29" s="61">
        <f t="shared" si="2"/>
        <v>529117.76</v>
      </c>
      <c r="AH29" s="39">
        <f t="shared" si="3"/>
        <v>120668.95</v>
      </c>
      <c r="AI29" s="40">
        <f t="shared" si="4"/>
        <v>408448.81</v>
      </c>
      <c r="AJ29" s="37">
        <f t="shared" si="5"/>
        <v>395654.46</v>
      </c>
      <c r="AK29" s="36">
        <f t="shared" si="1"/>
        <v>605758.57999999996</v>
      </c>
      <c r="AL29" s="45">
        <f t="shared" si="6"/>
        <v>-210104.11999999994</v>
      </c>
    </row>
    <row r="30" spans="1:38" ht="15" thickBot="1" x14ac:dyDescent="0.25">
      <c r="A30" s="27" t="s">
        <v>371</v>
      </c>
      <c r="B30" s="27" t="s">
        <v>372</v>
      </c>
      <c r="C30" s="52">
        <v>3656</v>
      </c>
      <c r="D30" s="53" t="s">
        <v>709</v>
      </c>
      <c r="E30" t="s">
        <v>2844</v>
      </c>
      <c r="F30" s="319">
        <v>760591.83</v>
      </c>
      <c r="G30" s="319"/>
      <c r="H30" s="319">
        <v>22415.26</v>
      </c>
      <c r="I30">
        <v>809332.72</v>
      </c>
      <c r="J30">
        <v>201367.41</v>
      </c>
      <c r="K30" s="322">
        <v>0</v>
      </c>
      <c r="L30" s="322">
        <v>20763.419999999998</v>
      </c>
      <c r="M30" s="322"/>
      <c r="N30" s="322">
        <v>439.91</v>
      </c>
      <c r="O30">
        <v>15000</v>
      </c>
      <c r="P30"/>
      <c r="Q30">
        <v>-5335.15</v>
      </c>
      <c r="R30">
        <v>1357301.45</v>
      </c>
      <c r="S30" s="321">
        <v>297074.5</v>
      </c>
      <c r="T30" s="321"/>
      <c r="U30" s="321"/>
      <c r="V30" s="321"/>
      <c r="W30" s="321">
        <v>220839.5</v>
      </c>
      <c r="X30" s="321">
        <v>15500</v>
      </c>
      <c r="Y30" s="318">
        <v>331451.5</v>
      </c>
      <c r="Z30" s="318"/>
      <c r="AA30" s="318"/>
      <c r="AB30" s="318">
        <v>153680.35</v>
      </c>
      <c r="AC30" s="318">
        <v>97543.42</v>
      </c>
      <c r="AD30" s="318"/>
      <c r="AE30" s="318">
        <v>1</v>
      </c>
      <c r="AF30" s="318">
        <v>15200</v>
      </c>
      <c r="AG30" s="61">
        <f t="shared" si="2"/>
        <v>783007.09</v>
      </c>
      <c r="AH30" s="39">
        <f t="shared" si="3"/>
        <v>21203.329999999998</v>
      </c>
      <c r="AI30" s="40">
        <f t="shared" si="4"/>
        <v>761803.76</v>
      </c>
      <c r="AJ30" s="37">
        <f t="shared" si="5"/>
        <v>533414</v>
      </c>
      <c r="AK30" s="36">
        <f t="shared" si="1"/>
        <v>597876.27</v>
      </c>
      <c r="AL30" s="45">
        <f t="shared" si="6"/>
        <v>-64462.270000000019</v>
      </c>
    </row>
    <row r="31" spans="1:38" ht="15" thickBot="1" x14ac:dyDescent="0.25">
      <c r="A31" s="27" t="s">
        <v>371</v>
      </c>
      <c r="B31" s="27" t="s">
        <v>372</v>
      </c>
      <c r="C31" s="52">
        <v>4918</v>
      </c>
      <c r="D31" s="53" t="s">
        <v>710</v>
      </c>
      <c r="E31" t="s">
        <v>2845</v>
      </c>
      <c r="F31" s="319">
        <v>723110.1</v>
      </c>
      <c r="G31" s="319">
        <v>59868</v>
      </c>
      <c r="H31" s="319">
        <v>64181.440000000002</v>
      </c>
      <c r="I31">
        <v>424137.32</v>
      </c>
      <c r="J31">
        <v>165273.1</v>
      </c>
      <c r="K31" s="322">
        <v>0</v>
      </c>
      <c r="L31" s="322">
        <v>20488.3</v>
      </c>
      <c r="M31" s="322">
        <v>0.19</v>
      </c>
      <c r="N31" s="322">
        <v>201.44</v>
      </c>
      <c r="O31">
        <v>9040.66</v>
      </c>
      <c r="P31"/>
      <c r="Q31">
        <v>10698.13</v>
      </c>
      <c r="R31">
        <v>1339755.76</v>
      </c>
      <c r="S31" s="321">
        <v>524779.63</v>
      </c>
      <c r="T31" s="321">
        <v>115282</v>
      </c>
      <c r="U31" s="321"/>
      <c r="V31" s="321"/>
      <c r="W31" s="321">
        <v>399504</v>
      </c>
      <c r="X31" s="321">
        <v>10000</v>
      </c>
      <c r="Y31" s="318">
        <v>578385</v>
      </c>
      <c r="Z31" s="318"/>
      <c r="AA31" s="318"/>
      <c r="AB31" s="318">
        <v>101056.27</v>
      </c>
      <c r="AC31" s="318">
        <v>27620.45</v>
      </c>
      <c r="AD31" s="318"/>
      <c r="AE31" s="318"/>
      <c r="AF31" s="318">
        <v>19000</v>
      </c>
      <c r="AG31" s="61">
        <f t="shared" si="2"/>
        <v>847159.54</v>
      </c>
      <c r="AH31" s="39">
        <f t="shared" si="3"/>
        <v>20689.929999999997</v>
      </c>
      <c r="AI31" s="40">
        <f t="shared" si="4"/>
        <v>826469.61</v>
      </c>
      <c r="AJ31" s="37">
        <f t="shared" si="5"/>
        <v>1049565.6299999999</v>
      </c>
      <c r="AK31" s="36">
        <f t="shared" si="1"/>
        <v>726061.72</v>
      </c>
      <c r="AL31" s="45">
        <f t="shared" si="6"/>
        <v>323503.90999999992</v>
      </c>
    </row>
    <row r="32" spans="1:38" ht="15" thickBot="1" x14ac:dyDescent="0.25">
      <c r="A32" s="27" t="s">
        <v>371</v>
      </c>
      <c r="B32" s="27" t="s">
        <v>372</v>
      </c>
      <c r="C32" s="52">
        <v>2308</v>
      </c>
      <c r="D32" s="53" t="s">
        <v>711</v>
      </c>
      <c r="E32" t="s">
        <v>2846</v>
      </c>
      <c r="F32" s="319">
        <v>367297.34</v>
      </c>
      <c r="G32" s="319">
        <v>0</v>
      </c>
      <c r="H32" s="319">
        <v>66260.7</v>
      </c>
      <c r="I32">
        <v>929951.01</v>
      </c>
      <c r="J32">
        <v>212350.45</v>
      </c>
      <c r="K32" s="322">
        <v>0</v>
      </c>
      <c r="L32" s="322">
        <v>37271.69</v>
      </c>
      <c r="M32" s="322"/>
      <c r="N32" s="322">
        <v>266.39999999999998</v>
      </c>
      <c r="O32"/>
      <c r="P32"/>
      <c r="Q32">
        <v>254941.63</v>
      </c>
      <c r="R32">
        <v>2103448.6</v>
      </c>
      <c r="S32" s="321">
        <v>196094.83</v>
      </c>
      <c r="T32" s="321"/>
      <c r="U32" s="321"/>
      <c r="V32" s="321"/>
      <c r="W32" s="321">
        <v>373907</v>
      </c>
      <c r="X32" s="321">
        <v>240800</v>
      </c>
      <c r="Y32" s="318">
        <v>447494</v>
      </c>
      <c r="Z32" s="318"/>
      <c r="AA32" s="318"/>
      <c r="AB32" s="318">
        <v>115103.96</v>
      </c>
      <c r="AC32" s="318">
        <v>292947.07</v>
      </c>
      <c r="AD32" s="318"/>
      <c r="AE32" s="318"/>
      <c r="AF32" s="318"/>
      <c r="AG32" s="61">
        <f t="shared" si="2"/>
        <v>433558.04000000004</v>
      </c>
      <c r="AH32" s="39">
        <f t="shared" si="3"/>
        <v>37538.090000000004</v>
      </c>
      <c r="AI32" s="40">
        <f t="shared" si="4"/>
        <v>396019.95</v>
      </c>
      <c r="AJ32" s="37">
        <f t="shared" si="5"/>
        <v>810801.83</v>
      </c>
      <c r="AK32" s="36">
        <f t="shared" si="1"/>
        <v>855545.03</v>
      </c>
      <c r="AL32" s="45">
        <f t="shared" si="6"/>
        <v>-44743.20000000007</v>
      </c>
    </row>
    <row r="33" spans="1:38" ht="15" thickBot="1" x14ac:dyDescent="0.25">
      <c r="A33" s="27" t="s">
        <v>371</v>
      </c>
      <c r="B33" s="27" t="s">
        <v>372</v>
      </c>
      <c r="C33" s="52">
        <v>1606</v>
      </c>
      <c r="D33" s="53" t="s">
        <v>712</v>
      </c>
      <c r="E33" t="s">
        <v>2847</v>
      </c>
      <c r="F33" s="319">
        <v>746089.82</v>
      </c>
      <c r="G33" s="319"/>
      <c r="H33" s="319">
        <v>74582.36</v>
      </c>
      <c r="I33">
        <v>284802.31</v>
      </c>
      <c r="J33">
        <v>21.7</v>
      </c>
      <c r="K33" s="322">
        <v>0</v>
      </c>
      <c r="L33" s="322">
        <v>16338.21</v>
      </c>
      <c r="M33" s="322"/>
      <c r="N33" s="322">
        <v>295.60000000000002</v>
      </c>
      <c r="O33">
        <v>18629.810000000001</v>
      </c>
      <c r="P33"/>
      <c r="Q33">
        <v>21260</v>
      </c>
      <c r="R33">
        <v>1634028.2</v>
      </c>
      <c r="S33" s="321">
        <v>528238.02</v>
      </c>
      <c r="T33" s="321"/>
      <c r="U33" s="321"/>
      <c r="V33" s="321"/>
      <c r="W33" s="321">
        <v>207574.5</v>
      </c>
      <c r="X33" s="321">
        <v>3000</v>
      </c>
      <c r="Y33" s="318">
        <v>295174.5</v>
      </c>
      <c r="Z33" s="318"/>
      <c r="AA33" s="318"/>
      <c r="AB33" s="318">
        <v>125825.65</v>
      </c>
      <c r="AC33" s="318">
        <v>280352.75</v>
      </c>
      <c r="AD33" s="318"/>
      <c r="AE33" s="318">
        <v>8</v>
      </c>
      <c r="AF33" s="318">
        <v>11400</v>
      </c>
      <c r="AG33" s="61">
        <f t="shared" si="2"/>
        <v>820672.17999999993</v>
      </c>
      <c r="AH33" s="39">
        <f t="shared" si="3"/>
        <v>16633.809999999998</v>
      </c>
      <c r="AI33" s="40">
        <f t="shared" si="4"/>
        <v>804038.36999999988</v>
      </c>
      <c r="AJ33" s="37">
        <f t="shared" si="5"/>
        <v>738812.52</v>
      </c>
      <c r="AK33" s="36">
        <f t="shared" si="1"/>
        <v>712760.9</v>
      </c>
      <c r="AL33" s="45">
        <f t="shared" si="6"/>
        <v>26051.619999999995</v>
      </c>
    </row>
    <row r="34" spans="1:38" ht="15" thickBot="1" x14ac:dyDescent="0.25">
      <c r="A34" s="27" t="s">
        <v>371</v>
      </c>
      <c r="B34" s="27" t="s">
        <v>372</v>
      </c>
      <c r="C34" s="52">
        <v>2622</v>
      </c>
      <c r="D34" s="53" t="s">
        <v>713</v>
      </c>
      <c r="E34" t="s">
        <v>2848</v>
      </c>
      <c r="F34" s="319">
        <v>297177.7</v>
      </c>
      <c r="G34" s="319"/>
      <c r="H34" s="319">
        <v>15950.49</v>
      </c>
      <c r="I34">
        <v>537256.32999999996</v>
      </c>
      <c r="J34">
        <v>250051.7</v>
      </c>
      <c r="K34" s="322">
        <v>0</v>
      </c>
      <c r="L34" s="322">
        <v>0</v>
      </c>
      <c r="M34" s="322"/>
      <c r="N34" s="322">
        <v>296.95</v>
      </c>
      <c r="O34"/>
      <c r="P34"/>
      <c r="Q34">
        <v>77628.88</v>
      </c>
      <c r="R34">
        <v>391756.52</v>
      </c>
      <c r="S34" s="321">
        <v>188951.36</v>
      </c>
      <c r="T34" s="321"/>
      <c r="U34" s="321"/>
      <c r="V34" s="321"/>
      <c r="W34" s="321">
        <v>647602</v>
      </c>
      <c r="X34" s="321">
        <v>20700</v>
      </c>
      <c r="Y34" s="318">
        <v>749109.66</v>
      </c>
      <c r="Z34" s="318">
        <v>8366.5</v>
      </c>
      <c r="AA34" s="318"/>
      <c r="AB34" s="318">
        <v>108047.22</v>
      </c>
      <c r="AC34" s="318">
        <v>62779.88</v>
      </c>
      <c r="AD34" s="318"/>
      <c r="AE34" s="318"/>
      <c r="AF34" s="318">
        <v>11400</v>
      </c>
      <c r="AG34" s="61">
        <f t="shared" si="2"/>
        <v>313128.19</v>
      </c>
      <c r="AH34" s="39">
        <f t="shared" si="3"/>
        <v>296.95</v>
      </c>
      <c r="AI34" s="40">
        <f t="shared" si="4"/>
        <v>312831.24</v>
      </c>
      <c r="AJ34" s="37">
        <f t="shared" si="5"/>
        <v>857253.36</v>
      </c>
      <c r="AK34" s="36">
        <f t="shared" si="1"/>
        <v>939703.26</v>
      </c>
      <c r="AL34" s="45">
        <f t="shared" si="6"/>
        <v>-82449.900000000023</v>
      </c>
    </row>
    <row r="35" spans="1:38" ht="15" thickBot="1" x14ac:dyDescent="0.25">
      <c r="A35" s="27" t="s">
        <v>371</v>
      </c>
      <c r="B35" s="27" t="s">
        <v>372</v>
      </c>
      <c r="C35" s="52">
        <v>2397</v>
      </c>
      <c r="D35" s="53" t="s">
        <v>714</v>
      </c>
      <c r="E35" t="s">
        <v>2849</v>
      </c>
      <c r="F35" s="319">
        <v>449725.15</v>
      </c>
      <c r="G35" s="319"/>
      <c r="H35" s="319">
        <v>38699.18</v>
      </c>
      <c r="I35">
        <v>420817.85</v>
      </c>
      <c r="J35">
        <v>175550.16</v>
      </c>
      <c r="K35" s="322"/>
      <c r="L35" s="322">
        <v>9000</v>
      </c>
      <c r="M35" s="322"/>
      <c r="N35" s="322">
        <v>424.6</v>
      </c>
      <c r="O35">
        <v>126175</v>
      </c>
      <c r="P35"/>
      <c r="Q35"/>
      <c r="R35">
        <v>459399.49</v>
      </c>
      <c r="S35" s="321">
        <v>68404.240000000005</v>
      </c>
      <c r="T35" s="321"/>
      <c r="U35" s="321"/>
      <c r="V35" s="321"/>
      <c r="W35" s="321">
        <v>65475</v>
      </c>
      <c r="X35" s="321"/>
      <c r="Y35" s="318">
        <v>114915</v>
      </c>
      <c r="Z35" s="318"/>
      <c r="AA35" s="318"/>
      <c r="AB35" s="318">
        <v>84358.8</v>
      </c>
      <c r="AC35" s="318">
        <v>26699.23</v>
      </c>
      <c r="AD35" s="318"/>
      <c r="AE35" s="318"/>
      <c r="AF35" s="318">
        <v>15200</v>
      </c>
      <c r="AG35" s="61">
        <f t="shared" si="2"/>
        <v>488424.33</v>
      </c>
      <c r="AH35" s="39">
        <f t="shared" si="3"/>
        <v>9424.6</v>
      </c>
      <c r="AI35" s="40">
        <f t="shared" si="4"/>
        <v>478999.73000000004</v>
      </c>
      <c r="AJ35" s="37">
        <f t="shared" si="5"/>
        <v>133879.24</v>
      </c>
      <c r="AK35" s="36">
        <f t="shared" si="1"/>
        <v>241173.03</v>
      </c>
      <c r="AL35" s="45">
        <f t="shared" si="6"/>
        <v>-107293.79000000001</v>
      </c>
    </row>
    <row r="36" spans="1:38" ht="15" thickBot="1" x14ac:dyDescent="0.25">
      <c r="A36" s="27" t="s">
        <v>371</v>
      </c>
      <c r="B36" s="27" t="s">
        <v>372</v>
      </c>
      <c r="C36" s="52">
        <v>1711</v>
      </c>
      <c r="D36" s="53" t="s">
        <v>715</v>
      </c>
      <c r="E36" t="s">
        <v>2850</v>
      </c>
      <c r="F36" s="319">
        <v>369797.39</v>
      </c>
      <c r="G36" s="319"/>
      <c r="H36" s="319">
        <v>46170</v>
      </c>
      <c r="I36">
        <v>645306.48</v>
      </c>
      <c r="J36">
        <v>226893.88</v>
      </c>
      <c r="K36" s="322"/>
      <c r="L36" s="322">
        <v>26729.07</v>
      </c>
      <c r="M36" s="322"/>
      <c r="N36" s="322">
        <v>141.80000000000001</v>
      </c>
      <c r="O36">
        <v>48761.1</v>
      </c>
      <c r="P36"/>
      <c r="Q36">
        <v>780849.33</v>
      </c>
      <c r="R36">
        <v>556569.79</v>
      </c>
      <c r="S36" s="321">
        <v>102752.28</v>
      </c>
      <c r="T36" s="321"/>
      <c r="U36" s="321"/>
      <c r="V36" s="321"/>
      <c r="W36" s="321">
        <v>305590.09999999998</v>
      </c>
      <c r="X36" s="321">
        <v>21495</v>
      </c>
      <c r="Y36" s="318">
        <v>383695.1</v>
      </c>
      <c r="Z36" s="318"/>
      <c r="AA36" s="318"/>
      <c r="AB36" s="318">
        <v>90030.19</v>
      </c>
      <c r="AC36" s="318">
        <v>49457.66</v>
      </c>
      <c r="AD36" s="318"/>
      <c r="AE36" s="318"/>
      <c r="AF36" s="318">
        <v>15200</v>
      </c>
      <c r="AG36" s="61">
        <f t="shared" si="2"/>
        <v>415967.39</v>
      </c>
      <c r="AH36" s="39">
        <f t="shared" si="3"/>
        <v>26870.87</v>
      </c>
      <c r="AI36" s="40">
        <f t="shared" si="4"/>
        <v>389096.52</v>
      </c>
      <c r="AJ36" s="37">
        <f t="shared" si="5"/>
        <v>429837.38</v>
      </c>
      <c r="AK36" s="36">
        <f t="shared" ref="AK36:AK67" si="7">SUM(Y36:AF36)</f>
        <v>538382.94999999995</v>
      </c>
      <c r="AL36" s="45">
        <f t="shared" si="6"/>
        <v>-108545.56999999995</v>
      </c>
    </row>
    <row r="37" spans="1:38" ht="15" thickBot="1" x14ac:dyDescent="0.25">
      <c r="A37" s="27" t="s">
        <v>371</v>
      </c>
      <c r="B37" s="27" t="s">
        <v>372</v>
      </c>
      <c r="C37" s="52">
        <v>2477</v>
      </c>
      <c r="D37" s="53" t="s">
        <v>716</v>
      </c>
      <c r="E37" t="s">
        <v>2851</v>
      </c>
      <c r="F37" s="319">
        <v>393508.47</v>
      </c>
      <c r="G37" s="319"/>
      <c r="H37" s="319">
        <v>128091.89</v>
      </c>
      <c r="I37">
        <v>362834.18</v>
      </c>
      <c r="J37">
        <v>127382.79</v>
      </c>
      <c r="K37" s="322">
        <v>0</v>
      </c>
      <c r="L37" s="322">
        <v>17347.52</v>
      </c>
      <c r="M37" s="322"/>
      <c r="N37" s="322">
        <v>439.85</v>
      </c>
      <c r="O37">
        <v>30000</v>
      </c>
      <c r="P37"/>
      <c r="Q37">
        <v>77753.86</v>
      </c>
      <c r="R37">
        <v>1714982.69</v>
      </c>
      <c r="S37" s="321">
        <v>231094.68</v>
      </c>
      <c r="T37" s="321"/>
      <c r="U37" s="321"/>
      <c r="V37" s="321"/>
      <c r="W37" s="321">
        <v>270856</v>
      </c>
      <c r="X37" s="321">
        <v>2500</v>
      </c>
      <c r="Y37" s="318">
        <v>353890</v>
      </c>
      <c r="Z37" s="318"/>
      <c r="AA37" s="318"/>
      <c r="AB37" s="318">
        <v>187691.8</v>
      </c>
      <c r="AC37" s="318">
        <v>48502.48</v>
      </c>
      <c r="AD37" s="318"/>
      <c r="AE37" s="318"/>
      <c r="AF37" s="318">
        <v>15200</v>
      </c>
      <c r="AG37" s="61">
        <f t="shared" si="2"/>
        <v>521600.36</v>
      </c>
      <c r="AH37" s="39">
        <f t="shared" si="3"/>
        <v>17787.37</v>
      </c>
      <c r="AI37" s="40">
        <f t="shared" si="4"/>
        <v>503812.99</v>
      </c>
      <c r="AJ37" s="37">
        <f t="shared" si="5"/>
        <v>504450.68</v>
      </c>
      <c r="AK37" s="36">
        <f t="shared" si="7"/>
        <v>605284.28</v>
      </c>
      <c r="AL37" s="45">
        <f t="shared" si="6"/>
        <v>-100833.60000000003</v>
      </c>
    </row>
    <row r="38" spans="1:38" ht="15" thickBot="1" x14ac:dyDescent="0.25">
      <c r="A38" s="27" t="s">
        <v>371</v>
      </c>
      <c r="B38" s="27" t="s">
        <v>372</v>
      </c>
      <c r="C38" s="52">
        <v>1987</v>
      </c>
      <c r="D38" s="53" t="s">
        <v>717</v>
      </c>
      <c r="E38" t="s">
        <v>2852</v>
      </c>
      <c r="F38" s="319">
        <v>231885.2</v>
      </c>
      <c r="G38" s="319"/>
      <c r="H38" s="319">
        <v>66382.02</v>
      </c>
      <c r="I38">
        <v>848956.6</v>
      </c>
      <c r="J38">
        <v>189160.37</v>
      </c>
      <c r="K38" s="322"/>
      <c r="L38" s="322">
        <v>14330</v>
      </c>
      <c r="M38" s="322"/>
      <c r="N38" s="322">
        <v>156</v>
      </c>
      <c r="O38">
        <v>36400</v>
      </c>
      <c r="P38"/>
      <c r="Q38">
        <v>5797.32</v>
      </c>
      <c r="R38">
        <v>2179663.7000000002</v>
      </c>
      <c r="S38" s="321">
        <v>260862.56</v>
      </c>
      <c r="T38" s="321"/>
      <c r="U38" s="321"/>
      <c r="V38" s="321"/>
      <c r="W38" s="321">
        <v>281167</v>
      </c>
      <c r="X38" s="321"/>
      <c r="Y38" s="318">
        <v>402597</v>
      </c>
      <c r="Z38" s="318"/>
      <c r="AA38" s="318"/>
      <c r="AB38" s="318">
        <v>102387.84</v>
      </c>
      <c r="AC38" s="318">
        <v>32629.15</v>
      </c>
      <c r="AD38" s="318"/>
      <c r="AE38" s="318">
        <v>9</v>
      </c>
      <c r="AF38" s="318">
        <v>15200</v>
      </c>
      <c r="AG38" s="61">
        <f t="shared" si="2"/>
        <v>298267.22000000003</v>
      </c>
      <c r="AH38" s="39">
        <f t="shared" si="3"/>
        <v>14486</v>
      </c>
      <c r="AI38" s="40">
        <f t="shared" si="4"/>
        <v>283781.22000000003</v>
      </c>
      <c r="AJ38" s="37">
        <f t="shared" si="5"/>
        <v>542029.56000000006</v>
      </c>
      <c r="AK38" s="36">
        <f t="shared" si="7"/>
        <v>552822.99</v>
      </c>
      <c r="AL38" s="45">
        <f t="shared" si="6"/>
        <v>-10793.429999999935</v>
      </c>
    </row>
    <row r="39" spans="1:38" ht="15" thickBot="1" x14ac:dyDescent="0.25">
      <c r="A39" s="27" t="s">
        <v>371</v>
      </c>
      <c r="B39" s="27" t="s">
        <v>372</v>
      </c>
      <c r="C39" s="52">
        <v>3047</v>
      </c>
      <c r="D39" s="53" t="s">
        <v>718</v>
      </c>
      <c r="E39" t="s">
        <v>2853</v>
      </c>
      <c r="F39" s="319">
        <v>900781.44</v>
      </c>
      <c r="G39" s="319"/>
      <c r="H39" s="319">
        <v>23856.48</v>
      </c>
      <c r="I39">
        <v>347198.11</v>
      </c>
      <c r="J39">
        <v>305262.23</v>
      </c>
      <c r="K39" s="322">
        <v>0</v>
      </c>
      <c r="L39" s="322">
        <v>31995.88</v>
      </c>
      <c r="M39" s="322"/>
      <c r="N39" s="322">
        <v>236.41</v>
      </c>
      <c r="O39"/>
      <c r="P39"/>
      <c r="Q39">
        <v>249917.1</v>
      </c>
      <c r="R39">
        <v>1994257.35</v>
      </c>
      <c r="S39" s="321">
        <v>210895.1</v>
      </c>
      <c r="T39" s="321"/>
      <c r="U39" s="321">
        <v>0.03</v>
      </c>
      <c r="V39" s="321"/>
      <c r="W39" s="321">
        <v>269040</v>
      </c>
      <c r="X39" s="321">
        <v>3000</v>
      </c>
      <c r="Y39" s="318">
        <v>359682</v>
      </c>
      <c r="Z39" s="318"/>
      <c r="AA39" s="318"/>
      <c r="AB39" s="318">
        <v>114331.46</v>
      </c>
      <c r="AC39" s="318">
        <v>184180.99</v>
      </c>
      <c r="AD39" s="318"/>
      <c r="AE39" s="318"/>
      <c r="AF39" s="318">
        <v>15200</v>
      </c>
      <c r="AG39" s="61">
        <f t="shared" si="2"/>
        <v>924637.91999999993</v>
      </c>
      <c r="AH39" s="39">
        <f t="shared" si="3"/>
        <v>32232.29</v>
      </c>
      <c r="AI39" s="40">
        <f t="shared" si="4"/>
        <v>892405.62999999989</v>
      </c>
      <c r="AJ39" s="37">
        <f t="shared" si="5"/>
        <v>482935.13</v>
      </c>
      <c r="AK39" s="36">
        <f t="shared" si="7"/>
        <v>673394.45</v>
      </c>
      <c r="AL39" s="45">
        <f t="shared" si="6"/>
        <v>-190459.31999999995</v>
      </c>
    </row>
    <row r="40" spans="1:38" ht="15" thickBot="1" x14ac:dyDescent="0.25">
      <c r="A40" s="27" t="s">
        <v>371</v>
      </c>
      <c r="B40" s="27" t="s">
        <v>372</v>
      </c>
      <c r="C40" s="52">
        <v>2101</v>
      </c>
      <c r="D40" s="53" t="s">
        <v>719</v>
      </c>
      <c r="E40" t="s">
        <v>2854</v>
      </c>
      <c r="F40" s="319">
        <v>494068.38</v>
      </c>
      <c r="G40" s="319"/>
      <c r="H40" s="319">
        <v>46983.68</v>
      </c>
      <c r="I40">
        <v>580170.93999999994</v>
      </c>
      <c r="J40">
        <v>397874</v>
      </c>
      <c r="K40" s="322"/>
      <c r="L40" s="322">
        <v>28817.17</v>
      </c>
      <c r="M40" s="322">
        <v>310540</v>
      </c>
      <c r="N40" s="322">
        <v>165.8</v>
      </c>
      <c r="O40">
        <v>10000</v>
      </c>
      <c r="P40"/>
      <c r="Q40">
        <v>93349.08</v>
      </c>
      <c r="R40">
        <v>1560653.49</v>
      </c>
      <c r="S40" s="321">
        <v>280490.96000000002</v>
      </c>
      <c r="T40" s="321"/>
      <c r="U40" s="321"/>
      <c r="V40" s="321"/>
      <c r="W40" s="321">
        <v>389178</v>
      </c>
      <c r="X40" s="321">
        <v>4500</v>
      </c>
      <c r="Y40" s="318">
        <v>536848</v>
      </c>
      <c r="Z40" s="318"/>
      <c r="AA40" s="318"/>
      <c r="AB40" s="318">
        <v>182404.76</v>
      </c>
      <c r="AC40" s="318">
        <v>140762.10999999999</v>
      </c>
      <c r="AD40" s="318"/>
      <c r="AE40" s="318"/>
      <c r="AF40" s="318">
        <v>15200</v>
      </c>
      <c r="AG40" s="61">
        <f t="shared" si="2"/>
        <v>541052.06000000006</v>
      </c>
      <c r="AH40" s="39">
        <f t="shared" si="3"/>
        <v>339522.97</v>
      </c>
      <c r="AI40" s="40">
        <f t="shared" si="4"/>
        <v>201529.09000000008</v>
      </c>
      <c r="AJ40" s="37">
        <f t="shared" si="5"/>
        <v>674168.96</v>
      </c>
      <c r="AK40" s="36">
        <f t="shared" si="7"/>
        <v>875214.87</v>
      </c>
      <c r="AL40" s="45">
        <f t="shared" si="6"/>
        <v>-201045.91000000003</v>
      </c>
    </row>
    <row r="41" spans="1:38" ht="15" thickBot="1" x14ac:dyDescent="0.25">
      <c r="A41" s="27" t="s">
        <v>371</v>
      </c>
      <c r="B41" s="27" t="s">
        <v>372</v>
      </c>
      <c r="C41" s="52">
        <v>1995</v>
      </c>
      <c r="D41" s="53" t="s">
        <v>720</v>
      </c>
      <c r="E41" t="s">
        <v>2933</v>
      </c>
      <c r="F41" s="319">
        <v>445643.67</v>
      </c>
      <c r="G41" s="319"/>
      <c r="H41" s="319">
        <v>18858.97</v>
      </c>
      <c r="I41">
        <v>533226.66</v>
      </c>
      <c r="J41">
        <v>257672.15</v>
      </c>
      <c r="K41" s="322"/>
      <c r="L41" s="322">
        <v>27384.12</v>
      </c>
      <c r="M41" s="322">
        <v>35000</v>
      </c>
      <c r="N41" s="322">
        <v>641.98</v>
      </c>
      <c r="O41"/>
      <c r="P41"/>
      <c r="Q41"/>
      <c r="R41">
        <v>1367149.29</v>
      </c>
      <c r="S41" s="321">
        <v>208251.2</v>
      </c>
      <c r="T41" s="321"/>
      <c r="U41" s="321"/>
      <c r="V41" s="321"/>
      <c r="W41" s="321">
        <v>351319.5</v>
      </c>
      <c r="X41" s="321">
        <v>5000</v>
      </c>
      <c r="Y41" s="318">
        <v>452392.5</v>
      </c>
      <c r="Z41" s="318"/>
      <c r="AA41" s="318"/>
      <c r="AB41" s="318">
        <v>116070.12</v>
      </c>
      <c r="AC41" s="318">
        <v>55676.72</v>
      </c>
      <c r="AD41" s="318"/>
      <c r="AE41" s="318"/>
      <c r="AF41" s="318">
        <v>15200</v>
      </c>
      <c r="AG41" s="61">
        <f t="shared" si="2"/>
        <v>464502.64</v>
      </c>
      <c r="AH41" s="39">
        <f t="shared" si="3"/>
        <v>63026.1</v>
      </c>
      <c r="AI41" s="40">
        <f t="shared" si="4"/>
        <v>401476.54000000004</v>
      </c>
      <c r="AJ41" s="37">
        <f t="shared" si="5"/>
        <v>564570.69999999995</v>
      </c>
      <c r="AK41" s="36">
        <f t="shared" si="7"/>
        <v>639339.34</v>
      </c>
      <c r="AL41" s="45">
        <f t="shared" si="6"/>
        <v>-74768.640000000014</v>
      </c>
    </row>
    <row r="42" spans="1:38" ht="15" thickBot="1" x14ac:dyDescent="0.25">
      <c r="A42" s="27" t="s">
        <v>375</v>
      </c>
      <c r="B42" s="27" t="s">
        <v>376</v>
      </c>
      <c r="C42" s="52">
        <v>3634</v>
      </c>
      <c r="D42" s="53" t="s">
        <v>721</v>
      </c>
      <c r="E42" t="s">
        <v>2855</v>
      </c>
      <c r="F42" s="319">
        <v>323600.65000000002</v>
      </c>
      <c r="G42" s="319"/>
      <c r="H42" s="319">
        <v>67588.429999999993</v>
      </c>
      <c r="I42">
        <v>759820.32</v>
      </c>
      <c r="J42">
        <v>243462.57</v>
      </c>
      <c r="K42" s="322">
        <v>0</v>
      </c>
      <c r="L42" s="322">
        <v>17600</v>
      </c>
      <c r="M42" s="322"/>
      <c r="N42" s="322">
        <v>8552.8700000000008</v>
      </c>
      <c r="O42">
        <v>216109.63</v>
      </c>
      <c r="P42"/>
      <c r="Q42">
        <v>62.38</v>
      </c>
      <c r="R42">
        <v>1747176.74</v>
      </c>
      <c r="S42" s="321">
        <v>364394.69</v>
      </c>
      <c r="T42" s="321">
        <v>16915.48</v>
      </c>
      <c r="U42" s="321"/>
      <c r="V42" s="321"/>
      <c r="W42" s="321">
        <v>246235.5</v>
      </c>
      <c r="X42" s="321">
        <v>5000</v>
      </c>
      <c r="Y42" s="318">
        <v>460127.5</v>
      </c>
      <c r="Z42" s="318"/>
      <c r="AA42" s="318"/>
      <c r="AB42" s="318">
        <v>93545.88</v>
      </c>
      <c r="AC42" s="318">
        <v>35967.46</v>
      </c>
      <c r="AD42" s="318"/>
      <c r="AE42" s="318"/>
      <c r="AF42" s="318">
        <v>520</v>
      </c>
      <c r="AG42" s="61">
        <f t="shared" si="2"/>
        <v>391189.08</v>
      </c>
      <c r="AH42" s="39">
        <f t="shared" si="3"/>
        <v>26152.870000000003</v>
      </c>
      <c r="AI42" s="40">
        <f t="shared" si="4"/>
        <v>365036.21</v>
      </c>
      <c r="AJ42" s="37">
        <f t="shared" si="5"/>
        <v>632545.66999999993</v>
      </c>
      <c r="AK42" s="36">
        <f t="shared" si="7"/>
        <v>590160.84</v>
      </c>
      <c r="AL42" s="45">
        <f t="shared" si="6"/>
        <v>42384.829999999958</v>
      </c>
    </row>
    <row r="43" spans="1:38" ht="15" thickBot="1" x14ac:dyDescent="0.25">
      <c r="A43" s="27" t="s">
        <v>375</v>
      </c>
      <c r="B43" s="27" t="s">
        <v>376</v>
      </c>
      <c r="C43" s="52">
        <v>4970</v>
      </c>
      <c r="D43" s="53" t="s">
        <v>722</v>
      </c>
      <c r="E43" t="s">
        <v>2856</v>
      </c>
      <c r="F43" s="319">
        <v>760554.37</v>
      </c>
      <c r="G43" s="319"/>
      <c r="H43" s="319">
        <v>173082.19</v>
      </c>
      <c r="I43">
        <v>361367.63</v>
      </c>
      <c r="J43">
        <v>111533.25</v>
      </c>
      <c r="K43" s="322">
        <v>0</v>
      </c>
      <c r="L43" s="322">
        <v>13998.64</v>
      </c>
      <c r="M43" s="322"/>
      <c r="N43" s="322">
        <v>120</v>
      </c>
      <c r="O43"/>
      <c r="P43"/>
      <c r="Q43">
        <v>-0.2</v>
      </c>
      <c r="R43">
        <v>2580473.12</v>
      </c>
      <c r="S43" s="321">
        <v>632473.31000000006</v>
      </c>
      <c r="T43" s="321">
        <v>65000</v>
      </c>
      <c r="U43" s="321"/>
      <c r="V43" s="321"/>
      <c r="W43" s="321">
        <v>327220</v>
      </c>
      <c r="X43" s="321">
        <v>5840</v>
      </c>
      <c r="Y43" s="318">
        <v>423031</v>
      </c>
      <c r="Z43" s="318"/>
      <c r="AA43" s="318"/>
      <c r="AB43" s="318">
        <v>341728.99</v>
      </c>
      <c r="AC43" s="318">
        <v>27367.9</v>
      </c>
      <c r="AD43" s="318"/>
      <c r="AE43" s="318"/>
      <c r="AF43" s="318">
        <v>520</v>
      </c>
      <c r="AG43" s="61">
        <f t="shared" si="2"/>
        <v>933636.56</v>
      </c>
      <c r="AH43" s="39">
        <f t="shared" si="3"/>
        <v>14118.64</v>
      </c>
      <c r="AI43" s="40">
        <f t="shared" si="4"/>
        <v>919517.92</v>
      </c>
      <c r="AJ43" s="37">
        <f t="shared" si="5"/>
        <v>1030533.31</v>
      </c>
      <c r="AK43" s="36">
        <f t="shared" si="7"/>
        <v>792647.89</v>
      </c>
      <c r="AL43" s="45">
        <f t="shared" si="6"/>
        <v>237885.42000000004</v>
      </c>
    </row>
    <row r="44" spans="1:38" ht="15" thickBot="1" x14ac:dyDescent="0.25">
      <c r="A44" s="27" t="s">
        <v>375</v>
      </c>
      <c r="B44" s="27" t="s">
        <v>376</v>
      </c>
      <c r="C44" s="52">
        <v>3463</v>
      </c>
      <c r="D44" s="53" t="s">
        <v>723</v>
      </c>
      <c r="E44" t="s">
        <v>2857</v>
      </c>
      <c r="F44" s="319">
        <v>676340.36</v>
      </c>
      <c r="G44" s="319"/>
      <c r="H44" s="319">
        <v>99815.08</v>
      </c>
      <c r="I44">
        <v>152858.63</v>
      </c>
      <c r="J44">
        <v>165171.54</v>
      </c>
      <c r="K44" s="322">
        <v>0</v>
      </c>
      <c r="L44" s="322">
        <v>35983.019999999997</v>
      </c>
      <c r="M44" s="322"/>
      <c r="N44" s="322">
        <v>295</v>
      </c>
      <c r="O44"/>
      <c r="P44"/>
      <c r="Q44"/>
      <c r="R44">
        <v>1682922.85</v>
      </c>
      <c r="S44" s="321">
        <v>400982.5</v>
      </c>
      <c r="T44" s="321"/>
      <c r="U44" s="321"/>
      <c r="V44" s="321"/>
      <c r="W44" s="321">
        <v>278905.5</v>
      </c>
      <c r="X44" s="321">
        <v>3950</v>
      </c>
      <c r="Y44" s="318">
        <v>513456.5</v>
      </c>
      <c r="Z44" s="318"/>
      <c r="AA44" s="318"/>
      <c r="AB44" s="318">
        <v>177941.27</v>
      </c>
      <c r="AC44" s="318">
        <v>40568.080000000002</v>
      </c>
      <c r="AD44" s="318"/>
      <c r="AE44" s="318"/>
      <c r="AF44" s="318">
        <v>520</v>
      </c>
      <c r="AG44" s="61">
        <f t="shared" si="2"/>
        <v>776155.44</v>
      </c>
      <c r="AH44" s="39">
        <f t="shared" si="3"/>
        <v>36278.019999999997</v>
      </c>
      <c r="AI44" s="40">
        <f t="shared" si="4"/>
        <v>739877.41999999993</v>
      </c>
      <c r="AJ44" s="37">
        <f t="shared" si="5"/>
        <v>683838</v>
      </c>
      <c r="AK44" s="36">
        <f t="shared" si="7"/>
        <v>732485.85</v>
      </c>
      <c r="AL44" s="45">
        <f t="shared" si="6"/>
        <v>-48647.849999999977</v>
      </c>
    </row>
    <row r="45" spans="1:38" ht="15" thickBot="1" x14ac:dyDescent="0.25">
      <c r="A45" s="27" t="s">
        <v>375</v>
      </c>
      <c r="B45" s="27" t="s">
        <v>376</v>
      </c>
      <c r="C45" s="52">
        <v>1364</v>
      </c>
      <c r="D45" s="53" t="s">
        <v>724</v>
      </c>
      <c r="E45" t="s">
        <v>2858</v>
      </c>
      <c r="F45" s="319">
        <v>592387.94999999995</v>
      </c>
      <c r="G45" s="319"/>
      <c r="H45" s="319">
        <v>112911.05</v>
      </c>
      <c r="I45">
        <v>324220.76</v>
      </c>
      <c r="J45">
        <v>66479.91</v>
      </c>
      <c r="K45" s="322">
        <v>0</v>
      </c>
      <c r="L45" s="322">
        <v>22650</v>
      </c>
      <c r="M45" s="322"/>
      <c r="N45" s="322"/>
      <c r="O45"/>
      <c r="P45"/>
      <c r="Q45">
        <v>0.99</v>
      </c>
      <c r="R45">
        <v>1664645.88</v>
      </c>
      <c r="S45" s="321">
        <v>232661.78</v>
      </c>
      <c r="T45" s="321">
        <v>49215</v>
      </c>
      <c r="U45" s="321"/>
      <c r="V45" s="321"/>
      <c r="W45" s="321">
        <v>216090</v>
      </c>
      <c r="X45" s="321">
        <v>540</v>
      </c>
      <c r="Y45" s="318">
        <v>364734</v>
      </c>
      <c r="Z45" s="318"/>
      <c r="AA45" s="318"/>
      <c r="AB45" s="318">
        <v>81277.62</v>
      </c>
      <c r="AC45" s="318">
        <v>39574.699999999997</v>
      </c>
      <c r="AD45" s="318"/>
      <c r="AE45" s="318"/>
      <c r="AF45" s="318"/>
      <c r="AG45" s="61">
        <f t="shared" si="2"/>
        <v>705299</v>
      </c>
      <c r="AH45" s="39">
        <f t="shared" si="3"/>
        <v>22650</v>
      </c>
      <c r="AI45" s="40">
        <f t="shared" si="4"/>
        <v>682649</v>
      </c>
      <c r="AJ45" s="37">
        <f t="shared" si="5"/>
        <v>498506.78</v>
      </c>
      <c r="AK45" s="36">
        <f t="shared" si="7"/>
        <v>485586.32</v>
      </c>
      <c r="AL45" s="45">
        <f t="shared" si="6"/>
        <v>12920.460000000021</v>
      </c>
    </row>
    <row r="46" spans="1:38" ht="15" thickBot="1" x14ac:dyDescent="0.25">
      <c r="A46" s="27" t="s">
        <v>375</v>
      </c>
      <c r="B46" s="27" t="s">
        <v>376</v>
      </c>
      <c r="C46" s="52">
        <v>4858</v>
      </c>
      <c r="D46" s="53" t="s">
        <v>725</v>
      </c>
      <c r="E46" t="s">
        <v>2859</v>
      </c>
      <c r="F46" s="319">
        <v>266615.26</v>
      </c>
      <c r="G46" s="319"/>
      <c r="H46" s="319">
        <v>83117.61</v>
      </c>
      <c r="I46">
        <v>2891427.51</v>
      </c>
      <c r="J46">
        <v>233301.82</v>
      </c>
      <c r="K46" s="322">
        <v>0</v>
      </c>
      <c r="L46" s="322">
        <v>30056</v>
      </c>
      <c r="M46" s="322">
        <v>258000</v>
      </c>
      <c r="N46" s="322"/>
      <c r="O46"/>
      <c r="P46"/>
      <c r="Q46">
        <v>154990</v>
      </c>
      <c r="R46">
        <v>349948.56</v>
      </c>
      <c r="S46" s="321">
        <v>472868.37</v>
      </c>
      <c r="T46" s="321"/>
      <c r="U46" s="321">
        <v>118.39</v>
      </c>
      <c r="V46" s="321"/>
      <c r="W46" s="321">
        <v>356747.6</v>
      </c>
      <c r="X46" s="321">
        <v>3860</v>
      </c>
      <c r="Y46" s="318">
        <v>541784.6</v>
      </c>
      <c r="Z46" s="318"/>
      <c r="AA46" s="318"/>
      <c r="AB46" s="318">
        <v>170722.29</v>
      </c>
      <c r="AC46" s="318">
        <v>91383.79</v>
      </c>
      <c r="AD46" s="318"/>
      <c r="AE46" s="318"/>
      <c r="AF46" s="318">
        <v>520</v>
      </c>
      <c r="AG46" s="61">
        <f t="shared" si="2"/>
        <v>349732.87</v>
      </c>
      <c r="AH46" s="39">
        <f t="shared" si="3"/>
        <v>288056</v>
      </c>
      <c r="AI46" s="40">
        <f t="shared" si="4"/>
        <v>61676.869999999995</v>
      </c>
      <c r="AJ46" s="37">
        <f t="shared" si="5"/>
        <v>833594.36</v>
      </c>
      <c r="AK46" s="36">
        <f t="shared" si="7"/>
        <v>804410.68</v>
      </c>
      <c r="AL46" s="45">
        <f t="shared" si="6"/>
        <v>29183.679999999935</v>
      </c>
    </row>
    <row r="47" spans="1:38" ht="15" thickBot="1" x14ac:dyDescent="0.25">
      <c r="A47" s="27" t="s">
        <v>375</v>
      </c>
      <c r="B47" s="27" t="s">
        <v>376</v>
      </c>
      <c r="C47" s="52">
        <v>3450</v>
      </c>
      <c r="D47" s="53" t="s">
        <v>726</v>
      </c>
      <c r="E47" t="s">
        <v>2860</v>
      </c>
      <c r="F47" s="319">
        <v>703688.34</v>
      </c>
      <c r="G47" s="319"/>
      <c r="H47" s="319">
        <v>57326.21</v>
      </c>
      <c r="I47">
        <v>451599.46</v>
      </c>
      <c r="J47">
        <v>68574.25</v>
      </c>
      <c r="K47" s="322">
        <v>0</v>
      </c>
      <c r="L47" s="322">
        <v>27000</v>
      </c>
      <c r="M47" s="322"/>
      <c r="N47" s="322"/>
      <c r="O47"/>
      <c r="P47"/>
      <c r="Q47"/>
      <c r="R47">
        <v>1610762.41</v>
      </c>
      <c r="S47" s="321">
        <v>342904.35</v>
      </c>
      <c r="T47" s="321"/>
      <c r="U47" s="321">
        <v>40.770000000000003</v>
      </c>
      <c r="V47" s="321"/>
      <c r="W47" s="321">
        <v>255346.5</v>
      </c>
      <c r="X47" s="321">
        <v>3000</v>
      </c>
      <c r="Y47" s="318">
        <v>420037.5</v>
      </c>
      <c r="Z47" s="318"/>
      <c r="AA47" s="318"/>
      <c r="AB47" s="318">
        <v>88440.77</v>
      </c>
      <c r="AC47" s="318">
        <v>42963.88</v>
      </c>
      <c r="AD47" s="318"/>
      <c r="AE47" s="318"/>
      <c r="AF47" s="318">
        <v>520</v>
      </c>
      <c r="AG47" s="61">
        <f t="shared" si="2"/>
        <v>761014.54999999993</v>
      </c>
      <c r="AH47" s="39">
        <f t="shared" si="3"/>
        <v>27000</v>
      </c>
      <c r="AI47" s="40">
        <f t="shared" si="4"/>
        <v>734014.54999999993</v>
      </c>
      <c r="AJ47" s="37">
        <f t="shared" si="5"/>
        <v>601291.62</v>
      </c>
      <c r="AK47" s="36">
        <f t="shared" si="7"/>
        <v>551962.15</v>
      </c>
      <c r="AL47" s="45">
        <f t="shared" si="6"/>
        <v>49329.469999999972</v>
      </c>
    </row>
    <row r="48" spans="1:38" ht="15" thickBot="1" x14ac:dyDescent="0.25">
      <c r="A48" s="27" t="s">
        <v>375</v>
      </c>
      <c r="B48" s="27" t="s">
        <v>376</v>
      </c>
      <c r="C48" s="52">
        <v>2633</v>
      </c>
      <c r="D48" s="53" t="s">
        <v>727</v>
      </c>
      <c r="E48" t="s">
        <v>2861</v>
      </c>
      <c r="F48" s="319">
        <v>693613.74</v>
      </c>
      <c r="G48" s="319"/>
      <c r="H48" s="319">
        <v>77920.509999999995</v>
      </c>
      <c r="I48">
        <v>438475.2</v>
      </c>
      <c r="J48">
        <v>62088.2</v>
      </c>
      <c r="K48" s="322">
        <v>0</v>
      </c>
      <c r="L48" s="322">
        <v>21221</v>
      </c>
      <c r="M48" s="322"/>
      <c r="N48" s="322">
        <v>0</v>
      </c>
      <c r="O48"/>
      <c r="P48"/>
      <c r="Q48"/>
      <c r="R48">
        <v>2707380.46</v>
      </c>
      <c r="S48" s="321">
        <v>328429.95</v>
      </c>
      <c r="T48" s="321">
        <v>72000</v>
      </c>
      <c r="U48" s="321"/>
      <c r="V48" s="321"/>
      <c r="W48" s="321">
        <v>295826.40000000002</v>
      </c>
      <c r="X48" s="321">
        <v>5160</v>
      </c>
      <c r="Y48" s="318">
        <v>471066.4</v>
      </c>
      <c r="Z48" s="318"/>
      <c r="AA48" s="318"/>
      <c r="AB48" s="318">
        <v>117459.81</v>
      </c>
      <c r="AC48" s="318">
        <v>52272.53</v>
      </c>
      <c r="AD48" s="318"/>
      <c r="AE48" s="318"/>
      <c r="AF48" s="318">
        <v>520</v>
      </c>
      <c r="AG48" s="61">
        <f t="shared" si="2"/>
        <v>771534.25</v>
      </c>
      <c r="AH48" s="39">
        <f t="shared" si="3"/>
        <v>21221</v>
      </c>
      <c r="AI48" s="40">
        <f t="shared" si="4"/>
        <v>750313.25</v>
      </c>
      <c r="AJ48" s="37">
        <f t="shared" si="5"/>
        <v>701416.35000000009</v>
      </c>
      <c r="AK48" s="36">
        <f t="shared" si="7"/>
        <v>641318.74</v>
      </c>
      <c r="AL48" s="45">
        <f t="shared" si="6"/>
        <v>60097.610000000102</v>
      </c>
    </row>
    <row r="49" spans="1:38" ht="15" thickBot="1" x14ac:dyDescent="0.25">
      <c r="A49" s="27" t="s">
        <v>375</v>
      </c>
      <c r="B49" s="27" t="s">
        <v>376</v>
      </c>
      <c r="C49" s="52">
        <v>1642</v>
      </c>
      <c r="D49" s="53" t="s">
        <v>728</v>
      </c>
      <c r="E49" t="s">
        <v>2934</v>
      </c>
      <c r="F49" s="319">
        <v>402808.48</v>
      </c>
      <c r="G49" s="319"/>
      <c r="H49" s="319">
        <v>29701.45</v>
      </c>
      <c r="I49">
        <v>447666.32</v>
      </c>
      <c r="J49">
        <v>141648.79999999999</v>
      </c>
      <c r="K49" s="322"/>
      <c r="L49" s="322">
        <v>25800</v>
      </c>
      <c r="M49" s="322"/>
      <c r="N49" s="322"/>
      <c r="O49">
        <v>19385</v>
      </c>
      <c r="P49"/>
      <c r="Q49"/>
      <c r="R49">
        <v>2321309.19</v>
      </c>
      <c r="S49" s="321">
        <v>146994.79999999999</v>
      </c>
      <c r="T49" s="321"/>
      <c r="U49" s="321"/>
      <c r="V49" s="321"/>
      <c r="W49" s="321">
        <v>130702.8</v>
      </c>
      <c r="X49" s="321">
        <v>390</v>
      </c>
      <c r="Y49" s="318">
        <v>201742.8</v>
      </c>
      <c r="Z49" s="318"/>
      <c r="AA49" s="318">
        <v>1350</v>
      </c>
      <c r="AB49" s="318">
        <v>61051.18</v>
      </c>
      <c r="AC49" s="318">
        <v>48108.52</v>
      </c>
      <c r="AD49" s="318"/>
      <c r="AE49" s="318"/>
      <c r="AF49" s="318">
        <v>260</v>
      </c>
      <c r="AG49" s="61">
        <f t="shared" si="2"/>
        <v>432509.93</v>
      </c>
      <c r="AH49" s="39">
        <f t="shared" si="3"/>
        <v>25800</v>
      </c>
      <c r="AI49" s="40">
        <f t="shared" si="4"/>
        <v>406709.93</v>
      </c>
      <c r="AJ49" s="37">
        <f t="shared" si="5"/>
        <v>278087.59999999998</v>
      </c>
      <c r="AK49" s="36">
        <f t="shared" si="7"/>
        <v>312512.5</v>
      </c>
      <c r="AL49" s="45">
        <f t="shared" si="6"/>
        <v>-34424.900000000023</v>
      </c>
    </row>
    <row r="50" spans="1:38" ht="15" thickBot="1" x14ac:dyDescent="0.25">
      <c r="A50" s="27" t="s">
        <v>375</v>
      </c>
      <c r="B50" s="27" t="s">
        <v>376</v>
      </c>
      <c r="C50" s="52">
        <v>2100</v>
      </c>
      <c r="D50" s="53" t="s">
        <v>729</v>
      </c>
      <c r="E50" t="s">
        <v>2944</v>
      </c>
      <c r="F50" s="319">
        <v>520704.14</v>
      </c>
      <c r="G50" s="319"/>
      <c r="H50" s="319">
        <v>67689.06</v>
      </c>
      <c r="I50">
        <v>1307600.8500000001</v>
      </c>
      <c r="J50">
        <v>179112.02</v>
      </c>
      <c r="K50" s="322">
        <v>0</v>
      </c>
      <c r="L50" s="322">
        <v>32950</v>
      </c>
      <c r="M50" s="322"/>
      <c r="N50" s="322">
        <v>0</v>
      </c>
      <c r="O50"/>
      <c r="P50"/>
      <c r="Q50">
        <v>317.81</v>
      </c>
      <c r="R50">
        <v>991778.49</v>
      </c>
      <c r="S50" s="321">
        <v>212483.73</v>
      </c>
      <c r="T50" s="321"/>
      <c r="U50" s="321"/>
      <c r="V50" s="321"/>
      <c r="W50" s="321">
        <v>147510</v>
      </c>
      <c r="X50" s="321">
        <v>25000</v>
      </c>
      <c r="Y50" s="318">
        <v>268932</v>
      </c>
      <c r="Z50" s="318"/>
      <c r="AA50" s="318"/>
      <c r="AB50" s="318">
        <v>108412.66</v>
      </c>
      <c r="AC50" s="318">
        <v>40418.44</v>
      </c>
      <c r="AD50" s="318"/>
      <c r="AE50" s="318"/>
      <c r="AF50" s="318">
        <v>520</v>
      </c>
      <c r="AG50" s="61">
        <f t="shared" si="2"/>
        <v>588393.19999999995</v>
      </c>
      <c r="AH50" s="39">
        <f t="shared" si="3"/>
        <v>32950</v>
      </c>
      <c r="AI50" s="40">
        <f t="shared" si="4"/>
        <v>555443.19999999995</v>
      </c>
      <c r="AJ50" s="37">
        <f t="shared" si="5"/>
        <v>384993.73</v>
      </c>
      <c r="AK50" s="36">
        <f t="shared" si="7"/>
        <v>418283.10000000003</v>
      </c>
      <c r="AL50" s="45">
        <f t="shared" si="6"/>
        <v>-33289.370000000054</v>
      </c>
    </row>
    <row r="51" spans="1:38" ht="15" thickBot="1" x14ac:dyDescent="0.25">
      <c r="A51" s="27" t="s">
        <v>375</v>
      </c>
      <c r="B51" s="27" t="s">
        <v>376</v>
      </c>
      <c r="C51" s="52">
        <v>1785</v>
      </c>
      <c r="D51" s="53" t="s">
        <v>730</v>
      </c>
      <c r="E51" t="s">
        <v>2945</v>
      </c>
      <c r="F51" s="319">
        <v>303241.59000000003</v>
      </c>
      <c r="G51" s="319"/>
      <c r="H51" s="319">
        <v>83261.14</v>
      </c>
      <c r="I51">
        <v>2699366.14</v>
      </c>
      <c r="J51">
        <v>65680.69</v>
      </c>
      <c r="K51" s="322">
        <v>0</v>
      </c>
      <c r="L51" s="322">
        <v>33200</v>
      </c>
      <c r="M51" s="322">
        <v>500</v>
      </c>
      <c r="N51" s="322"/>
      <c r="O51"/>
      <c r="P51"/>
      <c r="Q51">
        <v>-176</v>
      </c>
      <c r="R51">
        <v>667821.93000000005</v>
      </c>
      <c r="S51" s="321">
        <v>129977</v>
      </c>
      <c r="T51" s="321"/>
      <c r="U51" s="321"/>
      <c r="V51" s="321"/>
      <c r="W51" s="321">
        <v>342726.1</v>
      </c>
      <c r="X51" s="321"/>
      <c r="Y51" s="318">
        <v>395106.1</v>
      </c>
      <c r="Z51" s="318"/>
      <c r="AA51" s="318"/>
      <c r="AB51" s="318">
        <v>64320.52</v>
      </c>
      <c r="AC51" s="318">
        <v>50876.49</v>
      </c>
      <c r="AD51" s="318"/>
      <c r="AE51" s="318"/>
      <c r="AF51" s="318"/>
      <c r="AG51" s="61">
        <f t="shared" si="2"/>
        <v>386502.73000000004</v>
      </c>
      <c r="AH51" s="39">
        <f t="shared" si="3"/>
        <v>33700</v>
      </c>
      <c r="AI51" s="40">
        <f t="shared" si="4"/>
        <v>352802.73000000004</v>
      </c>
      <c r="AJ51" s="37">
        <f t="shared" si="5"/>
        <v>472703.1</v>
      </c>
      <c r="AK51" s="36">
        <f t="shared" si="7"/>
        <v>510303.11</v>
      </c>
      <c r="AL51" s="45">
        <f t="shared" si="6"/>
        <v>-37600.010000000009</v>
      </c>
    </row>
    <row r="52" spans="1:38" ht="15" thickBot="1" x14ac:dyDescent="0.25">
      <c r="A52" s="27" t="s">
        <v>367</v>
      </c>
      <c r="B52" s="27" t="s">
        <v>380</v>
      </c>
      <c r="C52" s="52">
        <v>1114</v>
      </c>
      <c r="D52" s="53" t="s">
        <v>731</v>
      </c>
      <c r="E52" t="s">
        <v>2862</v>
      </c>
      <c r="F52" s="319">
        <v>438034.75</v>
      </c>
      <c r="G52" s="319"/>
      <c r="H52" s="319">
        <v>19149.29</v>
      </c>
      <c r="I52">
        <v>749239.39</v>
      </c>
      <c r="J52">
        <v>189683.68</v>
      </c>
      <c r="K52" s="322">
        <v>11400</v>
      </c>
      <c r="L52" s="322">
        <v>22655.01</v>
      </c>
      <c r="M52" s="322"/>
      <c r="N52" s="322">
        <v>2495.71</v>
      </c>
      <c r="O52"/>
      <c r="P52"/>
      <c r="Q52"/>
      <c r="R52">
        <v>2139773.89</v>
      </c>
      <c r="S52" s="321">
        <v>28502.65</v>
      </c>
      <c r="T52" s="321"/>
      <c r="U52" s="321">
        <v>141.01</v>
      </c>
      <c r="V52" s="321"/>
      <c r="W52" s="321">
        <v>186700.5</v>
      </c>
      <c r="X52" s="321"/>
      <c r="Y52" s="318">
        <v>186700.5</v>
      </c>
      <c r="Z52" s="318"/>
      <c r="AA52" s="318"/>
      <c r="AB52" s="318">
        <v>70956.84</v>
      </c>
      <c r="AC52" s="318">
        <v>59768.74</v>
      </c>
      <c r="AD52" s="318">
        <v>384</v>
      </c>
      <c r="AE52" s="318"/>
      <c r="AF52" s="318"/>
      <c r="AG52" s="61">
        <f t="shared" si="2"/>
        <v>457184.04</v>
      </c>
      <c r="AH52" s="39">
        <f t="shared" si="3"/>
        <v>36550.719999999994</v>
      </c>
      <c r="AI52" s="40">
        <f t="shared" si="4"/>
        <v>420633.32</v>
      </c>
      <c r="AJ52" s="37">
        <f t="shared" si="5"/>
        <v>215344.16</v>
      </c>
      <c r="AK52" s="36">
        <f t="shared" si="7"/>
        <v>317810.08</v>
      </c>
      <c r="AL52" s="45">
        <f t="shared" si="6"/>
        <v>-102465.92000000001</v>
      </c>
    </row>
    <row r="53" spans="1:38" ht="15" thickBot="1" x14ac:dyDescent="0.25">
      <c r="A53" s="27" t="s">
        <v>367</v>
      </c>
      <c r="B53" s="27" t="s">
        <v>380</v>
      </c>
      <c r="C53" s="52">
        <v>595</v>
      </c>
      <c r="D53" s="53" t="s">
        <v>732</v>
      </c>
      <c r="E53" t="s">
        <v>2863</v>
      </c>
      <c r="F53" s="319">
        <v>332129.56</v>
      </c>
      <c r="G53" s="319"/>
      <c r="H53" s="319">
        <v>11342</v>
      </c>
      <c r="I53">
        <v>370067.1</v>
      </c>
      <c r="J53">
        <v>90215.87</v>
      </c>
      <c r="K53" s="322">
        <v>6500</v>
      </c>
      <c r="L53" s="322">
        <v>20604.02</v>
      </c>
      <c r="M53" s="322"/>
      <c r="N53" s="322">
        <v>972</v>
      </c>
      <c r="O53"/>
      <c r="P53"/>
      <c r="Q53"/>
      <c r="R53">
        <v>293207.49</v>
      </c>
      <c r="S53" s="321">
        <v>43532.17</v>
      </c>
      <c r="T53" s="321"/>
      <c r="U53" s="321">
        <v>138.66999999999999</v>
      </c>
      <c r="V53" s="321"/>
      <c r="W53" s="321">
        <v>130599</v>
      </c>
      <c r="X53" s="321"/>
      <c r="Y53" s="318">
        <v>130599</v>
      </c>
      <c r="Z53" s="318"/>
      <c r="AA53" s="318"/>
      <c r="AB53" s="318">
        <v>70319.360000000001</v>
      </c>
      <c r="AC53" s="318">
        <v>26383.45</v>
      </c>
      <c r="AD53" s="318">
        <v>4233</v>
      </c>
      <c r="AE53" s="318"/>
      <c r="AF53" s="318">
        <v>30000</v>
      </c>
      <c r="AG53" s="61">
        <f t="shared" si="2"/>
        <v>343471.56</v>
      </c>
      <c r="AH53" s="39">
        <f t="shared" si="3"/>
        <v>28076.02</v>
      </c>
      <c r="AI53" s="40">
        <f t="shared" si="4"/>
        <v>315395.53999999998</v>
      </c>
      <c r="AJ53" s="37">
        <f t="shared" si="5"/>
        <v>174269.84</v>
      </c>
      <c r="AK53" s="36">
        <f t="shared" si="7"/>
        <v>261534.81</v>
      </c>
      <c r="AL53" s="45">
        <f t="shared" si="6"/>
        <v>-87264.97</v>
      </c>
    </row>
    <row r="54" spans="1:38" ht="15" thickBot="1" x14ac:dyDescent="0.25">
      <c r="A54" s="27" t="s">
        <v>367</v>
      </c>
      <c r="B54" s="27" t="s">
        <v>380</v>
      </c>
      <c r="C54" s="52">
        <v>1925</v>
      </c>
      <c r="D54" s="53" t="s">
        <v>733</v>
      </c>
      <c r="E54" t="s">
        <v>2864</v>
      </c>
      <c r="F54" s="319">
        <v>123579.41</v>
      </c>
      <c r="G54" s="319"/>
      <c r="H54" s="319">
        <v>37616.199999999997</v>
      </c>
      <c r="I54">
        <v>764682.23</v>
      </c>
      <c r="J54">
        <v>124939.44</v>
      </c>
      <c r="K54" s="322">
        <v>2792</v>
      </c>
      <c r="L54" s="322">
        <v>62945.47</v>
      </c>
      <c r="M54" s="322"/>
      <c r="N54" s="322">
        <v>8829</v>
      </c>
      <c r="O54"/>
      <c r="P54"/>
      <c r="Q54">
        <v>-151.01</v>
      </c>
      <c r="R54">
        <v>1946315.03</v>
      </c>
      <c r="S54" s="321">
        <v>66635.710000000006</v>
      </c>
      <c r="T54" s="321"/>
      <c r="U54" s="321">
        <v>28.95</v>
      </c>
      <c r="V54" s="321"/>
      <c r="W54" s="321">
        <v>238461</v>
      </c>
      <c r="X54" s="321"/>
      <c r="Y54" s="318">
        <v>314541</v>
      </c>
      <c r="Z54" s="318"/>
      <c r="AA54" s="318"/>
      <c r="AB54" s="318">
        <v>117398.37</v>
      </c>
      <c r="AC54" s="318">
        <v>55906.43</v>
      </c>
      <c r="AD54" s="318">
        <v>7802</v>
      </c>
      <c r="AE54" s="318"/>
      <c r="AF54" s="318"/>
      <c r="AG54" s="61">
        <f t="shared" si="2"/>
        <v>161195.60999999999</v>
      </c>
      <c r="AH54" s="39">
        <f t="shared" si="3"/>
        <v>74566.47</v>
      </c>
      <c r="AI54" s="40">
        <f t="shared" si="4"/>
        <v>86629.139999999985</v>
      </c>
      <c r="AJ54" s="37">
        <f t="shared" si="5"/>
        <v>305125.66000000003</v>
      </c>
      <c r="AK54" s="36">
        <f t="shared" si="7"/>
        <v>495647.8</v>
      </c>
      <c r="AL54" s="45">
        <f t="shared" si="6"/>
        <v>-190522.13999999996</v>
      </c>
    </row>
    <row r="55" spans="1:38" ht="15" thickBot="1" x14ac:dyDescent="0.25">
      <c r="A55" s="27" t="s">
        <v>367</v>
      </c>
      <c r="B55" s="27" t="s">
        <v>380</v>
      </c>
      <c r="C55" s="52">
        <v>3610</v>
      </c>
      <c r="D55" s="53" t="s">
        <v>734</v>
      </c>
      <c r="E55" t="s">
        <v>2865</v>
      </c>
      <c r="F55" s="319">
        <v>655304.31000000006</v>
      </c>
      <c r="G55" s="319"/>
      <c r="H55" s="319">
        <v>92417.15</v>
      </c>
      <c r="I55">
        <v>808998.87</v>
      </c>
      <c r="J55">
        <v>273056.12</v>
      </c>
      <c r="K55" s="322">
        <v>28600</v>
      </c>
      <c r="L55" s="322">
        <v>71756.11</v>
      </c>
      <c r="M55" s="322"/>
      <c r="N55" s="322">
        <v>6227</v>
      </c>
      <c r="O55"/>
      <c r="P55"/>
      <c r="Q55"/>
      <c r="R55">
        <v>2217512.62</v>
      </c>
      <c r="S55" s="321">
        <v>119158.87</v>
      </c>
      <c r="T55" s="321"/>
      <c r="U55" s="321">
        <v>581.37</v>
      </c>
      <c r="V55" s="321"/>
      <c r="W55" s="321">
        <v>400026</v>
      </c>
      <c r="X55" s="321"/>
      <c r="Y55" s="318">
        <v>422706</v>
      </c>
      <c r="Z55" s="318"/>
      <c r="AA55" s="318"/>
      <c r="AB55" s="318">
        <v>171996.2</v>
      </c>
      <c r="AC55" s="318">
        <v>48947.7</v>
      </c>
      <c r="AD55" s="318">
        <v>50</v>
      </c>
      <c r="AE55" s="318"/>
      <c r="AF55" s="318"/>
      <c r="AG55" s="61">
        <f t="shared" si="2"/>
        <v>747721.46000000008</v>
      </c>
      <c r="AH55" s="39">
        <f t="shared" si="3"/>
        <v>106583.11</v>
      </c>
      <c r="AI55" s="40">
        <f t="shared" si="4"/>
        <v>641138.35000000009</v>
      </c>
      <c r="AJ55" s="37">
        <f t="shared" si="5"/>
        <v>519766.24</v>
      </c>
      <c r="AK55" s="36">
        <f t="shared" si="7"/>
        <v>643699.89999999991</v>
      </c>
      <c r="AL55" s="45">
        <f t="shared" si="6"/>
        <v>-123933.65999999992</v>
      </c>
    </row>
    <row r="56" spans="1:38" ht="15" thickBot="1" x14ac:dyDescent="0.25">
      <c r="A56" s="27" t="s">
        <v>367</v>
      </c>
      <c r="B56" s="27" t="s">
        <v>380</v>
      </c>
      <c r="C56" s="52">
        <v>4226</v>
      </c>
      <c r="D56" s="53" t="s">
        <v>735</v>
      </c>
      <c r="E56" t="s">
        <v>2866</v>
      </c>
      <c r="F56" s="319">
        <v>358054.05</v>
      </c>
      <c r="G56" s="319"/>
      <c r="H56" s="319">
        <v>57477.63</v>
      </c>
      <c r="I56">
        <v>676376.16</v>
      </c>
      <c r="J56">
        <v>149540.81</v>
      </c>
      <c r="K56" s="322">
        <v>5975</v>
      </c>
      <c r="L56" s="322">
        <v>48579.67</v>
      </c>
      <c r="M56" s="322"/>
      <c r="N56" s="322">
        <v>7822.94</v>
      </c>
      <c r="O56"/>
      <c r="P56"/>
      <c r="Q56">
        <v>-95.71</v>
      </c>
      <c r="R56">
        <v>1921030.3</v>
      </c>
      <c r="S56" s="321">
        <v>74892.38</v>
      </c>
      <c r="T56" s="321"/>
      <c r="U56" s="321">
        <v>376.04</v>
      </c>
      <c r="V56" s="321"/>
      <c r="W56" s="321">
        <v>286057.5</v>
      </c>
      <c r="X56" s="321"/>
      <c r="Y56" s="318">
        <v>364597.5</v>
      </c>
      <c r="Z56" s="318"/>
      <c r="AA56" s="318"/>
      <c r="AB56" s="318">
        <v>233017.92</v>
      </c>
      <c r="AC56" s="318">
        <v>62265.81</v>
      </c>
      <c r="AD56" s="318">
        <v>876</v>
      </c>
      <c r="AE56" s="318"/>
      <c r="AF56" s="318"/>
      <c r="AG56" s="61">
        <f t="shared" si="2"/>
        <v>415531.68</v>
      </c>
      <c r="AH56" s="39">
        <f t="shared" si="3"/>
        <v>62377.61</v>
      </c>
      <c r="AI56" s="40">
        <f t="shared" si="4"/>
        <v>353154.07</v>
      </c>
      <c r="AJ56" s="37">
        <f t="shared" si="5"/>
        <v>361325.92</v>
      </c>
      <c r="AK56" s="36">
        <f t="shared" si="7"/>
        <v>660757.23</v>
      </c>
      <c r="AL56" s="45">
        <f t="shared" si="6"/>
        <v>-299431.31</v>
      </c>
    </row>
    <row r="57" spans="1:38" ht="15" thickBot="1" x14ac:dyDescent="0.25">
      <c r="A57" s="27" t="s">
        <v>367</v>
      </c>
      <c r="B57" s="27" t="s">
        <v>380</v>
      </c>
      <c r="C57" s="52">
        <v>2265</v>
      </c>
      <c r="D57" s="53" t="s">
        <v>736</v>
      </c>
      <c r="E57" t="s">
        <v>2867</v>
      </c>
      <c r="F57" s="319">
        <v>147399.5</v>
      </c>
      <c r="G57" s="319"/>
      <c r="H57" s="319">
        <v>37484.46</v>
      </c>
      <c r="I57">
        <v>612659.44999999995</v>
      </c>
      <c r="J57">
        <v>122185.96</v>
      </c>
      <c r="K57" s="322">
        <v>11158</v>
      </c>
      <c r="L57" s="322">
        <v>34960</v>
      </c>
      <c r="M57" s="322"/>
      <c r="N57" s="322">
        <v>1218</v>
      </c>
      <c r="O57"/>
      <c r="P57"/>
      <c r="Q57">
        <v>412.88</v>
      </c>
      <c r="R57">
        <v>1915444.77</v>
      </c>
      <c r="S57" s="321">
        <v>48813.279999999999</v>
      </c>
      <c r="T57" s="321">
        <v>-43.84</v>
      </c>
      <c r="U57" s="321">
        <v>91.57</v>
      </c>
      <c r="V57" s="321"/>
      <c r="W57" s="321">
        <v>249795</v>
      </c>
      <c r="X57" s="321"/>
      <c r="Y57" s="318">
        <v>360931</v>
      </c>
      <c r="Z57" s="318"/>
      <c r="AA57" s="318"/>
      <c r="AB57" s="318">
        <v>117256.81</v>
      </c>
      <c r="AC57" s="318">
        <v>55460.34</v>
      </c>
      <c r="AD57" s="318">
        <v>5001.5</v>
      </c>
      <c r="AE57" s="318"/>
      <c r="AF57" s="318"/>
      <c r="AG57" s="61">
        <f t="shared" si="2"/>
        <v>184883.96</v>
      </c>
      <c r="AH57" s="39">
        <f t="shared" si="3"/>
        <v>47336</v>
      </c>
      <c r="AI57" s="40">
        <f t="shared" si="4"/>
        <v>137547.96</v>
      </c>
      <c r="AJ57" s="37">
        <f t="shared" si="5"/>
        <v>298656.01</v>
      </c>
      <c r="AK57" s="36">
        <f t="shared" si="7"/>
        <v>538649.65</v>
      </c>
      <c r="AL57" s="45">
        <f t="shared" si="6"/>
        <v>-239993.64</v>
      </c>
    </row>
    <row r="58" spans="1:38" ht="15" thickBot="1" x14ac:dyDescent="0.25">
      <c r="A58" s="27" t="s">
        <v>367</v>
      </c>
      <c r="B58" s="27" t="s">
        <v>380</v>
      </c>
      <c r="C58" s="52">
        <v>1848</v>
      </c>
      <c r="D58" s="53" t="s">
        <v>737</v>
      </c>
      <c r="E58" t="s">
        <v>2868</v>
      </c>
      <c r="F58" s="319">
        <v>127121.65</v>
      </c>
      <c r="G58" s="319"/>
      <c r="H58" s="319">
        <v>16486.21</v>
      </c>
      <c r="I58">
        <v>598225.77</v>
      </c>
      <c r="J58">
        <v>97121.64</v>
      </c>
      <c r="K58" s="322">
        <v>11410</v>
      </c>
      <c r="L58" s="322">
        <v>28900</v>
      </c>
      <c r="M58" s="322"/>
      <c r="N58" s="322">
        <v>1809</v>
      </c>
      <c r="O58"/>
      <c r="P58"/>
      <c r="Q58"/>
      <c r="R58">
        <v>1650781.62</v>
      </c>
      <c r="S58" s="321">
        <v>49079.519999999997</v>
      </c>
      <c r="T58" s="321">
        <v>-30.35</v>
      </c>
      <c r="U58" s="321">
        <v>145.91</v>
      </c>
      <c r="V58" s="321"/>
      <c r="W58" s="321"/>
      <c r="X58" s="321"/>
      <c r="Y58" s="318">
        <v>112040</v>
      </c>
      <c r="Z58" s="318"/>
      <c r="AA58" s="318"/>
      <c r="AB58" s="318">
        <v>120085.07</v>
      </c>
      <c r="AC58" s="318">
        <v>50500.29</v>
      </c>
      <c r="AD58" s="318">
        <v>828</v>
      </c>
      <c r="AE58" s="318"/>
      <c r="AF58" s="318"/>
      <c r="AG58" s="61">
        <f t="shared" si="2"/>
        <v>143607.85999999999</v>
      </c>
      <c r="AH58" s="39">
        <f t="shared" si="3"/>
        <v>42119</v>
      </c>
      <c r="AI58" s="40">
        <f t="shared" si="4"/>
        <v>101488.85999999999</v>
      </c>
      <c r="AJ58" s="37">
        <f t="shared" si="5"/>
        <v>49195.08</v>
      </c>
      <c r="AK58" s="36">
        <f t="shared" si="7"/>
        <v>283453.36</v>
      </c>
      <c r="AL58" s="45">
        <f t="shared" si="6"/>
        <v>-234258.27999999997</v>
      </c>
    </row>
    <row r="59" spans="1:38" ht="15" thickBot="1" x14ac:dyDescent="0.25">
      <c r="A59" s="27" t="s">
        <v>367</v>
      </c>
      <c r="B59" s="27" t="s">
        <v>380</v>
      </c>
      <c r="C59" s="52">
        <v>1945</v>
      </c>
      <c r="D59" s="53" t="s">
        <v>738</v>
      </c>
      <c r="E59" t="s">
        <v>2869</v>
      </c>
      <c r="F59" s="319">
        <v>207682.56</v>
      </c>
      <c r="G59" s="319"/>
      <c r="H59" s="319">
        <v>47158.93</v>
      </c>
      <c r="I59">
        <v>804637.84</v>
      </c>
      <c r="J59">
        <v>82111.8</v>
      </c>
      <c r="K59" s="322">
        <v>864</v>
      </c>
      <c r="L59" s="322">
        <v>42316.34</v>
      </c>
      <c r="M59" s="322"/>
      <c r="N59" s="322">
        <v>1616.32</v>
      </c>
      <c r="O59"/>
      <c r="P59"/>
      <c r="Q59"/>
      <c r="R59">
        <v>2032099.69</v>
      </c>
      <c r="S59" s="321">
        <v>68976.2</v>
      </c>
      <c r="T59" s="321"/>
      <c r="U59" s="321">
        <v>31.91</v>
      </c>
      <c r="V59" s="321"/>
      <c r="W59" s="321">
        <v>182289.7</v>
      </c>
      <c r="X59" s="321"/>
      <c r="Y59" s="318">
        <v>266571.7</v>
      </c>
      <c r="Z59" s="318"/>
      <c r="AA59" s="318"/>
      <c r="AB59" s="318">
        <v>133123.71</v>
      </c>
      <c r="AC59" s="318">
        <v>52712.59</v>
      </c>
      <c r="AD59" s="318">
        <v>2814</v>
      </c>
      <c r="AE59" s="318"/>
      <c r="AF59" s="318"/>
      <c r="AG59" s="61">
        <f t="shared" si="2"/>
        <v>254841.49</v>
      </c>
      <c r="AH59" s="39">
        <f t="shared" si="3"/>
        <v>44796.659999999996</v>
      </c>
      <c r="AI59" s="40">
        <f t="shared" si="4"/>
        <v>210044.83</v>
      </c>
      <c r="AJ59" s="37">
        <f t="shared" si="5"/>
        <v>251297.81</v>
      </c>
      <c r="AK59" s="36">
        <f t="shared" si="7"/>
        <v>455222</v>
      </c>
      <c r="AL59" s="45">
        <f t="shared" si="6"/>
        <v>-203924.19</v>
      </c>
    </row>
    <row r="60" spans="1:38" ht="15" thickBot="1" x14ac:dyDescent="0.25">
      <c r="A60" s="27" t="s">
        <v>367</v>
      </c>
      <c r="B60" s="27" t="s">
        <v>380</v>
      </c>
      <c r="C60" s="52">
        <v>4776</v>
      </c>
      <c r="D60" s="53" t="s">
        <v>739</v>
      </c>
      <c r="E60" t="s">
        <v>2870</v>
      </c>
      <c r="F60" s="319">
        <v>173530.14</v>
      </c>
      <c r="G60" s="319"/>
      <c r="H60" s="319">
        <v>47000</v>
      </c>
      <c r="I60">
        <v>1428657.02</v>
      </c>
      <c r="J60">
        <v>101549.81</v>
      </c>
      <c r="K60" s="322">
        <v>31800</v>
      </c>
      <c r="L60" s="322">
        <v>90236.14</v>
      </c>
      <c r="M60" s="322"/>
      <c r="N60" s="322">
        <v>7825</v>
      </c>
      <c r="O60"/>
      <c r="P60"/>
      <c r="Q60">
        <v>439</v>
      </c>
      <c r="R60">
        <v>1174038.5</v>
      </c>
      <c r="S60" s="321">
        <v>210469.24</v>
      </c>
      <c r="T60" s="321"/>
      <c r="U60" s="321">
        <v>139.86000000000001</v>
      </c>
      <c r="V60" s="321"/>
      <c r="W60" s="321">
        <v>310873.5</v>
      </c>
      <c r="X60" s="321"/>
      <c r="Y60" s="318">
        <v>404473.5</v>
      </c>
      <c r="Z60" s="318"/>
      <c r="AA60" s="318"/>
      <c r="AB60" s="318">
        <v>245008.62</v>
      </c>
      <c r="AC60" s="318">
        <v>42752.12</v>
      </c>
      <c r="AD60" s="318">
        <v>16441.5</v>
      </c>
      <c r="AE60" s="318"/>
      <c r="AF60" s="318"/>
      <c r="AG60" s="61">
        <f t="shared" si="2"/>
        <v>220530.14</v>
      </c>
      <c r="AH60" s="39">
        <f t="shared" si="3"/>
        <v>129861.14</v>
      </c>
      <c r="AI60" s="40">
        <f t="shared" si="4"/>
        <v>90669.000000000015</v>
      </c>
      <c r="AJ60" s="37">
        <f t="shared" si="5"/>
        <v>521482.6</v>
      </c>
      <c r="AK60" s="36">
        <f t="shared" si="7"/>
        <v>708675.74</v>
      </c>
      <c r="AL60" s="45">
        <f t="shared" si="6"/>
        <v>-187193.14</v>
      </c>
    </row>
    <row r="61" spans="1:38" ht="15" thickBot="1" x14ac:dyDescent="0.25">
      <c r="A61" s="27" t="s">
        <v>367</v>
      </c>
      <c r="B61" s="27" t="s">
        <v>380</v>
      </c>
      <c r="C61" s="52">
        <v>5154</v>
      </c>
      <c r="D61" s="53" t="s">
        <v>740</v>
      </c>
      <c r="E61" t="s">
        <v>2871</v>
      </c>
      <c r="F61" s="319">
        <v>725722.32</v>
      </c>
      <c r="G61" s="319"/>
      <c r="H61" s="319">
        <v>97301.66</v>
      </c>
      <c r="I61">
        <v>861299.99</v>
      </c>
      <c r="J61">
        <v>418918.55</v>
      </c>
      <c r="K61" s="322">
        <v>19125</v>
      </c>
      <c r="L61" s="322">
        <v>82037.33</v>
      </c>
      <c r="M61" s="322"/>
      <c r="N61" s="322">
        <v>9030</v>
      </c>
      <c r="O61"/>
      <c r="P61"/>
      <c r="Q61"/>
      <c r="R61">
        <v>3795531.45</v>
      </c>
      <c r="S61" s="321">
        <v>170027.01</v>
      </c>
      <c r="T61" s="321"/>
      <c r="U61" s="321">
        <v>682.99</v>
      </c>
      <c r="V61" s="321"/>
      <c r="W61" s="321">
        <v>209434</v>
      </c>
      <c r="X61" s="321"/>
      <c r="Y61" s="318">
        <v>368680</v>
      </c>
      <c r="Z61" s="318"/>
      <c r="AA61" s="318"/>
      <c r="AB61" s="318">
        <v>285414.96000000002</v>
      </c>
      <c r="AC61" s="318">
        <v>92217.43</v>
      </c>
      <c r="AD61" s="318"/>
      <c r="AE61" s="318"/>
      <c r="AF61" s="318"/>
      <c r="AG61" s="61">
        <f t="shared" si="2"/>
        <v>823023.98</v>
      </c>
      <c r="AH61" s="39">
        <f t="shared" si="3"/>
        <v>110192.33</v>
      </c>
      <c r="AI61" s="40">
        <f t="shared" si="4"/>
        <v>712831.65</v>
      </c>
      <c r="AJ61" s="37">
        <f t="shared" si="5"/>
        <v>380144</v>
      </c>
      <c r="AK61" s="36">
        <f t="shared" si="7"/>
        <v>746312.3899999999</v>
      </c>
      <c r="AL61" s="45">
        <f t="shared" si="6"/>
        <v>-366168.3899999999</v>
      </c>
    </row>
    <row r="62" spans="1:38" ht="15" thickBot="1" x14ac:dyDescent="0.25">
      <c r="A62" s="27" t="s">
        <v>367</v>
      </c>
      <c r="B62" s="27" t="s">
        <v>380</v>
      </c>
      <c r="C62" s="52">
        <v>3300</v>
      </c>
      <c r="D62" s="53" t="s">
        <v>741</v>
      </c>
      <c r="E62" t="s">
        <v>2872</v>
      </c>
      <c r="F62" s="319">
        <v>150044.44</v>
      </c>
      <c r="G62" s="319"/>
      <c r="H62" s="319">
        <v>37367</v>
      </c>
      <c r="I62">
        <v>419980.03</v>
      </c>
      <c r="J62">
        <v>144228.69</v>
      </c>
      <c r="K62" s="322">
        <v>12300</v>
      </c>
      <c r="L62" s="322">
        <v>71541.149999999994</v>
      </c>
      <c r="M62" s="322"/>
      <c r="N62" s="322">
        <v>4467</v>
      </c>
      <c r="O62"/>
      <c r="P62"/>
      <c r="Q62"/>
      <c r="R62">
        <v>1606269.64</v>
      </c>
      <c r="S62" s="321">
        <v>110705.84</v>
      </c>
      <c r="T62" s="321"/>
      <c r="U62" s="321"/>
      <c r="V62" s="321"/>
      <c r="W62" s="321">
        <v>215533.5</v>
      </c>
      <c r="X62" s="321">
        <v>30000</v>
      </c>
      <c r="Y62" s="318">
        <v>275305.34000000003</v>
      </c>
      <c r="Z62" s="318"/>
      <c r="AA62" s="318"/>
      <c r="AB62" s="318">
        <v>197147.75</v>
      </c>
      <c r="AC62" s="318">
        <v>55532.83</v>
      </c>
      <c r="AD62" s="318"/>
      <c r="AE62" s="318"/>
      <c r="AF62" s="318"/>
      <c r="AG62" s="61">
        <f t="shared" si="2"/>
        <v>187411.44</v>
      </c>
      <c r="AH62" s="39">
        <f t="shared" si="3"/>
        <v>88308.15</v>
      </c>
      <c r="AI62" s="40">
        <f t="shared" si="4"/>
        <v>99103.290000000008</v>
      </c>
      <c r="AJ62" s="37">
        <f t="shared" si="5"/>
        <v>356239.33999999997</v>
      </c>
      <c r="AK62" s="36">
        <f t="shared" si="7"/>
        <v>527985.92000000004</v>
      </c>
      <c r="AL62" s="45">
        <f t="shared" si="6"/>
        <v>-171746.58000000007</v>
      </c>
    </row>
    <row r="63" spans="1:38" ht="15" thickBot="1" x14ac:dyDescent="0.25">
      <c r="A63" s="27" t="s">
        <v>367</v>
      </c>
      <c r="B63" s="27" t="s">
        <v>380</v>
      </c>
      <c r="C63" s="52">
        <v>2046</v>
      </c>
      <c r="D63" s="53" t="s">
        <v>742</v>
      </c>
      <c r="E63" t="s">
        <v>2873</v>
      </c>
      <c r="F63" s="319">
        <v>266639.15999999997</v>
      </c>
      <c r="G63" s="319"/>
      <c r="H63" s="319">
        <v>16380</v>
      </c>
      <c r="I63">
        <v>481247.83</v>
      </c>
      <c r="J63">
        <v>138784.03</v>
      </c>
      <c r="K63" s="322">
        <v>12000</v>
      </c>
      <c r="L63" s="322">
        <v>48205.16</v>
      </c>
      <c r="M63" s="322"/>
      <c r="N63" s="322">
        <v>11156.91</v>
      </c>
      <c r="O63"/>
      <c r="P63"/>
      <c r="Q63">
        <v>-6600</v>
      </c>
      <c r="R63">
        <v>2640334.33</v>
      </c>
      <c r="S63" s="321">
        <v>82420.649999999994</v>
      </c>
      <c r="T63" s="321">
        <v>146642.4</v>
      </c>
      <c r="U63" s="321"/>
      <c r="V63" s="321"/>
      <c r="W63" s="321">
        <v>270729</v>
      </c>
      <c r="X63" s="321"/>
      <c r="Y63" s="318">
        <v>270729</v>
      </c>
      <c r="Z63" s="318"/>
      <c r="AA63" s="318"/>
      <c r="AB63" s="318">
        <v>169398.85</v>
      </c>
      <c r="AC63" s="318">
        <v>31522.01</v>
      </c>
      <c r="AD63" s="318">
        <v>2673</v>
      </c>
      <c r="AE63" s="318"/>
      <c r="AF63" s="318"/>
      <c r="AG63" s="61">
        <f t="shared" si="2"/>
        <v>283019.15999999997</v>
      </c>
      <c r="AH63" s="39">
        <f t="shared" si="3"/>
        <v>71362.070000000007</v>
      </c>
      <c r="AI63" s="40">
        <f t="shared" si="4"/>
        <v>211657.08999999997</v>
      </c>
      <c r="AJ63" s="37">
        <f t="shared" si="5"/>
        <v>499792.05</v>
      </c>
      <c r="AK63" s="36">
        <f t="shared" si="7"/>
        <v>474322.86</v>
      </c>
      <c r="AL63" s="45">
        <f t="shared" si="6"/>
        <v>25469.190000000002</v>
      </c>
    </row>
    <row r="64" spans="1:38" ht="15" thickBot="1" x14ac:dyDescent="0.25">
      <c r="A64" s="27" t="s">
        <v>367</v>
      </c>
      <c r="B64" s="27" t="s">
        <v>380</v>
      </c>
      <c r="C64" s="52">
        <v>1475</v>
      </c>
      <c r="D64" s="53" t="s">
        <v>743</v>
      </c>
      <c r="E64" t="s">
        <v>2935</v>
      </c>
      <c r="F64" s="319">
        <v>163874.32999999999</v>
      </c>
      <c r="G64" s="319"/>
      <c r="H64" s="319">
        <v>20662.79</v>
      </c>
      <c r="I64">
        <v>1469976.84</v>
      </c>
      <c r="J64">
        <v>87802.96</v>
      </c>
      <c r="K64" s="322">
        <v>7500</v>
      </c>
      <c r="L64" s="322">
        <v>36064.050000000003</v>
      </c>
      <c r="M64" s="322"/>
      <c r="N64" s="322">
        <v>2288</v>
      </c>
      <c r="O64"/>
      <c r="P64"/>
      <c r="Q64"/>
      <c r="R64">
        <v>2029021.21</v>
      </c>
      <c r="S64" s="321">
        <v>58241.04</v>
      </c>
      <c r="T64" s="321"/>
      <c r="U64" s="321">
        <v>19.86</v>
      </c>
      <c r="V64" s="321"/>
      <c r="W64" s="321">
        <v>184558.2</v>
      </c>
      <c r="X64" s="321"/>
      <c r="Y64" s="318">
        <v>243031.72</v>
      </c>
      <c r="Z64" s="318"/>
      <c r="AA64" s="318"/>
      <c r="AB64" s="318">
        <v>108704.01</v>
      </c>
      <c r="AC64" s="318">
        <v>65034.17</v>
      </c>
      <c r="AD64" s="318">
        <v>4840</v>
      </c>
      <c r="AE64" s="318"/>
      <c r="AF64" s="318"/>
      <c r="AG64" s="61">
        <f t="shared" si="2"/>
        <v>184537.12</v>
      </c>
      <c r="AH64" s="39">
        <f t="shared" si="3"/>
        <v>45852.05</v>
      </c>
      <c r="AI64" s="40">
        <f t="shared" si="4"/>
        <v>138685.07</v>
      </c>
      <c r="AJ64" s="37">
        <f t="shared" si="5"/>
        <v>242819.1</v>
      </c>
      <c r="AK64" s="36">
        <f t="shared" si="7"/>
        <v>421609.89999999997</v>
      </c>
      <c r="AL64" s="45">
        <f t="shared" si="6"/>
        <v>-178790.79999999996</v>
      </c>
    </row>
    <row r="65" spans="1:38" ht="15" thickBot="1" x14ac:dyDescent="0.25">
      <c r="A65" s="27" t="s">
        <v>383</v>
      </c>
      <c r="B65" s="27" t="s">
        <v>384</v>
      </c>
      <c r="C65" s="52">
        <v>1295</v>
      </c>
      <c r="D65" s="53" t="s">
        <v>744</v>
      </c>
      <c r="E65" t="s">
        <v>2874</v>
      </c>
      <c r="F65" s="319">
        <v>423532.78</v>
      </c>
      <c r="G65" s="319"/>
      <c r="H65" s="319">
        <v>32263.21</v>
      </c>
      <c r="I65">
        <v>2264718.91</v>
      </c>
      <c r="J65">
        <v>17028</v>
      </c>
      <c r="K65" s="322">
        <v>14490</v>
      </c>
      <c r="L65" s="322">
        <v>27200</v>
      </c>
      <c r="M65" s="322"/>
      <c r="N65" s="322"/>
      <c r="O65"/>
      <c r="P65"/>
      <c r="Q65"/>
      <c r="R65">
        <v>849648.43</v>
      </c>
      <c r="S65" s="321">
        <v>137160.35</v>
      </c>
      <c r="T65" s="321"/>
      <c r="U65" s="321"/>
      <c r="V65" s="321"/>
      <c r="W65" s="321">
        <v>374578.5</v>
      </c>
      <c r="X65" s="321">
        <v>3000</v>
      </c>
      <c r="Y65" s="318">
        <v>408034.5</v>
      </c>
      <c r="Z65" s="318"/>
      <c r="AA65" s="318"/>
      <c r="AB65" s="318">
        <v>112071.55</v>
      </c>
      <c r="AC65" s="318">
        <v>35869.43</v>
      </c>
      <c r="AD65" s="318"/>
      <c r="AE65" s="318"/>
      <c r="AF65" s="318"/>
      <c r="AG65" s="61">
        <f t="shared" si="2"/>
        <v>455795.99000000005</v>
      </c>
      <c r="AH65" s="39">
        <f t="shared" si="3"/>
        <v>41690</v>
      </c>
      <c r="AI65" s="40">
        <f t="shared" si="4"/>
        <v>414105.99000000005</v>
      </c>
      <c r="AJ65" s="37">
        <f t="shared" si="5"/>
        <v>514738.85</v>
      </c>
      <c r="AK65" s="36">
        <f t="shared" si="7"/>
        <v>555975.48</v>
      </c>
      <c r="AL65" s="45">
        <f t="shared" si="6"/>
        <v>-41236.630000000005</v>
      </c>
    </row>
    <row r="66" spans="1:38" ht="15" thickBot="1" x14ac:dyDescent="0.25">
      <c r="A66" s="27" t="s">
        <v>383</v>
      </c>
      <c r="B66" s="27" t="s">
        <v>384</v>
      </c>
      <c r="C66" s="52">
        <v>1368</v>
      </c>
      <c r="D66" s="53" t="s">
        <v>745</v>
      </c>
      <c r="E66" t="s">
        <v>2875</v>
      </c>
      <c r="F66" s="319">
        <v>545418.35</v>
      </c>
      <c r="G66" s="319"/>
      <c r="H66" s="319">
        <v>16118.38</v>
      </c>
      <c r="I66">
        <v>494003.59</v>
      </c>
      <c r="J66">
        <v>20533.29</v>
      </c>
      <c r="K66" s="322"/>
      <c r="L66" s="322"/>
      <c r="M66" s="322"/>
      <c r="N66" s="322">
        <v>0</v>
      </c>
      <c r="O66"/>
      <c r="P66"/>
      <c r="Q66">
        <v>-66167.69</v>
      </c>
      <c r="R66">
        <v>236925.61</v>
      </c>
      <c r="S66" s="321">
        <v>71462.19</v>
      </c>
      <c r="T66" s="321"/>
      <c r="U66" s="321"/>
      <c r="V66" s="321"/>
      <c r="W66" s="321">
        <v>330633</v>
      </c>
      <c r="X66" s="321">
        <v>3000</v>
      </c>
      <c r="Y66" s="318">
        <v>333633</v>
      </c>
      <c r="Z66" s="318"/>
      <c r="AA66" s="318"/>
      <c r="AB66" s="318">
        <v>81147.48</v>
      </c>
      <c r="AC66" s="318">
        <v>60269.19</v>
      </c>
      <c r="AD66" s="318"/>
      <c r="AE66" s="318"/>
      <c r="AF66" s="318"/>
      <c r="AG66" s="61">
        <f t="shared" si="2"/>
        <v>561536.73</v>
      </c>
      <c r="AH66" s="39">
        <f t="shared" si="3"/>
        <v>0</v>
      </c>
      <c r="AI66" s="40">
        <f t="shared" si="4"/>
        <v>561536.73</v>
      </c>
      <c r="AJ66" s="37">
        <f t="shared" si="5"/>
        <v>405095.19</v>
      </c>
      <c r="AK66" s="36">
        <f t="shared" si="7"/>
        <v>475049.67</v>
      </c>
      <c r="AL66" s="45">
        <f t="shared" si="6"/>
        <v>-69954.479999999981</v>
      </c>
    </row>
    <row r="67" spans="1:38" ht="15" thickBot="1" x14ac:dyDescent="0.25">
      <c r="A67" s="27" t="s">
        <v>383</v>
      </c>
      <c r="B67" s="27" t="s">
        <v>384</v>
      </c>
      <c r="C67" s="52">
        <v>2588</v>
      </c>
      <c r="D67" s="53" t="s">
        <v>746</v>
      </c>
      <c r="E67" t="s">
        <v>2876</v>
      </c>
      <c r="F67" s="319">
        <v>404554.84</v>
      </c>
      <c r="G67" s="319"/>
      <c r="H67" s="319">
        <v>64169.83</v>
      </c>
      <c r="I67">
        <v>545101.81000000006</v>
      </c>
      <c r="J67">
        <v>21639.15</v>
      </c>
      <c r="K67" s="322">
        <v>17345</v>
      </c>
      <c r="L67" s="322">
        <v>29481.06</v>
      </c>
      <c r="M67" s="322"/>
      <c r="N67" s="322">
        <v>0</v>
      </c>
      <c r="O67"/>
      <c r="P67"/>
      <c r="Q67">
        <v>-35695.760000000002</v>
      </c>
      <c r="R67">
        <v>1982889.72</v>
      </c>
      <c r="S67" s="321">
        <v>114717.43</v>
      </c>
      <c r="T67" s="321"/>
      <c r="U67" s="321"/>
      <c r="V67" s="321"/>
      <c r="W67" s="321">
        <v>320899.5</v>
      </c>
      <c r="X67" s="321">
        <v>3000</v>
      </c>
      <c r="Y67" s="318">
        <v>353761.5</v>
      </c>
      <c r="Z67" s="318"/>
      <c r="AA67" s="318"/>
      <c r="AB67" s="318">
        <v>147850.75</v>
      </c>
      <c r="AC67" s="318">
        <v>40103.53</v>
      </c>
      <c r="AD67" s="318"/>
      <c r="AE67" s="318"/>
      <c r="AF67" s="318"/>
      <c r="AG67" s="61">
        <f t="shared" si="2"/>
        <v>468724.67000000004</v>
      </c>
      <c r="AH67" s="39">
        <f t="shared" si="3"/>
        <v>46826.06</v>
      </c>
      <c r="AI67" s="40">
        <f t="shared" si="4"/>
        <v>421898.61000000004</v>
      </c>
      <c r="AJ67" s="37">
        <f t="shared" si="5"/>
        <v>438616.93</v>
      </c>
      <c r="AK67" s="36">
        <f t="shared" si="7"/>
        <v>541715.78</v>
      </c>
      <c r="AL67" s="45">
        <f t="shared" si="6"/>
        <v>-103098.85000000003</v>
      </c>
    </row>
    <row r="68" spans="1:38" ht="15" thickBot="1" x14ac:dyDescent="0.25">
      <c r="A68" s="27" t="s">
        <v>383</v>
      </c>
      <c r="B68" s="27" t="s">
        <v>384</v>
      </c>
      <c r="C68" s="52">
        <v>1190</v>
      </c>
      <c r="D68" s="53" t="s">
        <v>747</v>
      </c>
      <c r="E68" t="s">
        <v>2877</v>
      </c>
      <c r="F68" s="319">
        <v>217339.09</v>
      </c>
      <c r="G68" s="319"/>
      <c r="H68" s="319">
        <v>58068.04</v>
      </c>
      <c r="I68">
        <v>666914.27</v>
      </c>
      <c r="J68">
        <v>33661.31</v>
      </c>
      <c r="K68" s="322">
        <v>11737</v>
      </c>
      <c r="L68" s="322">
        <v>20825.86</v>
      </c>
      <c r="M68" s="322"/>
      <c r="N68" s="322">
        <v>0</v>
      </c>
      <c r="O68"/>
      <c r="P68"/>
      <c r="Q68">
        <v>-20500</v>
      </c>
      <c r="R68">
        <v>2283492.7400000002</v>
      </c>
      <c r="S68" s="321">
        <v>198305.43</v>
      </c>
      <c r="T68" s="321"/>
      <c r="U68" s="321"/>
      <c r="V68" s="321"/>
      <c r="W68" s="321">
        <v>317865</v>
      </c>
      <c r="X68" s="321">
        <v>3000</v>
      </c>
      <c r="Y68" s="318">
        <v>433905</v>
      </c>
      <c r="Z68" s="318"/>
      <c r="AA68" s="318"/>
      <c r="AB68" s="318">
        <v>125409.75</v>
      </c>
      <c r="AC68" s="318">
        <v>48039.48</v>
      </c>
      <c r="AD68" s="318"/>
      <c r="AE68" s="318"/>
      <c r="AF68" s="318"/>
      <c r="AG68" s="61">
        <f t="shared" si="2"/>
        <v>275407.13</v>
      </c>
      <c r="AH68" s="39">
        <f t="shared" si="3"/>
        <v>32562.86</v>
      </c>
      <c r="AI68" s="40">
        <f t="shared" si="4"/>
        <v>242844.27000000002</v>
      </c>
      <c r="AJ68" s="37">
        <f t="shared" si="5"/>
        <v>519170.43</v>
      </c>
      <c r="AK68" s="36">
        <f t="shared" ref="AK68:AK99" si="8">SUM(Y68:AF68)</f>
        <v>607354.23</v>
      </c>
      <c r="AL68" s="45">
        <f t="shared" si="6"/>
        <v>-88183.799999999988</v>
      </c>
    </row>
    <row r="69" spans="1:38" ht="15" thickBot="1" x14ac:dyDescent="0.25">
      <c r="A69" s="27" t="s">
        <v>383</v>
      </c>
      <c r="B69" s="27" t="s">
        <v>384</v>
      </c>
      <c r="C69" s="52">
        <v>897</v>
      </c>
      <c r="D69" s="53" t="s">
        <v>748</v>
      </c>
      <c r="E69" t="s">
        <v>2932</v>
      </c>
      <c r="F69" s="319">
        <v>208458.8</v>
      </c>
      <c r="G69" s="319"/>
      <c r="H69" s="319">
        <v>20217.97</v>
      </c>
      <c r="I69">
        <v>533125.94999999995</v>
      </c>
      <c r="J69">
        <v>23711.32</v>
      </c>
      <c r="K69" s="322">
        <v>9810</v>
      </c>
      <c r="L69" s="322">
        <v>15519.18</v>
      </c>
      <c r="M69" s="322"/>
      <c r="N69" s="322"/>
      <c r="O69"/>
      <c r="P69"/>
      <c r="Q69"/>
      <c r="R69">
        <v>355552.49</v>
      </c>
      <c r="S69" s="321">
        <v>47037.82</v>
      </c>
      <c r="T69" s="321"/>
      <c r="U69" s="321"/>
      <c r="V69" s="321"/>
      <c r="W69" s="321">
        <v>174253.07</v>
      </c>
      <c r="X69" s="321"/>
      <c r="Y69" s="318">
        <v>182459.07</v>
      </c>
      <c r="Z69" s="318"/>
      <c r="AA69" s="318"/>
      <c r="AB69" s="318">
        <v>90828.15</v>
      </c>
      <c r="AC69" s="318">
        <v>34132.089999999997</v>
      </c>
      <c r="AD69" s="318"/>
      <c r="AE69" s="318"/>
      <c r="AF69" s="318"/>
      <c r="AG69" s="61">
        <f t="shared" ref="AG69:AG130" si="9">SUM(F69:H69)</f>
        <v>228676.77</v>
      </c>
      <c r="AH69" s="39">
        <f t="shared" ref="AH69:AH130" si="10">SUM(K69:N69)</f>
        <v>25329.18</v>
      </c>
      <c r="AI69" s="40">
        <f t="shared" ref="AI69:AI130" si="11">AG69-AH69</f>
        <v>203347.59</v>
      </c>
      <c r="AJ69" s="37">
        <f t="shared" ref="AJ69:AJ130" si="12">SUM(S69:X69)</f>
        <v>221290.89</v>
      </c>
      <c r="AK69" s="36">
        <f t="shared" si="8"/>
        <v>307419.30999999994</v>
      </c>
      <c r="AL69" s="45">
        <f t="shared" ref="AL69:AL130" si="13">AJ69-AK69</f>
        <v>-86128.419999999925</v>
      </c>
    </row>
    <row r="70" spans="1:38" ht="15" thickBot="1" x14ac:dyDescent="0.25">
      <c r="A70" s="27" t="s">
        <v>387</v>
      </c>
      <c r="B70" s="27" t="s">
        <v>388</v>
      </c>
      <c r="C70" s="52">
        <v>2172</v>
      </c>
      <c r="D70" s="53" t="s">
        <v>749</v>
      </c>
      <c r="E70" t="s">
        <v>2878</v>
      </c>
      <c r="F70" s="319">
        <v>188326.49</v>
      </c>
      <c r="G70" s="319">
        <v>0</v>
      </c>
      <c r="H70" s="319">
        <v>23416.62</v>
      </c>
      <c r="I70">
        <v>163122.66</v>
      </c>
      <c r="J70">
        <v>192825.17</v>
      </c>
      <c r="K70" s="322">
        <v>13200</v>
      </c>
      <c r="L70" s="322"/>
      <c r="M70" s="322"/>
      <c r="N70" s="322">
        <v>1101.72</v>
      </c>
      <c r="O70"/>
      <c r="P70"/>
      <c r="Q70">
        <v>-201003.04</v>
      </c>
      <c r="R70">
        <v>547255.34</v>
      </c>
      <c r="S70" s="321">
        <v>393377.22</v>
      </c>
      <c r="T70" s="321"/>
      <c r="U70" s="321"/>
      <c r="V70" s="321"/>
      <c r="W70" s="321">
        <v>250246.5</v>
      </c>
      <c r="X70" s="321">
        <v>67450</v>
      </c>
      <c r="Y70" s="318">
        <v>290206.5</v>
      </c>
      <c r="Z70" s="318"/>
      <c r="AA70" s="318"/>
      <c r="AB70" s="318">
        <v>312014.53000000003</v>
      </c>
      <c r="AC70" s="318">
        <v>24826.13</v>
      </c>
      <c r="AD70" s="318"/>
      <c r="AE70" s="318"/>
      <c r="AF70" s="318"/>
      <c r="AG70" s="61">
        <f t="shared" si="9"/>
        <v>211743.11</v>
      </c>
      <c r="AH70" s="39">
        <f t="shared" si="10"/>
        <v>14301.72</v>
      </c>
      <c r="AI70" s="40">
        <f t="shared" si="11"/>
        <v>197441.38999999998</v>
      </c>
      <c r="AJ70" s="37">
        <f t="shared" si="12"/>
        <v>711073.72</v>
      </c>
      <c r="AK70" s="36">
        <f t="shared" si="8"/>
        <v>627047.16</v>
      </c>
      <c r="AL70" s="45">
        <f t="shared" si="13"/>
        <v>84026.559999999939</v>
      </c>
    </row>
    <row r="71" spans="1:38" ht="15" thickBot="1" x14ac:dyDescent="0.25">
      <c r="A71" s="27" t="s">
        <v>387</v>
      </c>
      <c r="B71" s="27" t="s">
        <v>388</v>
      </c>
      <c r="C71" s="52">
        <v>3964</v>
      </c>
      <c r="D71" s="53" t="s">
        <v>750</v>
      </c>
      <c r="E71" t="s">
        <v>2879</v>
      </c>
      <c r="F71" s="319">
        <v>482879.01</v>
      </c>
      <c r="G71" s="319"/>
      <c r="H71" s="319">
        <v>53824.61</v>
      </c>
      <c r="I71">
        <v>-64290</v>
      </c>
      <c r="J71">
        <v>247933.18</v>
      </c>
      <c r="K71" s="322">
        <v>9300</v>
      </c>
      <c r="L71" s="322">
        <v>51505.75</v>
      </c>
      <c r="M71" s="322"/>
      <c r="N71" s="322">
        <v>470</v>
      </c>
      <c r="O71">
        <v>18000</v>
      </c>
      <c r="P71"/>
      <c r="Q71">
        <v>-304700</v>
      </c>
      <c r="R71">
        <v>2767861</v>
      </c>
      <c r="S71" s="321">
        <v>31571.01</v>
      </c>
      <c r="T71" s="321">
        <v>24000</v>
      </c>
      <c r="U71" s="321"/>
      <c r="V71" s="321"/>
      <c r="W71" s="321">
        <v>367386.5</v>
      </c>
      <c r="X71" s="321">
        <v>10414</v>
      </c>
      <c r="Y71" s="318">
        <v>530600.34</v>
      </c>
      <c r="Z71" s="318"/>
      <c r="AA71" s="318"/>
      <c r="AB71" s="318">
        <v>186280.74</v>
      </c>
      <c r="AC71" s="318">
        <v>48574.13</v>
      </c>
      <c r="AD71" s="318"/>
      <c r="AE71" s="318"/>
      <c r="AF71" s="318">
        <v>122950</v>
      </c>
      <c r="AG71" s="61">
        <f t="shared" si="9"/>
        <v>536703.62</v>
      </c>
      <c r="AH71" s="39">
        <f t="shared" si="10"/>
        <v>61275.75</v>
      </c>
      <c r="AI71" s="40">
        <f t="shared" si="11"/>
        <v>475427.87</v>
      </c>
      <c r="AJ71" s="37">
        <f t="shared" si="12"/>
        <v>433371.51</v>
      </c>
      <c r="AK71" s="36">
        <f t="shared" si="8"/>
        <v>888405.21</v>
      </c>
      <c r="AL71" s="45">
        <f t="shared" si="13"/>
        <v>-455033.69999999995</v>
      </c>
    </row>
    <row r="72" spans="1:38" ht="15" thickBot="1" x14ac:dyDescent="0.25">
      <c r="A72" s="27" t="s">
        <v>387</v>
      </c>
      <c r="B72" s="27" t="s">
        <v>388</v>
      </c>
      <c r="C72" s="52">
        <v>1537</v>
      </c>
      <c r="D72" s="53" t="s">
        <v>751</v>
      </c>
      <c r="E72" t="s">
        <v>2880</v>
      </c>
      <c r="F72" s="319">
        <v>196650.3</v>
      </c>
      <c r="G72" s="319"/>
      <c r="H72" s="319">
        <v>38824.92</v>
      </c>
      <c r="I72">
        <v>56013.75</v>
      </c>
      <c r="J72">
        <v>93836.55</v>
      </c>
      <c r="K72" s="322">
        <v>6600</v>
      </c>
      <c r="L72" s="322">
        <v>41156</v>
      </c>
      <c r="M72" s="322">
        <v>52800</v>
      </c>
      <c r="N72" s="322">
        <v>655.69</v>
      </c>
      <c r="O72"/>
      <c r="P72"/>
      <c r="Q72">
        <v>-171436</v>
      </c>
      <c r="R72">
        <v>432862.99</v>
      </c>
      <c r="S72" s="321">
        <v>137461.65</v>
      </c>
      <c r="T72" s="321">
        <v>30954</v>
      </c>
      <c r="U72" s="321"/>
      <c r="V72" s="321"/>
      <c r="W72" s="321">
        <v>178962</v>
      </c>
      <c r="X72" s="321">
        <v>34500</v>
      </c>
      <c r="Y72" s="318">
        <v>205962</v>
      </c>
      <c r="Z72" s="318"/>
      <c r="AA72" s="318"/>
      <c r="AB72" s="318">
        <v>211726.59</v>
      </c>
      <c r="AC72" s="318">
        <v>19547.39</v>
      </c>
      <c r="AD72" s="318"/>
      <c r="AE72" s="318"/>
      <c r="AF72" s="318"/>
      <c r="AG72" s="61">
        <f t="shared" si="9"/>
        <v>235475.21999999997</v>
      </c>
      <c r="AH72" s="39">
        <f t="shared" si="10"/>
        <v>101211.69</v>
      </c>
      <c r="AI72" s="40">
        <f t="shared" si="11"/>
        <v>134263.52999999997</v>
      </c>
      <c r="AJ72" s="37">
        <f t="shared" si="12"/>
        <v>381877.65</v>
      </c>
      <c r="AK72" s="36">
        <f t="shared" si="8"/>
        <v>437235.98</v>
      </c>
      <c r="AL72" s="45">
        <f t="shared" si="13"/>
        <v>-55358.329999999958</v>
      </c>
    </row>
    <row r="73" spans="1:38" ht="15" thickBot="1" x14ac:dyDescent="0.25">
      <c r="A73" s="27" t="s">
        <v>387</v>
      </c>
      <c r="B73" s="27" t="s">
        <v>388</v>
      </c>
      <c r="C73" s="52">
        <v>1440</v>
      </c>
      <c r="D73" s="53" t="s">
        <v>752</v>
      </c>
      <c r="E73" t="s">
        <v>2881</v>
      </c>
      <c r="F73" s="319">
        <v>154427.89000000001</v>
      </c>
      <c r="G73" s="319"/>
      <c r="H73" s="319">
        <v>25126.84</v>
      </c>
      <c r="I73">
        <v>345246.05</v>
      </c>
      <c r="J73">
        <v>52984.58</v>
      </c>
      <c r="K73" s="322">
        <v>19100</v>
      </c>
      <c r="L73" s="322">
        <v>45858.36</v>
      </c>
      <c r="M73" s="322">
        <v>26400</v>
      </c>
      <c r="N73" s="322">
        <v>179.5</v>
      </c>
      <c r="O73"/>
      <c r="P73"/>
      <c r="Q73">
        <v>-77374</v>
      </c>
      <c r="R73">
        <v>923490.75</v>
      </c>
      <c r="S73" s="321">
        <v>167476.25</v>
      </c>
      <c r="T73" s="321">
        <v>38600</v>
      </c>
      <c r="U73" s="321"/>
      <c r="V73" s="321"/>
      <c r="W73" s="321">
        <v>322222.5</v>
      </c>
      <c r="X73" s="321">
        <v>67410</v>
      </c>
      <c r="Y73" s="318">
        <v>363718.5</v>
      </c>
      <c r="Z73" s="318"/>
      <c r="AA73" s="318"/>
      <c r="AB73" s="318">
        <v>169772.17</v>
      </c>
      <c r="AC73" s="318">
        <v>21899.13</v>
      </c>
      <c r="AD73" s="318"/>
      <c r="AE73" s="318"/>
      <c r="AF73" s="318"/>
      <c r="AG73" s="61">
        <f t="shared" si="9"/>
        <v>179554.73</v>
      </c>
      <c r="AH73" s="39">
        <f t="shared" si="10"/>
        <v>91537.86</v>
      </c>
      <c r="AI73" s="40">
        <f t="shared" si="11"/>
        <v>88016.87000000001</v>
      </c>
      <c r="AJ73" s="37">
        <f t="shared" si="12"/>
        <v>595708.75</v>
      </c>
      <c r="AK73" s="36">
        <f t="shared" si="8"/>
        <v>555389.80000000005</v>
      </c>
      <c r="AL73" s="45">
        <f t="shared" si="13"/>
        <v>40318.949999999953</v>
      </c>
    </row>
    <row r="74" spans="1:38" ht="15" thickBot="1" x14ac:dyDescent="0.25">
      <c r="A74" s="27" t="s">
        <v>387</v>
      </c>
      <c r="B74" s="27" t="s">
        <v>388</v>
      </c>
      <c r="C74" s="52">
        <v>1880</v>
      </c>
      <c r="D74" s="53" t="s">
        <v>753</v>
      </c>
      <c r="E74" t="s">
        <v>2882</v>
      </c>
      <c r="F74" s="319">
        <v>113911.42</v>
      </c>
      <c r="G74" s="319"/>
      <c r="H74" s="319">
        <v>21559.88</v>
      </c>
      <c r="I74">
        <v>90984.01</v>
      </c>
      <c r="J74">
        <v>70843.41</v>
      </c>
      <c r="K74" s="322">
        <v>0</v>
      </c>
      <c r="L74" s="322">
        <v>53959.74</v>
      </c>
      <c r="M74" s="322"/>
      <c r="N74" s="322">
        <v>350.58</v>
      </c>
      <c r="O74"/>
      <c r="P74"/>
      <c r="Q74">
        <v>-136955</v>
      </c>
      <c r="R74">
        <v>606181.84</v>
      </c>
      <c r="S74" s="321">
        <v>230734.58</v>
      </c>
      <c r="T74" s="321"/>
      <c r="U74" s="321"/>
      <c r="V74" s="321"/>
      <c r="W74" s="321">
        <v>261198</v>
      </c>
      <c r="X74" s="321">
        <v>4560</v>
      </c>
      <c r="Y74" s="318">
        <v>312181.84000000003</v>
      </c>
      <c r="Z74" s="318"/>
      <c r="AA74" s="318"/>
      <c r="AB74" s="318">
        <v>180859.81</v>
      </c>
      <c r="AC74" s="318">
        <v>20982.05</v>
      </c>
      <c r="AD74" s="318">
        <v>1573</v>
      </c>
      <c r="AE74" s="318"/>
      <c r="AF74" s="318"/>
      <c r="AG74" s="61">
        <f t="shared" si="9"/>
        <v>135471.29999999999</v>
      </c>
      <c r="AH74" s="39">
        <f t="shared" si="10"/>
        <v>54310.32</v>
      </c>
      <c r="AI74" s="40">
        <f t="shared" si="11"/>
        <v>81160.979999999981</v>
      </c>
      <c r="AJ74" s="37">
        <f t="shared" si="12"/>
        <v>496492.57999999996</v>
      </c>
      <c r="AK74" s="36">
        <f t="shared" si="8"/>
        <v>515596.7</v>
      </c>
      <c r="AL74" s="45">
        <f t="shared" si="13"/>
        <v>-19104.120000000054</v>
      </c>
    </row>
    <row r="75" spans="1:38" ht="15" thickBot="1" x14ac:dyDescent="0.25">
      <c r="A75" s="27" t="s">
        <v>387</v>
      </c>
      <c r="B75" s="27" t="s">
        <v>388</v>
      </c>
      <c r="C75" s="52">
        <v>2455</v>
      </c>
      <c r="D75" s="53" t="s">
        <v>754</v>
      </c>
      <c r="E75" t="s">
        <v>2883</v>
      </c>
      <c r="F75" s="319">
        <v>430451.48</v>
      </c>
      <c r="G75" s="319"/>
      <c r="H75" s="319">
        <v>56960.3</v>
      </c>
      <c r="I75">
        <v>291787.65000000002</v>
      </c>
      <c r="J75">
        <v>224336.02</v>
      </c>
      <c r="K75" s="322">
        <v>31900</v>
      </c>
      <c r="L75" s="322">
        <v>80249.759999999995</v>
      </c>
      <c r="M75" s="322"/>
      <c r="N75" s="322">
        <v>539.21</v>
      </c>
      <c r="O75">
        <v>120000</v>
      </c>
      <c r="P75"/>
      <c r="Q75">
        <v>-384576.6</v>
      </c>
      <c r="R75">
        <v>1832865.74</v>
      </c>
      <c r="S75" s="321">
        <v>220814.07</v>
      </c>
      <c r="T75" s="321"/>
      <c r="U75" s="321"/>
      <c r="V75" s="321"/>
      <c r="W75" s="321">
        <v>345978</v>
      </c>
      <c r="X75" s="321">
        <v>106377</v>
      </c>
      <c r="Y75" s="318">
        <v>442559.76</v>
      </c>
      <c r="Z75" s="318"/>
      <c r="AA75" s="318"/>
      <c r="AB75" s="318">
        <v>299219.59999999998</v>
      </c>
      <c r="AC75" s="318">
        <v>36205.379999999997</v>
      </c>
      <c r="AD75" s="318"/>
      <c r="AE75" s="318"/>
      <c r="AF75" s="318"/>
      <c r="AG75" s="61">
        <f t="shared" si="9"/>
        <v>487411.77999999997</v>
      </c>
      <c r="AH75" s="39">
        <f t="shared" si="10"/>
        <v>112688.97</v>
      </c>
      <c r="AI75" s="40">
        <f t="shared" si="11"/>
        <v>374722.80999999994</v>
      </c>
      <c r="AJ75" s="37">
        <f t="shared" si="12"/>
        <v>673169.07000000007</v>
      </c>
      <c r="AK75" s="36">
        <f t="shared" si="8"/>
        <v>777984.74</v>
      </c>
      <c r="AL75" s="45">
        <f t="shared" si="13"/>
        <v>-104815.66999999993</v>
      </c>
    </row>
    <row r="76" spans="1:38" ht="15" thickBot="1" x14ac:dyDescent="0.25">
      <c r="A76" s="27" t="s">
        <v>391</v>
      </c>
      <c r="B76" s="27" t="s">
        <v>392</v>
      </c>
      <c r="C76" s="52">
        <v>1765</v>
      </c>
      <c r="D76" s="53" t="s">
        <v>755</v>
      </c>
      <c r="E76" t="s">
        <v>2884</v>
      </c>
      <c r="F76" s="319">
        <v>495190.66</v>
      </c>
      <c r="G76" s="319"/>
      <c r="H76" s="319">
        <v>15375.31</v>
      </c>
      <c r="I76">
        <v>701574.26</v>
      </c>
      <c r="J76">
        <v>-42558.45</v>
      </c>
      <c r="K76" s="322"/>
      <c r="L76" s="322">
        <v>16412.62</v>
      </c>
      <c r="M76" s="322">
        <v>62520</v>
      </c>
      <c r="N76" s="322">
        <v>7.9</v>
      </c>
      <c r="O76"/>
      <c r="P76"/>
      <c r="Q76"/>
      <c r="R76">
        <v>1701541.88</v>
      </c>
      <c r="S76" s="321">
        <v>384170.45</v>
      </c>
      <c r="T76" s="321">
        <v>18000</v>
      </c>
      <c r="U76" s="321"/>
      <c r="V76" s="321"/>
      <c r="W76" s="321">
        <v>109650</v>
      </c>
      <c r="X76" s="321"/>
      <c r="Y76" s="318">
        <v>168223.67</v>
      </c>
      <c r="Z76" s="318"/>
      <c r="AA76" s="318"/>
      <c r="AB76" s="318">
        <v>82437.009999999995</v>
      </c>
      <c r="AC76" s="318">
        <v>23281.75</v>
      </c>
      <c r="AD76" s="318"/>
      <c r="AE76" s="318"/>
      <c r="AF76" s="318"/>
      <c r="AG76" s="61">
        <f t="shared" si="9"/>
        <v>510565.97</v>
      </c>
      <c r="AH76" s="39">
        <f t="shared" si="10"/>
        <v>78940.51999999999</v>
      </c>
      <c r="AI76" s="40">
        <f t="shared" si="11"/>
        <v>431625.44999999995</v>
      </c>
      <c r="AJ76" s="37">
        <f t="shared" si="12"/>
        <v>511820.45</v>
      </c>
      <c r="AK76" s="36">
        <f t="shared" si="8"/>
        <v>273942.43</v>
      </c>
      <c r="AL76" s="45">
        <f t="shared" si="13"/>
        <v>237878.02000000002</v>
      </c>
    </row>
    <row r="77" spans="1:38" ht="15" thickBot="1" x14ac:dyDescent="0.25">
      <c r="A77" s="27" t="s">
        <v>391</v>
      </c>
      <c r="B77" s="27" t="s">
        <v>392</v>
      </c>
      <c r="C77" s="52">
        <v>2349</v>
      </c>
      <c r="D77" s="53" t="s">
        <v>756</v>
      </c>
      <c r="E77" t="s">
        <v>2885</v>
      </c>
      <c r="F77" s="319">
        <v>489083.9</v>
      </c>
      <c r="G77" s="319"/>
      <c r="H77" s="319">
        <v>36290.14</v>
      </c>
      <c r="I77">
        <v>1110168.1200000001</v>
      </c>
      <c r="J77">
        <v>105902.8</v>
      </c>
      <c r="K77" s="322">
        <v>1200</v>
      </c>
      <c r="L77" s="322">
        <v>30742.09</v>
      </c>
      <c r="M77" s="322"/>
      <c r="N77" s="322">
        <v>20.22</v>
      </c>
      <c r="O77"/>
      <c r="P77"/>
      <c r="Q77"/>
      <c r="R77">
        <v>2052419.41</v>
      </c>
      <c r="S77" s="321">
        <v>663221.68000000005</v>
      </c>
      <c r="T77" s="321"/>
      <c r="U77" s="321"/>
      <c r="V77" s="321"/>
      <c r="W77" s="321">
        <v>3639</v>
      </c>
      <c r="X77" s="321"/>
      <c r="Y77" s="318">
        <v>86930.59</v>
      </c>
      <c r="Z77" s="318"/>
      <c r="AA77" s="318"/>
      <c r="AB77" s="318">
        <v>101581.69</v>
      </c>
      <c r="AC77" s="318">
        <v>3108.7</v>
      </c>
      <c r="AD77" s="318"/>
      <c r="AE77" s="318"/>
      <c r="AF77" s="318">
        <v>79</v>
      </c>
      <c r="AG77" s="61">
        <f t="shared" si="9"/>
        <v>525374.04</v>
      </c>
      <c r="AH77" s="39">
        <f t="shared" si="10"/>
        <v>31962.31</v>
      </c>
      <c r="AI77" s="40">
        <f t="shared" si="11"/>
        <v>493411.73000000004</v>
      </c>
      <c r="AJ77" s="37">
        <f t="shared" si="12"/>
        <v>666860.68000000005</v>
      </c>
      <c r="AK77" s="36">
        <f t="shared" si="8"/>
        <v>191699.98</v>
      </c>
      <c r="AL77" s="45">
        <f t="shared" si="13"/>
        <v>475160.70000000007</v>
      </c>
    </row>
    <row r="78" spans="1:38" ht="15" thickBot="1" x14ac:dyDescent="0.25">
      <c r="A78" s="27" t="s">
        <v>391</v>
      </c>
      <c r="B78" s="27" t="s">
        <v>392</v>
      </c>
      <c r="C78" s="52">
        <v>2942</v>
      </c>
      <c r="D78" s="53" t="s">
        <v>757</v>
      </c>
      <c r="E78" t="s">
        <v>2886</v>
      </c>
      <c r="F78" s="319">
        <v>375323.03</v>
      </c>
      <c r="G78" s="319"/>
      <c r="H78" s="319">
        <v>8602.75</v>
      </c>
      <c r="I78">
        <v>281690.09000000003</v>
      </c>
      <c r="J78">
        <v>-17317.080000000002</v>
      </c>
      <c r="K78" s="322"/>
      <c r="L78" s="322">
        <v>40570.68</v>
      </c>
      <c r="M78" s="322"/>
      <c r="N78" s="322">
        <v>7</v>
      </c>
      <c r="O78"/>
      <c r="P78"/>
      <c r="Q78"/>
      <c r="R78">
        <v>2038156.59</v>
      </c>
      <c r="S78" s="321">
        <v>415918.8</v>
      </c>
      <c r="T78" s="321">
        <v>63280</v>
      </c>
      <c r="U78" s="321"/>
      <c r="V78" s="321"/>
      <c r="W78" s="321">
        <v>189480</v>
      </c>
      <c r="X78" s="321"/>
      <c r="Y78" s="318">
        <v>279298.33</v>
      </c>
      <c r="Z78" s="318"/>
      <c r="AA78" s="318"/>
      <c r="AB78" s="318">
        <v>149210.79</v>
      </c>
      <c r="AC78" s="318">
        <v>19093.05</v>
      </c>
      <c r="AD78" s="318"/>
      <c r="AE78" s="318"/>
      <c r="AF78" s="318"/>
      <c r="AG78" s="61">
        <f t="shared" si="9"/>
        <v>383925.78</v>
      </c>
      <c r="AH78" s="39">
        <f t="shared" si="10"/>
        <v>40577.68</v>
      </c>
      <c r="AI78" s="40">
        <f t="shared" si="11"/>
        <v>343348.10000000003</v>
      </c>
      <c r="AJ78" s="37">
        <f t="shared" si="12"/>
        <v>668678.80000000005</v>
      </c>
      <c r="AK78" s="36">
        <f t="shared" si="8"/>
        <v>447602.17</v>
      </c>
      <c r="AL78" s="45">
        <f t="shared" si="13"/>
        <v>221076.63000000006</v>
      </c>
    </row>
    <row r="79" spans="1:38" ht="15" thickBot="1" x14ac:dyDescent="0.25">
      <c r="A79" s="27" t="s">
        <v>391</v>
      </c>
      <c r="B79" s="27" t="s">
        <v>392</v>
      </c>
      <c r="C79" s="52">
        <v>2523</v>
      </c>
      <c r="D79" s="53" t="s">
        <v>758</v>
      </c>
      <c r="E79" t="s">
        <v>2887</v>
      </c>
      <c r="F79" s="319">
        <v>775270.83</v>
      </c>
      <c r="G79" s="319"/>
      <c r="H79" s="319">
        <v>72818.7</v>
      </c>
      <c r="I79">
        <v>745124.42</v>
      </c>
      <c r="J79">
        <v>68295.570000000007</v>
      </c>
      <c r="K79" s="322"/>
      <c r="L79" s="322">
        <v>30300.560000000001</v>
      </c>
      <c r="M79" s="322"/>
      <c r="N79" s="322">
        <v>0</v>
      </c>
      <c r="O79"/>
      <c r="P79"/>
      <c r="Q79">
        <v>-48900.66</v>
      </c>
      <c r="R79">
        <v>2089445.48</v>
      </c>
      <c r="S79" s="321">
        <v>398055.24</v>
      </c>
      <c r="T79" s="321"/>
      <c r="U79" s="321"/>
      <c r="V79" s="321"/>
      <c r="W79" s="321">
        <v>252320</v>
      </c>
      <c r="X79" s="321"/>
      <c r="Y79" s="318">
        <v>276320</v>
      </c>
      <c r="Z79" s="318"/>
      <c r="AA79" s="318">
        <v>540</v>
      </c>
      <c r="AB79" s="318">
        <v>106637</v>
      </c>
      <c r="AC79" s="318">
        <v>40978.69</v>
      </c>
      <c r="AD79" s="318"/>
      <c r="AE79" s="318"/>
      <c r="AF79" s="318"/>
      <c r="AG79" s="61">
        <f t="shared" si="9"/>
        <v>848089.52999999991</v>
      </c>
      <c r="AH79" s="39">
        <f t="shared" si="10"/>
        <v>30300.560000000001</v>
      </c>
      <c r="AI79" s="40">
        <f t="shared" si="11"/>
        <v>817788.96999999986</v>
      </c>
      <c r="AJ79" s="37">
        <f t="shared" si="12"/>
        <v>650375.24</v>
      </c>
      <c r="AK79" s="36">
        <f t="shared" si="8"/>
        <v>424475.69</v>
      </c>
      <c r="AL79" s="45">
        <f t="shared" si="13"/>
        <v>225899.55</v>
      </c>
    </row>
    <row r="80" spans="1:38" ht="15" thickBot="1" x14ac:dyDescent="0.25">
      <c r="A80" s="27" t="s">
        <v>391</v>
      </c>
      <c r="B80" s="27" t="s">
        <v>392</v>
      </c>
      <c r="C80" s="52">
        <v>4280</v>
      </c>
      <c r="D80" s="53" t="s">
        <v>759</v>
      </c>
      <c r="E80" t="s">
        <v>2888</v>
      </c>
      <c r="F80" s="319">
        <v>887744.88</v>
      </c>
      <c r="G80" s="319"/>
      <c r="H80" s="319">
        <v>13302</v>
      </c>
      <c r="I80">
        <v>313591.40999999997</v>
      </c>
      <c r="J80">
        <v>122872.26</v>
      </c>
      <c r="K80" s="322">
        <v>14000</v>
      </c>
      <c r="L80" s="322"/>
      <c r="M80" s="322"/>
      <c r="N80" s="322">
        <v>360</v>
      </c>
      <c r="O80"/>
      <c r="P80"/>
      <c r="Q80"/>
      <c r="R80">
        <v>1725194.64</v>
      </c>
      <c r="S80" s="321">
        <v>427268.89</v>
      </c>
      <c r="T80" s="321"/>
      <c r="U80" s="321"/>
      <c r="V80" s="321"/>
      <c r="W80" s="321"/>
      <c r="X80" s="321">
        <v>20000</v>
      </c>
      <c r="Y80" s="318">
        <v>50892</v>
      </c>
      <c r="Z80" s="318"/>
      <c r="AA80" s="318"/>
      <c r="AB80" s="318">
        <v>231204.54</v>
      </c>
      <c r="AC80" s="318">
        <v>31033.200000000001</v>
      </c>
      <c r="AD80" s="318"/>
      <c r="AE80" s="318"/>
      <c r="AF80" s="318"/>
      <c r="AG80" s="61">
        <f t="shared" si="9"/>
        <v>901046.88</v>
      </c>
      <c r="AH80" s="39">
        <f t="shared" si="10"/>
        <v>14360</v>
      </c>
      <c r="AI80" s="40">
        <f t="shared" si="11"/>
        <v>886686.88</v>
      </c>
      <c r="AJ80" s="37">
        <f t="shared" si="12"/>
        <v>447268.89</v>
      </c>
      <c r="AK80" s="36">
        <f t="shared" si="8"/>
        <v>313129.74000000005</v>
      </c>
      <c r="AL80" s="45">
        <f t="shared" si="13"/>
        <v>134139.14999999997</v>
      </c>
    </row>
    <row r="81" spans="1:38" ht="15" thickBot="1" x14ac:dyDescent="0.25">
      <c r="A81" s="27" t="s">
        <v>391</v>
      </c>
      <c r="B81" s="27" t="s">
        <v>392</v>
      </c>
      <c r="C81" s="52">
        <v>2682</v>
      </c>
      <c r="D81" s="53" t="s">
        <v>760</v>
      </c>
      <c r="E81" t="s">
        <v>2889</v>
      </c>
      <c r="F81" s="319">
        <v>753772.72</v>
      </c>
      <c r="G81" s="319"/>
      <c r="H81" s="319">
        <v>23836.83</v>
      </c>
      <c r="I81">
        <v>139167.38</v>
      </c>
      <c r="J81">
        <v>26405.96</v>
      </c>
      <c r="K81" s="322"/>
      <c r="L81" s="322">
        <v>25831.17</v>
      </c>
      <c r="M81" s="322"/>
      <c r="N81" s="322">
        <v>267.89999999999998</v>
      </c>
      <c r="O81"/>
      <c r="P81"/>
      <c r="Q81">
        <v>660</v>
      </c>
      <c r="R81">
        <v>613262.28</v>
      </c>
      <c r="S81" s="321">
        <v>341963.84</v>
      </c>
      <c r="T81" s="321"/>
      <c r="U81" s="321"/>
      <c r="V81" s="321"/>
      <c r="W81" s="321">
        <v>353400</v>
      </c>
      <c r="X81" s="321"/>
      <c r="Y81" s="318">
        <v>400098</v>
      </c>
      <c r="Z81" s="318"/>
      <c r="AA81" s="318">
        <v>900</v>
      </c>
      <c r="AB81" s="318">
        <v>127407.35</v>
      </c>
      <c r="AC81" s="318">
        <v>7109.97</v>
      </c>
      <c r="AD81" s="318"/>
      <c r="AE81" s="318"/>
      <c r="AF81" s="318"/>
      <c r="AG81" s="61">
        <f t="shared" si="9"/>
        <v>777609.54999999993</v>
      </c>
      <c r="AH81" s="39">
        <f t="shared" si="10"/>
        <v>26099.07</v>
      </c>
      <c r="AI81" s="40">
        <f t="shared" si="11"/>
        <v>751510.48</v>
      </c>
      <c r="AJ81" s="37">
        <f t="shared" si="12"/>
        <v>695363.84000000008</v>
      </c>
      <c r="AK81" s="36">
        <f t="shared" si="8"/>
        <v>535515.31999999995</v>
      </c>
      <c r="AL81" s="45">
        <f t="shared" si="13"/>
        <v>159848.52000000014</v>
      </c>
    </row>
    <row r="82" spans="1:38" ht="15" thickBot="1" x14ac:dyDescent="0.25">
      <c r="A82" s="27" t="s">
        <v>391</v>
      </c>
      <c r="B82" s="27" t="s">
        <v>392</v>
      </c>
      <c r="C82" s="52">
        <v>742</v>
      </c>
      <c r="D82" s="53" t="s">
        <v>761</v>
      </c>
      <c r="E82" t="s">
        <v>2890</v>
      </c>
      <c r="F82" s="319">
        <v>267493.3</v>
      </c>
      <c r="G82" s="319"/>
      <c r="H82" s="319">
        <v>4689.5</v>
      </c>
      <c r="I82">
        <v>193751.94</v>
      </c>
      <c r="J82">
        <v>52183.95</v>
      </c>
      <c r="K82" s="322">
        <v>0</v>
      </c>
      <c r="L82" s="322">
        <v>23400.18</v>
      </c>
      <c r="M82" s="322">
        <v>4000</v>
      </c>
      <c r="N82" s="322">
        <v>17.239999999999998</v>
      </c>
      <c r="O82"/>
      <c r="P82"/>
      <c r="Q82">
        <v>-1858.66</v>
      </c>
      <c r="R82">
        <v>788047.76</v>
      </c>
      <c r="S82" s="321">
        <v>272120.82</v>
      </c>
      <c r="T82" s="321"/>
      <c r="U82" s="321"/>
      <c r="V82" s="321"/>
      <c r="W82" s="321">
        <v>165990</v>
      </c>
      <c r="X82" s="321"/>
      <c r="Y82" s="318">
        <v>225504</v>
      </c>
      <c r="Z82" s="318"/>
      <c r="AA82" s="318"/>
      <c r="AB82" s="318">
        <v>56870.81</v>
      </c>
      <c r="AC82" s="318">
        <v>9432.84</v>
      </c>
      <c r="AD82" s="318"/>
      <c r="AE82" s="318"/>
      <c r="AF82" s="318">
        <v>500</v>
      </c>
      <c r="AG82" s="61">
        <f t="shared" si="9"/>
        <v>272182.8</v>
      </c>
      <c r="AH82" s="39">
        <f t="shared" si="10"/>
        <v>27417.420000000002</v>
      </c>
      <c r="AI82" s="40">
        <f t="shared" si="11"/>
        <v>244765.37999999998</v>
      </c>
      <c r="AJ82" s="37">
        <f t="shared" si="12"/>
        <v>438110.82</v>
      </c>
      <c r="AK82" s="36">
        <f t="shared" si="8"/>
        <v>292307.65000000002</v>
      </c>
      <c r="AL82" s="45">
        <f t="shared" si="13"/>
        <v>145803.16999999998</v>
      </c>
    </row>
    <row r="83" spans="1:38" ht="15" thickBot="1" x14ac:dyDescent="0.25">
      <c r="A83" s="27" t="s">
        <v>391</v>
      </c>
      <c r="B83" s="27" t="s">
        <v>392</v>
      </c>
      <c r="C83" s="52">
        <v>697</v>
      </c>
      <c r="D83" s="53" t="s">
        <v>762</v>
      </c>
      <c r="E83" t="s">
        <v>2891</v>
      </c>
      <c r="F83" s="319">
        <v>584056.43999999994</v>
      </c>
      <c r="G83" s="319"/>
      <c r="H83" s="319">
        <v>6150</v>
      </c>
      <c r="I83">
        <v>-1524170.79</v>
      </c>
      <c r="J83">
        <v>59681.95</v>
      </c>
      <c r="K83" s="322"/>
      <c r="L83" s="322">
        <v>22059.71</v>
      </c>
      <c r="M83" s="322"/>
      <c r="N83" s="322">
        <v>3</v>
      </c>
      <c r="O83">
        <v>-11150</v>
      </c>
      <c r="P83"/>
      <c r="Q83"/>
      <c r="R83">
        <v>123193.16</v>
      </c>
      <c r="S83" s="321">
        <v>240614.74</v>
      </c>
      <c r="T83" s="321"/>
      <c r="U83" s="321"/>
      <c r="V83" s="321"/>
      <c r="W83" s="321">
        <v>85158.1</v>
      </c>
      <c r="X83" s="321">
        <v>600</v>
      </c>
      <c r="Y83" s="318">
        <v>109158.1</v>
      </c>
      <c r="Z83" s="318"/>
      <c r="AA83" s="318"/>
      <c r="AB83" s="318">
        <v>51650.62</v>
      </c>
      <c r="AC83" s="318">
        <v>14325.12</v>
      </c>
      <c r="AD83" s="318"/>
      <c r="AE83" s="318"/>
      <c r="AF83" s="318"/>
      <c r="AG83" s="61">
        <f t="shared" si="9"/>
        <v>590206.43999999994</v>
      </c>
      <c r="AH83" s="39">
        <f t="shared" si="10"/>
        <v>22062.71</v>
      </c>
      <c r="AI83" s="40">
        <f t="shared" si="11"/>
        <v>568143.73</v>
      </c>
      <c r="AJ83" s="37">
        <f t="shared" si="12"/>
        <v>326372.83999999997</v>
      </c>
      <c r="AK83" s="36">
        <f t="shared" si="8"/>
        <v>175133.84</v>
      </c>
      <c r="AL83" s="45">
        <f t="shared" si="13"/>
        <v>151238.99999999997</v>
      </c>
    </row>
    <row r="84" spans="1:38" ht="15" thickBot="1" x14ac:dyDescent="0.25">
      <c r="A84" s="27" t="s">
        <v>391</v>
      </c>
      <c r="B84" s="27" t="s">
        <v>392</v>
      </c>
      <c r="C84" s="52">
        <v>783</v>
      </c>
      <c r="D84" s="53" t="s">
        <v>763</v>
      </c>
      <c r="E84" t="s">
        <v>2936</v>
      </c>
      <c r="F84" s="319">
        <v>494744.44</v>
      </c>
      <c r="G84" s="319"/>
      <c r="H84" s="319">
        <v>5500</v>
      </c>
      <c r="I84">
        <v>262195.96000000002</v>
      </c>
      <c r="J84">
        <v>21567.759999999998</v>
      </c>
      <c r="K84" s="322"/>
      <c r="L84" s="322">
        <v>26045.68</v>
      </c>
      <c r="M84" s="322">
        <v>33515</v>
      </c>
      <c r="N84" s="322">
        <v>10</v>
      </c>
      <c r="O84"/>
      <c r="P84"/>
      <c r="Q84"/>
      <c r="R84">
        <v>2101746.27</v>
      </c>
      <c r="S84" s="321">
        <v>226096.08</v>
      </c>
      <c r="T84" s="321"/>
      <c r="U84" s="321"/>
      <c r="V84" s="321"/>
      <c r="W84" s="321">
        <v>217560</v>
      </c>
      <c r="X84" s="321"/>
      <c r="Y84" s="318">
        <v>274482</v>
      </c>
      <c r="Z84" s="318"/>
      <c r="AA84" s="318"/>
      <c r="AB84" s="318">
        <v>67268.5</v>
      </c>
      <c r="AC84" s="318">
        <v>26371.56</v>
      </c>
      <c r="AD84" s="318"/>
      <c r="AE84" s="318"/>
      <c r="AF84" s="318">
        <v>20500</v>
      </c>
      <c r="AG84" s="61">
        <f t="shared" si="9"/>
        <v>500244.44</v>
      </c>
      <c r="AH84" s="39">
        <f t="shared" si="10"/>
        <v>59570.68</v>
      </c>
      <c r="AI84" s="40">
        <f t="shared" si="11"/>
        <v>440673.76</v>
      </c>
      <c r="AJ84" s="37">
        <f t="shared" si="12"/>
        <v>443656.07999999996</v>
      </c>
      <c r="AK84" s="36">
        <f t="shared" si="8"/>
        <v>388622.06</v>
      </c>
      <c r="AL84" s="45">
        <f t="shared" si="13"/>
        <v>55034.01999999996</v>
      </c>
    </row>
    <row r="85" spans="1:38" ht="15" thickBot="1" x14ac:dyDescent="0.25">
      <c r="A85" s="27" t="s">
        <v>395</v>
      </c>
      <c r="B85" s="27" t="s">
        <v>396</v>
      </c>
      <c r="C85" s="52">
        <v>3757</v>
      </c>
      <c r="D85" s="53" t="s">
        <v>764</v>
      </c>
      <c r="E85" t="s">
        <v>2892</v>
      </c>
      <c r="F85" s="319">
        <v>412477.14</v>
      </c>
      <c r="G85" s="319">
        <v>15060</v>
      </c>
      <c r="H85" s="319">
        <v>48092.13</v>
      </c>
      <c r="I85">
        <v>1130382.69</v>
      </c>
      <c r="J85">
        <v>80160.67</v>
      </c>
      <c r="K85" s="322"/>
      <c r="L85" s="322"/>
      <c r="M85" s="322">
        <v>21</v>
      </c>
      <c r="N85" s="322"/>
      <c r="O85"/>
      <c r="P85"/>
      <c r="Q85">
        <v>5069.12</v>
      </c>
      <c r="R85">
        <v>1047464</v>
      </c>
      <c r="S85" s="321">
        <v>161783.10999999999</v>
      </c>
      <c r="T85" s="321">
        <v>70000</v>
      </c>
      <c r="U85" s="321"/>
      <c r="V85" s="321"/>
      <c r="W85" s="321">
        <v>328200</v>
      </c>
      <c r="X85" s="321"/>
      <c r="Y85" s="318">
        <v>411000</v>
      </c>
      <c r="Z85" s="318"/>
      <c r="AA85" s="318"/>
      <c r="AB85" s="318">
        <v>100751.73</v>
      </c>
      <c r="AC85" s="318">
        <v>34147.78</v>
      </c>
      <c r="AD85" s="318"/>
      <c r="AE85" s="318"/>
      <c r="AF85" s="318"/>
      <c r="AG85" s="61">
        <f t="shared" si="9"/>
        <v>475629.27</v>
      </c>
      <c r="AH85" s="39">
        <f t="shared" si="10"/>
        <v>21</v>
      </c>
      <c r="AI85" s="40">
        <f t="shared" si="11"/>
        <v>475608.27</v>
      </c>
      <c r="AJ85" s="37">
        <f t="shared" si="12"/>
        <v>559983.11</v>
      </c>
      <c r="AK85" s="36">
        <f t="shared" si="8"/>
        <v>545899.51</v>
      </c>
      <c r="AL85" s="45">
        <f t="shared" si="13"/>
        <v>14083.599999999977</v>
      </c>
    </row>
    <row r="86" spans="1:38" ht="15" thickBot="1" x14ac:dyDescent="0.25">
      <c r="A86" s="27" t="s">
        <v>395</v>
      </c>
      <c r="B86" s="27" t="s">
        <v>396</v>
      </c>
      <c r="C86" s="52">
        <v>7605</v>
      </c>
      <c r="D86" s="53" t="s">
        <v>765</v>
      </c>
      <c r="E86" t="s">
        <v>2893</v>
      </c>
      <c r="F86" s="319">
        <v>358267.68</v>
      </c>
      <c r="G86" s="319"/>
      <c r="H86" s="319">
        <v>120327.35</v>
      </c>
      <c r="I86">
        <v>3564262.14</v>
      </c>
      <c r="J86">
        <v>455552.09</v>
      </c>
      <c r="K86" s="322">
        <v>-420</v>
      </c>
      <c r="L86" s="322"/>
      <c r="M86" s="322"/>
      <c r="N86" s="322"/>
      <c r="O86"/>
      <c r="P86"/>
      <c r="Q86">
        <v>38216</v>
      </c>
      <c r="R86">
        <v>14214425</v>
      </c>
      <c r="S86" s="321">
        <v>385620.98</v>
      </c>
      <c r="T86" s="321"/>
      <c r="U86" s="321"/>
      <c r="V86" s="321"/>
      <c r="W86" s="321"/>
      <c r="X86" s="321"/>
      <c r="Y86" s="318">
        <v>347958</v>
      </c>
      <c r="Z86" s="318"/>
      <c r="AA86" s="318"/>
      <c r="AB86" s="318">
        <v>315205.90999999997</v>
      </c>
      <c r="AC86" s="318">
        <v>87548.62</v>
      </c>
      <c r="AD86" s="318"/>
      <c r="AE86" s="318"/>
      <c r="AF86" s="318"/>
      <c r="AG86" s="61">
        <f t="shared" si="9"/>
        <v>478595.03</v>
      </c>
      <c r="AH86" s="39">
        <f t="shared" si="10"/>
        <v>-420</v>
      </c>
      <c r="AI86" s="40">
        <f t="shared" si="11"/>
        <v>479015.03</v>
      </c>
      <c r="AJ86" s="37">
        <f t="shared" si="12"/>
        <v>385620.98</v>
      </c>
      <c r="AK86" s="36">
        <f t="shared" si="8"/>
        <v>750712.52999999991</v>
      </c>
      <c r="AL86" s="45">
        <f t="shared" si="13"/>
        <v>-365091.54999999993</v>
      </c>
    </row>
    <row r="87" spans="1:38" ht="15" thickBot="1" x14ac:dyDescent="0.25">
      <c r="A87" s="27" t="s">
        <v>395</v>
      </c>
      <c r="B87" s="27" t="s">
        <v>396</v>
      </c>
      <c r="C87" s="52">
        <v>7029</v>
      </c>
      <c r="D87" s="53" t="s">
        <v>766</v>
      </c>
      <c r="E87" t="s">
        <v>2894</v>
      </c>
      <c r="F87" s="319">
        <v>1161718.3</v>
      </c>
      <c r="G87" s="319"/>
      <c r="H87" s="319">
        <v>121078.59</v>
      </c>
      <c r="I87">
        <v>1063255.79</v>
      </c>
      <c r="J87">
        <v>309992.5</v>
      </c>
      <c r="K87" s="322"/>
      <c r="L87" s="322">
        <v>1500</v>
      </c>
      <c r="M87" s="322"/>
      <c r="N87" s="322"/>
      <c r="O87"/>
      <c r="P87"/>
      <c r="Q87"/>
      <c r="R87">
        <v>1212550.31</v>
      </c>
      <c r="S87" s="321">
        <v>396021.59</v>
      </c>
      <c r="T87" s="321"/>
      <c r="U87" s="321"/>
      <c r="V87" s="321"/>
      <c r="W87" s="321">
        <v>567651</v>
      </c>
      <c r="X87" s="321"/>
      <c r="Y87" s="318">
        <v>918995</v>
      </c>
      <c r="Z87" s="318"/>
      <c r="AA87" s="318"/>
      <c r="AB87" s="318">
        <v>292612.51</v>
      </c>
      <c r="AC87" s="318">
        <v>17478.330000000002</v>
      </c>
      <c r="AD87" s="318"/>
      <c r="AE87" s="318"/>
      <c r="AF87" s="318"/>
      <c r="AG87" s="61">
        <f t="shared" si="9"/>
        <v>1282796.8900000001</v>
      </c>
      <c r="AH87" s="39">
        <f t="shared" si="10"/>
        <v>1500</v>
      </c>
      <c r="AI87" s="40">
        <f t="shared" si="11"/>
        <v>1281296.8900000001</v>
      </c>
      <c r="AJ87" s="37">
        <f t="shared" si="12"/>
        <v>963672.59000000008</v>
      </c>
      <c r="AK87" s="36">
        <f t="shared" si="8"/>
        <v>1229085.8400000001</v>
      </c>
      <c r="AL87" s="45">
        <f t="shared" si="13"/>
        <v>-265413.25</v>
      </c>
    </row>
    <row r="88" spans="1:38" ht="15" thickBot="1" x14ac:dyDescent="0.25">
      <c r="A88" s="27" t="s">
        <v>395</v>
      </c>
      <c r="B88" s="27" t="s">
        <v>396</v>
      </c>
      <c r="C88" s="52">
        <v>4650</v>
      </c>
      <c r="D88" s="53" t="s">
        <v>767</v>
      </c>
      <c r="E88" t="s">
        <v>2895</v>
      </c>
      <c r="F88" s="319">
        <v>563168.84</v>
      </c>
      <c r="G88" s="319"/>
      <c r="H88" s="319">
        <v>62844.74</v>
      </c>
      <c r="I88">
        <v>3131437.64</v>
      </c>
      <c r="J88">
        <v>118729.14</v>
      </c>
      <c r="K88" s="322"/>
      <c r="L88" s="322"/>
      <c r="M88" s="322">
        <v>259079</v>
      </c>
      <c r="N88" s="322"/>
      <c r="O88"/>
      <c r="P88"/>
      <c r="Q88"/>
      <c r="R88">
        <v>1047464</v>
      </c>
      <c r="S88" s="321">
        <v>200045</v>
      </c>
      <c r="T88" s="321"/>
      <c r="U88" s="321"/>
      <c r="V88" s="321"/>
      <c r="W88" s="321">
        <v>391353</v>
      </c>
      <c r="X88" s="321"/>
      <c r="Y88" s="318">
        <v>563930</v>
      </c>
      <c r="Z88" s="318"/>
      <c r="AA88" s="318"/>
      <c r="AB88" s="318">
        <v>58268.24</v>
      </c>
      <c r="AC88" s="318">
        <v>63080.5</v>
      </c>
      <c r="AD88" s="318"/>
      <c r="AE88" s="318"/>
      <c r="AF88" s="318">
        <v>2131</v>
      </c>
      <c r="AG88" s="61">
        <f t="shared" si="9"/>
        <v>626013.57999999996</v>
      </c>
      <c r="AH88" s="39">
        <f t="shared" si="10"/>
        <v>259079</v>
      </c>
      <c r="AI88" s="40">
        <f t="shared" si="11"/>
        <v>366934.57999999996</v>
      </c>
      <c r="AJ88" s="37">
        <f t="shared" si="12"/>
        <v>591398</v>
      </c>
      <c r="AK88" s="36">
        <f t="shared" si="8"/>
        <v>687409.74</v>
      </c>
      <c r="AL88" s="45">
        <f t="shared" si="13"/>
        <v>-96011.739999999991</v>
      </c>
    </row>
    <row r="89" spans="1:38" ht="15" thickBot="1" x14ac:dyDescent="0.25">
      <c r="A89" s="27" t="s">
        <v>395</v>
      </c>
      <c r="B89" s="27" t="s">
        <v>396</v>
      </c>
      <c r="C89" s="52">
        <v>3899</v>
      </c>
      <c r="D89" s="53" t="s">
        <v>768</v>
      </c>
      <c r="E89" t="s">
        <v>2896</v>
      </c>
      <c r="F89" s="319">
        <v>276670.86</v>
      </c>
      <c r="G89" s="319"/>
      <c r="H89" s="319">
        <v>407423.56</v>
      </c>
      <c r="I89">
        <v>1712432.22</v>
      </c>
      <c r="J89">
        <v>287461.53999999998</v>
      </c>
      <c r="K89" s="322">
        <v>0</v>
      </c>
      <c r="L89" s="322"/>
      <c r="M89" s="322">
        <v>-38755</v>
      </c>
      <c r="N89" s="322"/>
      <c r="O89">
        <v>124684</v>
      </c>
      <c r="P89"/>
      <c r="Q89"/>
      <c r="R89">
        <v>2617329.11</v>
      </c>
      <c r="S89" s="321">
        <v>152602.57999999999</v>
      </c>
      <c r="T89" s="321"/>
      <c r="U89" s="321"/>
      <c r="V89" s="321"/>
      <c r="W89" s="321">
        <v>275430</v>
      </c>
      <c r="X89" s="321"/>
      <c r="Y89" s="318">
        <v>429215</v>
      </c>
      <c r="Z89" s="318"/>
      <c r="AA89" s="318">
        <v>11618</v>
      </c>
      <c r="AB89" s="318">
        <v>130536.43</v>
      </c>
      <c r="AC89" s="318">
        <v>41808.800000000003</v>
      </c>
      <c r="AD89" s="318"/>
      <c r="AE89" s="318"/>
      <c r="AF89" s="318"/>
      <c r="AG89" s="61">
        <f t="shared" si="9"/>
        <v>684094.41999999993</v>
      </c>
      <c r="AH89" s="39">
        <f t="shared" si="10"/>
        <v>-38755</v>
      </c>
      <c r="AI89" s="40">
        <f t="shared" si="11"/>
        <v>722849.41999999993</v>
      </c>
      <c r="AJ89" s="37">
        <f t="shared" si="12"/>
        <v>428032.57999999996</v>
      </c>
      <c r="AK89" s="36">
        <f t="shared" si="8"/>
        <v>613178.23</v>
      </c>
      <c r="AL89" s="45">
        <f t="shared" si="13"/>
        <v>-185145.65000000002</v>
      </c>
    </row>
    <row r="90" spans="1:38" ht="15" thickBot="1" x14ac:dyDescent="0.25">
      <c r="A90" s="27" t="s">
        <v>395</v>
      </c>
      <c r="B90" s="27" t="s">
        <v>396</v>
      </c>
      <c r="C90" s="52">
        <v>1800</v>
      </c>
      <c r="D90" s="53" t="s">
        <v>769</v>
      </c>
      <c r="E90" t="s">
        <v>2897</v>
      </c>
      <c r="F90" s="319">
        <v>183909.91</v>
      </c>
      <c r="G90" s="319"/>
      <c r="H90" s="319">
        <v>59220.35</v>
      </c>
      <c r="I90">
        <v>483458.04</v>
      </c>
      <c r="J90">
        <v>89540.98</v>
      </c>
      <c r="K90" s="322">
        <v>262030</v>
      </c>
      <c r="L90" s="322"/>
      <c r="M90" s="322"/>
      <c r="N90" s="322"/>
      <c r="O90"/>
      <c r="P90"/>
      <c r="Q90"/>
      <c r="R90">
        <v>1047464</v>
      </c>
      <c r="S90" s="321">
        <v>78987.81</v>
      </c>
      <c r="T90" s="321"/>
      <c r="U90" s="321">
        <v>453.79</v>
      </c>
      <c r="V90" s="321"/>
      <c r="W90" s="321">
        <v>150060</v>
      </c>
      <c r="X90" s="321"/>
      <c r="Y90" s="318">
        <v>228355</v>
      </c>
      <c r="Z90" s="318">
        <v>12371</v>
      </c>
      <c r="AA90" s="318"/>
      <c r="AB90" s="318">
        <v>69053.009999999995</v>
      </c>
      <c r="AC90" s="318">
        <v>27616.54</v>
      </c>
      <c r="AD90" s="318"/>
      <c r="AE90" s="318"/>
      <c r="AF90" s="318"/>
      <c r="AG90" s="61">
        <f t="shared" si="9"/>
        <v>243130.26</v>
      </c>
      <c r="AH90" s="39">
        <f t="shared" si="10"/>
        <v>262030</v>
      </c>
      <c r="AI90" s="40">
        <f t="shared" si="11"/>
        <v>-18899.739999999991</v>
      </c>
      <c r="AJ90" s="37">
        <f t="shared" si="12"/>
        <v>229501.59999999998</v>
      </c>
      <c r="AK90" s="36">
        <f t="shared" si="8"/>
        <v>337395.55</v>
      </c>
      <c r="AL90" s="45">
        <f t="shared" si="13"/>
        <v>-107893.95000000001</v>
      </c>
    </row>
    <row r="91" spans="1:38" ht="15" thickBot="1" x14ac:dyDescent="0.25">
      <c r="A91" s="27" t="s">
        <v>395</v>
      </c>
      <c r="B91" s="27" t="s">
        <v>396</v>
      </c>
      <c r="C91" s="52">
        <v>5876</v>
      </c>
      <c r="D91" s="53" t="s">
        <v>770</v>
      </c>
      <c r="E91" t="s">
        <v>2898</v>
      </c>
      <c r="F91" s="319">
        <v>263016.21000000002</v>
      </c>
      <c r="G91" s="319"/>
      <c r="H91" s="319">
        <v>684769.22</v>
      </c>
      <c r="I91">
        <v>8646967.8200000003</v>
      </c>
      <c r="J91">
        <v>345525.11</v>
      </c>
      <c r="K91" s="322">
        <v>31913.25</v>
      </c>
      <c r="L91" s="322">
        <v>46425</v>
      </c>
      <c r="M91" s="322">
        <v>447143</v>
      </c>
      <c r="N91" s="322">
        <v>-564.38</v>
      </c>
      <c r="O91"/>
      <c r="P91"/>
      <c r="Q91">
        <v>-1185</v>
      </c>
      <c r="R91">
        <v>1215671.21</v>
      </c>
      <c r="S91" s="321">
        <v>443241.48</v>
      </c>
      <c r="T91" s="321"/>
      <c r="U91" s="321"/>
      <c r="V91" s="321"/>
      <c r="W91" s="321">
        <v>472740</v>
      </c>
      <c r="X91" s="321"/>
      <c r="Y91" s="318">
        <v>802017</v>
      </c>
      <c r="Z91" s="318"/>
      <c r="AA91" s="318"/>
      <c r="AB91" s="318">
        <v>68367.009999999995</v>
      </c>
      <c r="AC91" s="318">
        <v>29684.91</v>
      </c>
      <c r="AD91" s="318"/>
      <c r="AE91" s="318"/>
      <c r="AF91" s="318"/>
      <c r="AG91" s="61">
        <f t="shared" si="9"/>
        <v>947785.42999999993</v>
      </c>
      <c r="AH91" s="39">
        <f t="shared" si="10"/>
        <v>524916.87</v>
      </c>
      <c r="AI91" s="40">
        <f t="shared" si="11"/>
        <v>422868.55999999994</v>
      </c>
      <c r="AJ91" s="37">
        <f t="shared" si="12"/>
        <v>915981.48</v>
      </c>
      <c r="AK91" s="36">
        <f t="shared" si="8"/>
        <v>900068.92</v>
      </c>
      <c r="AL91" s="45">
        <f t="shared" si="13"/>
        <v>15912.559999999939</v>
      </c>
    </row>
    <row r="92" spans="1:38" ht="15" thickBot="1" x14ac:dyDescent="0.25">
      <c r="A92" s="27" t="s">
        <v>395</v>
      </c>
      <c r="B92" s="27" t="s">
        <v>396</v>
      </c>
      <c r="C92" s="52">
        <v>1689</v>
      </c>
      <c r="D92" s="53" t="s">
        <v>771</v>
      </c>
      <c r="E92" t="s">
        <v>2899</v>
      </c>
      <c r="F92" s="319">
        <v>735831.27</v>
      </c>
      <c r="G92" s="319">
        <v>2220</v>
      </c>
      <c r="H92" s="319">
        <v>52435</v>
      </c>
      <c r="I92">
        <v>1073625.8700000001</v>
      </c>
      <c r="J92">
        <v>229954.83</v>
      </c>
      <c r="K92" s="322">
        <v>218132.77</v>
      </c>
      <c r="L92" s="322">
        <v>14010.26</v>
      </c>
      <c r="M92" s="322">
        <v>18</v>
      </c>
      <c r="N92" s="322">
        <v>761.63</v>
      </c>
      <c r="O92">
        <v>23615</v>
      </c>
      <c r="P92">
        <v>-134642.35</v>
      </c>
      <c r="Q92">
        <v>327611.94</v>
      </c>
      <c r="R92">
        <v>1849378.08</v>
      </c>
      <c r="S92" s="321">
        <v>117702.09</v>
      </c>
      <c r="T92" s="321"/>
      <c r="U92" s="321"/>
      <c r="V92" s="321"/>
      <c r="W92" s="321">
        <v>377370</v>
      </c>
      <c r="X92" s="321"/>
      <c r="Y92" s="318">
        <v>469949</v>
      </c>
      <c r="Z92" s="318"/>
      <c r="AA92" s="318"/>
      <c r="AB92" s="318">
        <v>83576.600000000006</v>
      </c>
      <c r="AC92" s="318">
        <v>24810.54</v>
      </c>
      <c r="AD92" s="318"/>
      <c r="AE92" s="318"/>
      <c r="AF92" s="318"/>
      <c r="AG92" s="61">
        <f t="shared" si="9"/>
        <v>790486.27</v>
      </c>
      <c r="AH92" s="39">
        <f t="shared" si="10"/>
        <v>232922.66</v>
      </c>
      <c r="AI92" s="40">
        <f t="shared" si="11"/>
        <v>557563.61</v>
      </c>
      <c r="AJ92" s="37">
        <f t="shared" si="12"/>
        <v>495072.08999999997</v>
      </c>
      <c r="AK92" s="36">
        <f t="shared" si="8"/>
        <v>578336.14</v>
      </c>
      <c r="AL92" s="45">
        <f t="shared" si="13"/>
        <v>-83264.050000000047</v>
      </c>
    </row>
    <row r="93" spans="1:38" ht="15" thickBot="1" x14ac:dyDescent="0.25">
      <c r="A93" s="27" t="s">
        <v>395</v>
      </c>
      <c r="B93" s="27" t="s">
        <v>396</v>
      </c>
      <c r="C93" s="52">
        <v>3572</v>
      </c>
      <c r="D93" s="53" t="s">
        <v>772</v>
      </c>
      <c r="E93" t="s">
        <v>2900</v>
      </c>
      <c r="F93" s="319">
        <v>549020.11</v>
      </c>
      <c r="G93" s="319"/>
      <c r="H93" s="319">
        <v>27507.74</v>
      </c>
      <c r="I93">
        <v>1413796.4</v>
      </c>
      <c r="J93">
        <v>115215</v>
      </c>
      <c r="K93" s="322">
        <v>213610</v>
      </c>
      <c r="L93" s="322"/>
      <c r="M93" s="322"/>
      <c r="N93" s="322">
        <v>129.91</v>
      </c>
      <c r="O93"/>
      <c r="P93">
        <v>111.4</v>
      </c>
      <c r="Q93">
        <v>-197626.49</v>
      </c>
      <c r="R93">
        <v>281440</v>
      </c>
      <c r="S93" s="321">
        <v>207108.61</v>
      </c>
      <c r="T93" s="321"/>
      <c r="U93" s="321"/>
      <c r="V93" s="321"/>
      <c r="W93" s="321"/>
      <c r="X93" s="321"/>
      <c r="Y93" s="318">
        <v>167409</v>
      </c>
      <c r="Z93" s="318"/>
      <c r="AA93" s="318"/>
      <c r="AB93" s="318">
        <v>91961.14</v>
      </c>
      <c r="AC93" s="318">
        <v>79747.45</v>
      </c>
      <c r="AD93" s="318"/>
      <c r="AE93" s="318"/>
      <c r="AF93" s="318"/>
      <c r="AG93" s="61">
        <f t="shared" si="9"/>
        <v>576527.85</v>
      </c>
      <c r="AH93" s="39">
        <f t="shared" si="10"/>
        <v>213739.91</v>
      </c>
      <c r="AI93" s="40">
        <f t="shared" si="11"/>
        <v>362787.93999999994</v>
      </c>
      <c r="AJ93" s="37">
        <f t="shared" si="12"/>
        <v>207108.61</v>
      </c>
      <c r="AK93" s="36">
        <f t="shared" si="8"/>
        <v>339117.59</v>
      </c>
      <c r="AL93" s="45">
        <f t="shared" si="13"/>
        <v>-132008.98000000004</v>
      </c>
    </row>
    <row r="94" spans="1:38" ht="15" thickBot="1" x14ac:dyDescent="0.25">
      <c r="A94" s="27" t="s">
        <v>395</v>
      </c>
      <c r="B94" s="27" t="s">
        <v>396</v>
      </c>
      <c r="C94" s="52">
        <v>3222</v>
      </c>
      <c r="D94" s="53" t="s">
        <v>773</v>
      </c>
      <c r="E94" t="s">
        <v>2901</v>
      </c>
      <c r="F94" s="319">
        <v>340430.64</v>
      </c>
      <c r="G94" s="319"/>
      <c r="H94" s="319">
        <v>25776.01</v>
      </c>
      <c r="I94">
        <v>3632186.29</v>
      </c>
      <c r="J94">
        <v>346938.98</v>
      </c>
      <c r="K94" s="322"/>
      <c r="L94" s="322"/>
      <c r="M94" s="322">
        <v>72670</v>
      </c>
      <c r="N94" s="322"/>
      <c r="O94"/>
      <c r="P94"/>
      <c r="Q94">
        <v>321202.64</v>
      </c>
      <c r="R94">
        <v>2812906.16</v>
      </c>
      <c r="S94" s="321">
        <v>131207.03</v>
      </c>
      <c r="T94" s="321"/>
      <c r="U94" s="321"/>
      <c r="V94" s="321"/>
      <c r="W94" s="321">
        <v>430290</v>
      </c>
      <c r="X94" s="321"/>
      <c r="Y94" s="318">
        <v>515440</v>
      </c>
      <c r="Z94" s="318"/>
      <c r="AA94" s="318"/>
      <c r="AB94" s="318">
        <v>171392.8</v>
      </c>
      <c r="AC94" s="318">
        <v>90523.32</v>
      </c>
      <c r="AD94" s="318"/>
      <c r="AE94" s="318"/>
      <c r="AF94" s="318"/>
      <c r="AG94" s="61">
        <f t="shared" si="9"/>
        <v>366206.65</v>
      </c>
      <c r="AH94" s="39">
        <f t="shared" si="10"/>
        <v>72670</v>
      </c>
      <c r="AI94" s="40">
        <f t="shared" si="11"/>
        <v>293536.65000000002</v>
      </c>
      <c r="AJ94" s="37">
        <f t="shared" si="12"/>
        <v>561497.03</v>
      </c>
      <c r="AK94" s="36">
        <f t="shared" si="8"/>
        <v>777356.12000000011</v>
      </c>
      <c r="AL94" s="45">
        <f t="shared" si="13"/>
        <v>-215859.09000000008</v>
      </c>
    </row>
    <row r="95" spans="1:38" ht="15" thickBot="1" x14ac:dyDescent="0.25">
      <c r="A95" s="27" t="s">
        <v>395</v>
      </c>
      <c r="B95" s="27" t="s">
        <v>396</v>
      </c>
      <c r="C95" s="52">
        <v>3078</v>
      </c>
      <c r="D95" s="53" t="s">
        <v>774</v>
      </c>
      <c r="E95" t="s">
        <v>2902</v>
      </c>
      <c r="F95" s="319">
        <v>269328.03999999998</v>
      </c>
      <c r="G95" s="319"/>
      <c r="H95" s="319">
        <v>9271.85</v>
      </c>
      <c r="I95">
        <v>2933196.45</v>
      </c>
      <c r="J95">
        <v>24244.17</v>
      </c>
      <c r="K95" s="322">
        <v>0</v>
      </c>
      <c r="L95" s="322"/>
      <c r="M95" s="322"/>
      <c r="N95" s="322"/>
      <c r="O95">
        <v>5000</v>
      </c>
      <c r="P95"/>
      <c r="Q95"/>
      <c r="R95">
        <v>1047464</v>
      </c>
      <c r="S95" s="321">
        <v>161464.34</v>
      </c>
      <c r="T95" s="321"/>
      <c r="U95" s="321"/>
      <c r="V95" s="321"/>
      <c r="W95" s="321">
        <v>203940</v>
      </c>
      <c r="X95" s="321"/>
      <c r="Y95" s="318">
        <v>342978</v>
      </c>
      <c r="Z95" s="318"/>
      <c r="AA95" s="318"/>
      <c r="AB95" s="318">
        <v>47199.01</v>
      </c>
      <c r="AC95" s="318">
        <v>60657.29</v>
      </c>
      <c r="AD95" s="318"/>
      <c r="AE95" s="318"/>
      <c r="AF95" s="318"/>
      <c r="AG95" s="61">
        <f t="shared" si="9"/>
        <v>278599.88999999996</v>
      </c>
      <c r="AH95" s="39">
        <f t="shared" si="10"/>
        <v>0</v>
      </c>
      <c r="AI95" s="40">
        <f t="shared" si="11"/>
        <v>278599.88999999996</v>
      </c>
      <c r="AJ95" s="37">
        <f t="shared" si="12"/>
        <v>365404.33999999997</v>
      </c>
      <c r="AK95" s="36">
        <f t="shared" si="8"/>
        <v>450834.3</v>
      </c>
      <c r="AL95" s="45">
        <f t="shared" si="13"/>
        <v>-85429.960000000021</v>
      </c>
    </row>
    <row r="96" spans="1:38" ht="15" thickBot="1" x14ac:dyDescent="0.25">
      <c r="A96" s="27" t="s">
        <v>395</v>
      </c>
      <c r="B96" s="27" t="s">
        <v>396</v>
      </c>
      <c r="C96" s="52">
        <v>4264</v>
      </c>
      <c r="D96" s="53" t="s">
        <v>775</v>
      </c>
      <c r="E96" t="s">
        <v>2903</v>
      </c>
      <c r="F96" s="319">
        <v>294798.19</v>
      </c>
      <c r="G96" s="319"/>
      <c r="H96" s="319">
        <v>25533.279999999999</v>
      </c>
      <c r="I96">
        <v>944255.88</v>
      </c>
      <c r="J96">
        <v>829713.53</v>
      </c>
      <c r="K96" s="322"/>
      <c r="L96" s="322"/>
      <c r="M96" s="322">
        <v>23615</v>
      </c>
      <c r="N96" s="322"/>
      <c r="O96"/>
      <c r="P96"/>
      <c r="Q96">
        <v>397427.28</v>
      </c>
      <c r="R96">
        <v>1334838.29</v>
      </c>
      <c r="S96" s="321">
        <v>272063.46999999997</v>
      </c>
      <c r="T96" s="321"/>
      <c r="U96" s="321"/>
      <c r="V96" s="321"/>
      <c r="W96" s="321"/>
      <c r="X96" s="321"/>
      <c r="Y96" s="318">
        <v>172287</v>
      </c>
      <c r="Z96" s="318"/>
      <c r="AA96" s="318">
        <v>1640</v>
      </c>
      <c r="AB96" s="318">
        <v>80903.28</v>
      </c>
      <c r="AC96" s="318">
        <v>98992.37</v>
      </c>
      <c r="AD96" s="318"/>
      <c r="AE96" s="318"/>
      <c r="AF96" s="318"/>
      <c r="AG96" s="61">
        <f t="shared" si="9"/>
        <v>320331.46999999997</v>
      </c>
      <c r="AH96" s="39">
        <f t="shared" si="10"/>
        <v>23615</v>
      </c>
      <c r="AI96" s="40">
        <f t="shared" si="11"/>
        <v>296716.46999999997</v>
      </c>
      <c r="AJ96" s="37">
        <f t="shared" si="12"/>
        <v>272063.46999999997</v>
      </c>
      <c r="AK96" s="36">
        <f t="shared" si="8"/>
        <v>353822.65</v>
      </c>
      <c r="AL96" s="45">
        <f t="shared" si="13"/>
        <v>-81759.180000000051</v>
      </c>
    </row>
    <row r="97" spans="1:38" ht="15" thickBot="1" x14ac:dyDescent="0.25">
      <c r="A97" s="27" t="s">
        <v>395</v>
      </c>
      <c r="B97" s="27" t="s">
        <v>396</v>
      </c>
      <c r="C97" s="52">
        <v>5763</v>
      </c>
      <c r="D97" s="53" t="s">
        <v>776</v>
      </c>
      <c r="E97" t="s">
        <v>2904</v>
      </c>
      <c r="F97" s="319">
        <v>281916.21000000002</v>
      </c>
      <c r="G97" s="319"/>
      <c r="H97" s="319">
        <v>304200.74</v>
      </c>
      <c r="I97">
        <v>1287097.19</v>
      </c>
      <c r="J97">
        <v>1159971.94</v>
      </c>
      <c r="K97" s="322"/>
      <c r="L97" s="322">
        <v>924</v>
      </c>
      <c r="M97" s="322"/>
      <c r="N97" s="322"/>
      <c r="O97"/>
      <c r="P97"/>
      <c r="Q97"/>
      <c r="R97">
        <v>613325.81999999995</v>
      </c>
      <c r="S97" s="321">
        <v>223372</v>
      </c>
      <c r="T97" s="321"/>
      <c r="U97" s="321"/>
      <c r="V97" s="321"/>
      <c r="W97" s="321">
        <v>193400</v>
      </c>
      <c r="X97" s="321">
        <v>-15712</v>
      </c>
      <c r="Y97" s="318">
        <v>356209</v>
      </c>
      <c r="Z97" s="318"/>
      <c r="AA97" s="318"/>
      <c r="AB97" s="318">
        <v>47837.440000000002</v>
      </c>
      <c r="AC97" s="318">
        <v>524</v>
      </c>
      <c r="AD97" s="318"/>
      <c r="AE97" s="318"/>
      <c r="AF97" s="318">
        <v>27370</v>
      </c>
      <c r="AG97" s="61">
        <f t="shared" si="9"/>
        <v>586116.94999999995</v>
      </c>
      <c r="AH97" s="39">
        <f t="shared" si="10"/>
        <v>924</v>
      </c>
      <c r="AI97" s="40">
        <f t="shared" si="11"/>
        <v>585192.94999999995</v>
      </c>
      <c r="AJ97" s="37">
        <f t="shared" si="12"/>
        <v>401060</v>
      </c>
      <c r="AK97" s="36">
        <f t="shared" si="8"/>
        <v>431940.44</v>
      </c>
      <c r="AL97" s="45">
        <f t="shared" si="13"/>
        <v>-30880.440000000002</v>
      </c>
    </row>
    <row r="98" spans="1:38" ht="15" thickBot="1" x14ac:dyDescent="0.25">
      <c r="A98" s="27" t="s">
        <v>395</v>
      </c>
      <c r="B98" s="27" t="s">
        <v>396</v>
      </c>
      <c r="C98" s="52">
        <v>3934</v>
      </c>
      <c r="D98" s="53" t="s">
        <v>777</v>
      </c>
      <c r="E98" t="s">
        <v>2905</v>
      </c>
      <c r="F98" s="319">
        <v>209169.66</v>
      </c>
      <c r="G98" s="319"/>
      <c r="H98" s="319">
        <v>112358.99</v>
      </c>
      <c r="I98">
        <v>933572.68</v>
      </c>
      <c r="J98">
        <v>-237006.82</v>
      </c>
      <c r="K98" s="322"/>
      <c r="L98" s="322"/>
      <c r="M98" s="322"/>
      <c r="N98" s="322">
        <v>0</v>
      </c>
      <c r="O98"/>
      <c r="P98"/>
      <c r="Q98">
        <v>-397645.44</v>
      </c>
      <c r="R98">
        <v>1790978.12</v>
      </c>
      <c r="S98" s="321">
        <v>212826.16</v>
      </c>
      <c r="T98" s="321"/>
      <c r="U98" s="321"/>
      <c r="V98" s="321"/>
      <c r="W98" s="321">
        <v>393803.1</v>
      </c>
      <c r="X98" s="321"/>
      <c r="Y98" s="318">
        <v>573332.1</v>
      </c>
      <c r="Z98" s="318"/>
      <c r="AA98" s="318"/>
      <c r="AB98" s="318">
        <v>144770.04999999999</v>
      </c>
      <c r="AC98" s="318">
        <v>42802.63</v>
      </c>
      <c r="AD98" s="318"/>
      <c r="AE98" s="318"/>
      <c r="AF98" s="318">
        <v>58510</v>
      </c>
      <c r="AG98" s="61">
        <f t="shared" si="9"/>
        <v>321528.65000000002</v>
      </c>
      <c r="AH98" s="39">
        <f t="shared" si="10"/>
        <v>0</v>
      </c>
      <c r="AI98" s="40">
        <f t="shared" si="11"/>
        <v>321528.65000000002</v>
      </c>
      <c r="AJ98" s="37">
        <f t="shared" si="12"/>
        <v>606629.26</v>
      </c>
      <c r="AK98" s="36">
        <f t="shared" si="8"/>
        <v>819414.77999999991</v>
      </c>
      <c r="AL98" s="45">
        <f t="shared" si="13"/>
        <v>-212785.5199999999</v>
      </c>
    </row>
    <row r="99" spans="1:38" ht="15" thickBot="1" x14ac:dyDescent="0.25">
      <c r="A99" s="27" t="s">
        <v>395</v>
      </c>
      <c r="B99" s="27" t="s">
        <v>396</v>
      </c>
      <c r="C99" s="52">
        <v>5633</v>
      </c>
      <c r="D99" s="53" t="s">
        <v>778</v>
      </c>
      <c r="E99" t="s">
        <v>2906</v>
      </c>
      <c r="F99" s="319">
        <v>1254144.17</v>
      </c>
      <c r="G99" s="319"/>
      <c r="H99" s="319">
        <v>122325.67</v>
      </c>
      <c r="I99">
        <v>4151593.1</v>
      </c>
      <c r="J99">
        <v>1120939.21</v>
      </c>
      <c r="K99" s="322">
        <v>0</v>
      </c>
      <c r="L99" s="322"/>
      <c r="M99" s="322"/>
      <c r="N99" s="322">
        <v>0</v>
      </c>
      <c r="O99">
        <v>164284</v>
      </c>
      <c r="P99"/>
      <c r="Q99">
        <v>360445.78</v>
      </c>
      <c r="R99">
        <v>1047464</v>
      </c>
      <c r="S99" s="321">
        <v>280229.71000000002</v>
      </c>
      <c r="T99" s="321"/>
      <c r="U99" s="321"/>
      <c r="V99" s="321"/>
      <c r="W99" s="321">
        <v>770370</v>
      </c>
      <c r="X99" s="321"/>
      <c r="Y99" s="318">
        <v>1001541</v>
      </c>
      <c r="Z99" s="318"/>
      <c r="AA99" s="318"/>
      <c r="AB99" s="318">
        <v>215228.69</v>
      </c>
      <c r="AC99" s="318">
        <v>165537.20000000001</v>
      </c>
      <c r="AD99" s="318"/>
      <c r="AE99" s="318"/>
      <c r="AF99" s="318"/>
      <c r="AG99" s="61">
        <f t="shared" si="9"/>
        <v>1376469.8399999999</v>
      </c>
      <c r="AH99" s="39">
        <f t="shared" si="10"/>
        <v>0</v>
      </c>
      <c r="AI99" s="40">
        <f t="shared" si="11"/>
        <v>1376469.8399999999</v>
      </c>
      <c r="AJ99" s="37">
        <f t="shared" si="12"/>
        <v>1050599.71</v>
      </c>
      <c r="AK99" s="36">
        <f t="shared" si="8"/>
        <v>1382306.89</v>
      </c>
      <c r="AL99" s="45">
        <f t="shared" si="13"/>
        <v>-331707.17999999993</v>
      </c>
    </row>
    <row r="100" spans="1:38" ht="15" thickBot="1" x14ac:dyDescent="0.25">
      <c r="A100" s="27" t="s">
        <v>395</v>
      </c>
      <c r="B100" s="27" t="s">
        <v>396</v>
      </c>
      <c r="C100" s="52">
        <v>3215</v>
      </c>
      <c r="D100" s="53" t="s">
        <v>779</v>
      </c>
      <c r="E100" t="s">
        <v>2907</v>
      </c>
      <c r="F100" s="319">
        <v>175661.17</v>
      </c>
      <c r="G100" s="319">
        <v>14800</v>
      </c>
      <c r="H100" s="319">
        <v>1563.19</v>
      </c>
      <c r="I100">
        <v>1115104.01</v>
      </c>
      <c r="J100">
        <v>89513.65</v>
      </c>
      <c r="K100" s="322">
        <v>0</v>
      </c>
      <c r="L100" s="322"/>
      <c r="M100" s="322">
        <v>364291</v>
      </c>
      <c r="N100" s="322"/>
      <c r="O100">
        <v>151225</v>
      </c>
      <c r="P100"/>
      <c r="Q100">
        <v>12404</v>
      </c>
      <c r="R100">
        <v>1768225.65</v>
      </c>
      <c r="S100" s="321">
        <v>165755.31</v>
      </c>
      <c r="T100" s="321"/>
      <c r="U100" s="321"/>
      <c r="V100" s="321"/>
      <c r="W100" s="321"/>
      <c r="X100" s="321"/>
      <c r="Y100" s="318">
        <v>85950</v>
      </c>
      <c r="Z100" s="318"/>
      <c r="AA100" s="318"/>
      <c r="AB100" s="318">
        <v>272638.7</v>
      </c>
      <c r="AC100" s="318">
        <v>45234.73</v>
      </c>
      <c r="AD100" s="318"/>
      <c r="AE100" s="318"/>
      <c r="AF100" s="318"/>
      <c r="AG100" s="61">
        <f t="shared" si="9"/>
        <v>192024.36000000002</v>
      </c>
      <c r="AH100" s="39">
        <f t="shared" si="10"/>
        <v>364291</v>
      </c>
      <c r="AI100" s="40">
        <f t="shared" si="11"/>
        <v>-172266.63999999998</v>
      </c>
      <c r="AJ100" s="37">
        <f t="shared" si="12"/>
        <v>165755.31</v>
      </c>
      <c r="AK100" s="36">
        <f t="shared" ref="AK100:AK130" si="14">SUM(Y100:AF100)</f>
        <v>403823.43</v>
      </c>
      <c r="AL100" s="45">
        <f t="shared" si="13"/>
        <v>-238068.12</v>
      </c>
    </row>
    <row r="101" spans="1:38" ht="15" thickBot="1" x14ac:dyDescent="0.25">
      <c r="A101" s="27" t="s">
        <v>395</v>
      </c>
      <c r="B101" s="27" t="s">
        <v>396</v>
      </c>
      <c r="C101" s="52">
        <v>4457</v>
      </c>
      <c r="D101" s="53" t="s">
        <v>780</v>
      </c>
      <c r="E101" t="s">
        <v>2937</v>
      </c>
      <c r="F101" s="319">
        <v>124075.5</v>
      </c>
      <c r="G101" s="319"/>
      <c r="H101" s="319">
        <v>32722.85</v>
      </c>
      <c r="I101">
        <v>689906.38</v>
      </c>
      <c r="J101">
        <v>146866.13</v>
      </c>
      <c r="K101" s="322"/>
      <c r="L101" s="322"/>
      <c r="M101" s="322"/>
      <c r="N101" s="322"/>
      <c r="O101"/>
      <c r="P101"/>
      <c r="Q101"/>
      <c r="R101">
        <v>1440650.38</v>
      </c>
      <c r="S101" s="321">
        <v>247957.4</v>
      </c>
      <c r="T101" s="321"/>
      <c r="U101" s="321"/>
      <c r="V101" s="321"/>
      <c r="W101" s="321">
        <v>524010</v>
      </c>
      <c r="X101" s="321"/>
      <c r="Y101" s="318">
        <v>648242</v>
      </c>
      <c r="Z101" s="318"/>
      <c r="AA101" s="318"/>
      <c r="AB101" s="318">
        <v>166484.82</v>
      </c>
      <c r="AC101" s="318">
        <v>47435.45</v>
      </c>
      <c r="AD101" s="318"/>
      <c r="AE101" s="318"/>
      <c r="AF101" s="318"/>
      <c r="AG101" s="61">
        <f t="shared" si="9"/>
        <v>156798.35</v>
      </c>
      <c r="AH101" s="39">
        <f t="shared" si="10"/>
        <v>0</v>
      </c>
      <c r="AI101" s="40">
        <f t="shared" si="11"/>
        <v>156798.35</v>
      </c>
      <c r="AJ101" s="37">
        <f t="shared" si="12"/>
        <v>771967.4</v>
      </c>
      <c r="AK101" s="36">
        <f t="shared" si="14"/>
        <v>862162.27</v>
      </c>
      <c r="AL101" s="45">
        <f t="shared" si="13"/>
        <v>-90194.87</v>
      </c>
    </row>
    <row r="102" spans="1:38" ht="15" thickBot="1" x14ac:dyDescent="0.25">
      <c r="A102" s="27" t="s">
        <v>399</v>
      </c>
      <c r="B102" s="27" t="s">
        <v>400</v>
      </c>
      <c r="C102" s="52">
        <v>2578</v>
      </c>
      <c r="D102" s="53" t="s">
        <v>781</v>
      </c>
      <c r="E102" t="s">
        <v>2908</v>
      </c>
      <c r="F102" s="319">
        <v>384771.87</v>
      </c>
      <c r="G102" s="319"/>
      <c r="H102" s="319">
        <v>45614.52</v>
      </c>
      <c r="I102">
        <v>1368580.81</v>
      </c>
      <c r="J102">
        <v>374500.19</v>
      </c>
      <c r="K102" s="322">
        <v>91000</v>
      </c>
      <c r="L102" s="322">
        <v>27200</v>
      </c>
      <c r="M102" s="322"/>
      <c r="N102" s="322">
        <v>1161.47</v>
      </c>
      <c r="O102"/>
      <c r="P102"/>
      <c r="Q102"/>
      <c r="R102">
        <v>2439714</v>
      </c>
      <c r="S102" s="321">
        <v>218728.68</v>
      </c>
      <c r="T102" s="321"/>
      <c r="U102" s="321"/>
      <c r="V102" s="321"/>
      <c r="W102" s="321">
        <v>360840</v>
      </c>
      <c r="X102" s="321"/>
      <c r="Y102" s="318">
        <v>387562</v>
      </c>
      <c r="Z102" s="318"/>
      <c r="AA102" s="318"/>
      <c r="AB102" s="318">
        <v>53750</v>
      </c>
      <c r="AC102" s="318">
        <v>89355.58</v>
      </c>
      <c r="AD102" s="318"/>
      <c r="AE102" s="318"/>
      <c r="AF102" s="318"/>
      <c r="AG102" s="61">
        <f t="shared" si="9"/>
        <v>430386.39</v>
      </c>
      <c r="AH102" s="39">
        <f t="shared" si="10"/>
        <v>119361.47</v>
      </c>
      <c r="AI102" s="40">
        <f t="shared" si="11"/>
        <v>311024.92000000004</v>
      </c>
      <c r="AJ102" s="37">
        <f t="shared" si="12"/>
        <v>579568.67999999993</v>
      </c>
      <c r="AK102" s="36">
        <f t="shared" si="14"/>
        <v>530667.57999999996</v>
      </c>
      <c r="AL102" s="45">
        <f t="shared" si="13"/>
        <v>48901.099999999977</v>
      </c>
    </row>
    <row r="103" spans="1:38" ht="15" thickBot="1" x14ac:dyDescent="0.25">
      <c r="A103" s="27" t="s">
        <v>399</v>
      </c>
      <c r="B103" s="27" t="s">
        <v>400</v>
      </c>
      <c r="C103" s="52">
        <v>5205</v>
      </c>
      <c r="D103" s="53" t="s">
        <v>782</v>
      </c>
      <c r="E103" t="s">
        <v>2909</v>
      </c>
      <c r="F103" s="319">
        <v>345517.13</v>
      </c>
      <c r="G103" s="319"/>
      <c r="H103" s="319">
        <v>117736.87</v>
      </c>
      <c r="I103">
        <v>985832.13</v>
      </c>
      <c r="J103">
        <v>157666.85999999999</v>
      </c>
      <c r="K103" s="322"/>
      <c r="L103" s="322">
        <v>52376.04</v>
      </c>
      <c r="M103" s="322"/>
      <c r="N103" s="322"/>
      <c r="O103"/>
      <c r="P103"/>
      <c r="Q103"/>
      <c r="R103">
        <v>3137825</v>
      </c>
      <c r="S103" s="321">
        <v>295462.45</v>
      </c>
      <c r="T103" s="321"/>
      <c r="U103" s="321">
        <v>14.58</v>
      </c>
      <c r="V103" s="321"/>
      <c r="W103" s="321"/>
      <c r="X103" s="321"/>
      <c r="Y103" s="318">
        <v>51910</v>
      </c>
      <c r="Z103" s="318"/>
      <c r="AA103" s="318">
        <v>712</v>
      </c>
      <c r="AB103" s="318">
        <v>117122.35</v>
      </c>
      <c r="AC103" s="318">
        <v>62957.37</v>
      </c>
      <c r="AD103" s="318"/>
      <c r="AE103" s="318"/>
      <c r="AF103" s="318"/>
      <c r="AG103" s="61">
        <f t="shared" si="9"/>
        <v>463254</v>
      </c>
      <c r="AH103" s="39">
        <f t="shared" si="10"/>
        <v>52376.04</v>
      </c>
      <c r="AI103" s="40">
        <f t="shared" si="11"/>
        <v>410877.96</v>
      </c>
      <c r="AJ103" s="37">
        <f t="shared" si="12"/>
        <v>295477.03000000003</v>
      </c>
      <c r="AK103" s="36">
        <f t="shared" si="14"/>
        <v>232701.72</v>
      </c>
      <c r="AL103" s="45">
        <f t="shared" si="13"/>
        <v>62775.310000000027</v>
      </c>
    </row>
    <row r="104" spans="1:38" ht="15" thickBot="1" x14ac:dyDescent="0.25">
      <c r="A104" s="27" t="s">
        <v>399</v>
      </c>
      <c r="B104" s="27" t="s">
        <v>400</v>
      </c>
      <c r="C104" s="52">
        <v>2942</v>
      </c>
      <c r="D104" s="53" t="s">
        <v>783</v>
      </c>
      <c r="E104" t="s">
        <v>2912</v>
      </c>
      <c r="F104" s="319">
        <v>140326.92000000001</v>
      </c>
      <c r="G104" s="319"/>
      <c r="H104" s="319">
        <v>17827.169999999998</v>
      </c>
      <c r="I104">
        <v>1222009.2</v>
      </c>
      <c r="J104">
        <v>334570.59000000003</v>
      </c>
      <c r="K104" s="322"/>
      <c r="L104" s="322">
        <v>33851.040000000001</v>
      </c>
      <c r="M104" s="322"/>
      <c r="N104" s="322">
        <v>4496.88</v>
      </c>
      <c r="O104"/>
      <c r="P104"/>
      <c r="Q104"/>
      <c r="R104">
        <v>1499736.2</v>
      </c>
      <c r="S104" s="321">
        <v>306431.46000000002</v>
      </c>
      <c r="T104" s="321"/>
      <c r="U104" s="321"/>
      <c r="V104" s="321"/>
      <c r="W104" s="321">
        <v>349800</v>
      </c>
      <c r="X104" s="321">
        <v>4500</v>
      </c>
      <c r="Y104" s="318">
        <v>417432</v>
      </c>
      <c r="Z104" s="318"/>
      <c r="AA104" s="318"/>
      <c r="AB104" s="318">
        <v>137977.01999999999</v>
      </c>
      <c r="AC104" s="318">
        <v>39098.49</v>
      </c>
      <c r="AD104" s="318"/>
      <c r="AE104" s="318"/>
      <c r="AF104" s="318"/>
      <c r="AG104" s="61">
        <f t="shared" si="9"/>
        <v>158154.09000000003</v>
      </c>
      <c r="AH104" s="39">
        <f t="shared" si="10"/>
        <v>38347.919999999998</v>
      </c>
      <c r="AI104" s="40">
        <f t="shared" si="11"/>
        <v>119806.17000000003</v>
      </c>
      <c r="AJ104" s="37">
        <f t="shared" si="12"/>
        <v>660731.46</v>
      </c>
      <c r="AK104" s="36">
        <f t="shared" si="14"/>
        <v>594507.51</v>
      </c>
      <c r="AL104" s="45">
        <f t="shared" si="13"/>
        <v>66223.949999999953</v>
      </c>
    </row>
    <row r="105" spans="1:38" ht="15" thickBot="1" x14ac:dyDescent="0.25">
      <c r="A105" s="27" t="s">
        <v>399</v>
      </c>
      <c r="B105" s="27" t="s">
        <v>400</v>
      </c>
      <c r="C105" s="52">
        <v>3193</v>
      </c>
      <c r="D105" s="53" t="s">
        <v>784</v>
      </c>
      <c r="E105" t="s">
        <v>2913</v>
      </c>
      <c r="F105" s="319">
        <v>390725.29</v>
      </c>
      <c r="G105" s="319"/>
      <c r="H105" s="319">
        <v>87738.04</v>
      </c>
      <c r="I105">
        <v>702429.59</v>
      </c>
      <c r="J105">
        <v>277891.21999999997</v>
      </c>
      <c r="K105" s="322"/>
      <c r="L105" s="322">
        <v>30850</v>
      </c>
      <c r="M105" s="322"/>
      <c r="N105" s="322">
        <v>4405.04</v>
      </c>
      <c r="O105"/>
      <c r="P105"/>
      <c r="Q105"/>
      <c r="R105">
        <v>2219622</v>
      </c>
      <c r="S105" s="321">
        <v>338300.96</v>
      </c>
      <c r="T105" s="321"/>
      <c r="U105" s="321"/>
      <c r="V105" s="321"/>
      <c r="W105" s="321">
        <v>240180</v>
      </c>
      <c r="X105" s="321">
        <v>4500</v>
      </c>
      <c r="Y105" s="318">
        <v>370795</v>
      </c>
      <c r="Z105" s="318"/>
      <c r="AA105" s="318"/>
      <c r="AB105" s="318">
        <v>108337.94</v>
      </c>
      <c r="AC105" s="318">
        <v>52705.440000000002</v>
      </c>
      <c r="AD105" s="318"/>
      <c r="AE105" s="318"/>
      <c r="AF105" s="318"/>
      <c r="AG105" s="61">
        <f t="shared" si="9"/>
        <v>478463.32999999996</v>
      </c>
      <c r="AH105" s="39">
        <f t="shared" si="10"/>
        <v>35255.040000000001</v>
      </c>
      <c r="AI105" s="40">
        <f t="shared" si="11"/>
        <v>443208.29</v>
      </c>
      <c r="AJ105" s="37">
        <f t="shared" si="12"/>
        <v>582980.96</v>
      </c>
      <c r="AK105" s="36">
        <f t="shared" si="14"/>
        <v>531838.38</v>
      </c>
      <c r="AL105" s="45">
        <f t="shared" si="13"/>
        <v>51142.579999999958</v>
      </c>
    </row>
    <row r="106" spans="1:38" ht="15" thickBot="1" x14ac:dyDescent="0.25">
      <c r="A106" s="27" t="s">
        <v>399</v>
      </c>
      <c r="B106" s="27" t="s">
        <v>400</v>
      </c>
      <c r="C106" s="52">
        <v>4152</v>
      </c>
      <c r="D106" s="53" t="s">
        <v>785</v>
      </c>
      <c r="E106" t="s">
        <v>2915</v>
      </c>
      <c r="F106" s="319">
        <v>431650.66</v>
      </c>
      <c r="G106" s="319"/>
      <c r="H106" s="319">
        <v>17590.689999999999</v>
      </c>
      <c r="I106">
        <v>868298.17</v>
      </c>
      <c r="J106">
        <v>241148.79999999999</v>
      </c>
      <c r="K106" s="322"/>
      <c r="L106" s="322">
        <v>33504.720000000001</v>
      </c>
      <c r="M106" s="322"/>
      <c r="N106" s="322">
        <v>287.18</v>
      </c>
      <c r="O106">
        <v>2000</v>
      </c>
      <c r="P106"/>
      <c r="Q106"/>
      <c r="R106">
        <v>57641</v>
      </c>
      <c r="S106" s="321">
        <v>291127</v>
      </c>
      <c r="T106" s="321"/>
      <c r="U106" s="321"/>
      <c r="V106" s="321"/>
      <c r="W106" s="321">
        <v>174860</v>
      </c>
      <c r="X106" s="321">
        <v>7000</v>
      </c>
      <c r="Y106" s="318">
        <v>279886</v>
      </c>
      <c r="Z106" s="318"/>
      <c r="AA106" s="318"/>
      <c r="AB106" s="318">
        <v>90830</v>
      </c>
      <c r="AC106" s="318">
        <v>45214.2</v>
      </c>
      <c r="AD106" s="318"/>
      <c r="AE106" s="318"/>
      <c r="AF106" s="318"/>
      <c r="AG106" s="61">
        <f t="shared" si="9"/>
        <v>449241.35</v>
      </c>
      <c r="AH106" s="39">
        <f t="shared" si="10"/>
        <v>33791.9</v>
      </c>
      <c r="AI106" s="40">
        <f t="shared" si="11"/>
        <v>415449.44999999995</v>
      </c>
      <c r="AJ106" s="37">
        <f t="shared" si="12"/>
        <v>472987</v>
      </c>
      <c r="AK106" s="36">
        <f t="shared" si="14"/>
        <v>415930.2</v>
      </c>
      <c r="AL106" s="45">
        <f t="shared" si="13"/>
        <v>57056.799999999988</v>
      </c>
    </row>
    <row r="107" spans="1:38" ht="15" thickBot="1" x14ac:dyDescent="0.25">
      <c r="A107" s="27" t="s">
        <v>403</v>
      </c>
      <c r="B107" s="27" t="s">
        <v>404</v>
      </c>
      <c r="C107" s="52">
        <v>4559</v>
      </c>
      <c r="D107" s="53" t="s">
        <v>786</v>
      </c>
      <c r="E107" t="s">
        <v>2917</v>
      </c>
      <c r="F107" s="319">
        <v>1222012.1000000001</v>
      </c>
      <c r="G107" s="319"/>
      <c r="H107" s="319">
        <v>41417.18</v>
      </c>
      <c r="I107">
        <v>953170.43</v>
      </c>
      <c r="J107">
        <v>97604.7</v>
      </c>
      <c r="K107" s="322"/>
      <c r="L107" s="322"/>
      <c r="M107" s="322"/>
      <c r="N107" s="322">
        <v>153</v>
      </c>
      <c r="O107"/>
      <c r="P107"/>
      <c r="Q107"/>
      <c r="R107">
        <v>4303318.3099999996</v>
      </c>
      <c r="S107" s="321">
        <v>716979.51</v>
      </c>
      <c r="T107" s="321">
        <v>128000</v>
      </c>
      <c r="U107" s="321"/>
      <c r="V107" s="321"/>
      <c r="W107" s="321">
        <v>613459.5</v>
      </c>
      <c r="X107" s="321"/>
      <c r="Y107" s="318">
        <v>738147.5</v>
      </c>
      <c r="Z107" s="318"/>
      <c r="AA107" s="318"/>
      <c r="AB107" s="318">
        <v>113745.98</v>
      </c>
      <c r="AC107" s="318">
        <v>29225.55</v>
      </c>
      <c r="AD107" s="318"/>
      <c r="AE107" s="318"/>
      <c r="AF107" s="318"/>
      <c r="AG107" s="61">
        <f t="shared" si="9"/>
        <v>1263429.28</v>
      </c>
      <c r="AH107" s="39">
        <f t="shared" si="10"/>
        <v>153</v>
      </c>
      <c r="AI107" s="40">
        <f t="shared" si="11"/>
        <v>1263276.28</v>
      </c>
      <c r="AJ107" s="37">
        <f t="shared" si="12"/>
        <v>1458439.01</v>
      </c>
      <c r="AK107" s="36">
        <f t="shared" si="14"/>
        <v>881119.03</v>
      </c>
      <c r="AL107" s="45">
        <f t="shared" si="13"/>
        <v>577319.98</v>
      </c>
    </row>
    <row r="108" spans="1:38" ht="15" thickBot="1" x14ac:dyDescent="0.25">
      <c r="A108" s="27" t="s">
        <v>403</v>
      </c>
      <c r="B108" s="27" t="s">
        <v>404</v>
      </c>
      <c r="C108" s="52">
        <v>1402</v>
      </c>
      <c r="D108" s="53" t="s">
        <v>787</v>
      </c>
      <c r="E108" t="s">
        <v>2918</v>
      </c>
      <c r="F108" s="319">
        <v>430379.24</v>
      </c>
      <c r="G108" s="319"/>
      <c r="H108" s="319">
        <v>15054.88</v>
      </c>
      <c r="I108">
        <v>591343.93000000005</v>
      </c>
      <c r="J108">
        <v>181200.72</v>
      </c>
      <c r="K108" s="322"/>
      <c r="L108" s="322">
        <v>25605</v>
      </c>
      <c r="M108" s="322"/>
      <c r="N108" s="322">
        <v>156</v>
      </c>
      <c r="O108"/>
      <c r="P108"/>
      <c r="Q108"/>
      <c r="R108">
        <v>2346487</v>
      </c>
      <c r="S108" s="321">
        <v>304267.68</v>
      </c>
      <c r="T108" s="321"/>
      <c r="U108" s="321"/>
      <c r="V108" s="321"/>
      <c r="W108" s="321">
        <v>379013.4</v>
      </c>
      <c r="X108" s="321"/>
      <c r="Y108" s="318">
        <v>441313.4</v>
      </c>
      <c r="Z108" s="318"/>
      <c r="AA108" s="318"/>
      <c r="AB108" s="318">
        <v>120781</v>
      </c>
      <c r="AC108" s="318">
        <v>49692.29</v>
      </c>
      <c r="AD108" s="318"/>
      <c r="AE108" s="318"/>
      <c r="AF108" s="318"/>
      <c r="AG108" s="61">
        <f t="shared" si="9"/>
        <v>445434.12</v>
      </c>
      <c r="AH108" s="39">
        <f t="shared" si="10"/>
        <v>25761</v>
      </c>
      <c r="AI108" s="40">
        <f t="shared" si="11"/>
        <v>419673.12</v>
      </c>
      <c r="AJ108" s="37">
        <f t="shared" si="12"/>
        <v>683281.08000000007</v>
      </c>
      <c r="AK108" s="36">
        <f t="shared" si="14"/>
        <v>611786.69000000006</v>
      </c>
      <c r="AL108" s="45">
        <f t="shared" si="13"/>
        <v>71494.390000000014</v>
      </c>
    </row>
    <row r="109" spans="1:38" ht="15" thickBot="1" x14ac:dyDescent="0.25">
      <c r="A109" s="27" t="s">
        <v>403</v>
      </c>
      <c r="B109" s="27" t="s">
        <v>404</v>
      </c>
      <c r="C109" s="52">
        <v>4041</v>
      </c>
      <c r="D109" s="53" t="s">
        <v>788</v>
      </c>
      <c r="E109" t="s">
        <v>2919</v>
      </c>
      <c r="F109" s="319">
        <v>859612.92</v>
      </c>
      <c r="G109" s="319"/>
      <c r="H109" s="319">
        <v>52160.87</v>
      </c>
      <c r="I109">
        <v>919037.64</v>
      </c>
      <c r="J109">
        <v>233373.53</v>
      </c>
      <c r="K109" s="322">
        <v>0</v>
      </c>
      <c r="L109" s="322">
        <v>35391.71</v>
      </c>
      <c r="M109" s="322"/>
      <c r="N109" s="322">
        <v>234.64</v>
      </c>
      <c r="O109"/>
      <c r="P109"/>
      <c r="Q109"/>
      <c r="R109">
        <v>2125037.4300000002</v>
      </c>
      <c r="S109" s="321">
        <v>480645.96</v>
      </c>
      <c r="T109" s="321"/>
      <c r="U109" s="321"/>
      <c r="V109" s="321"/>
      <c r="W109" s="321">
        <v>383200.5</v>
      </c>
      <c r="X109" s="321">
        <v>70044</v>
      </c>
      <c r="Y109" s="318">
        <v>476146.5</v>
      </c>
      <c r="Z109" s="318"/>
      <c r="AA109" s="318"/>
      <c r="AB109" s="318">
        <v>356506.48</v>
      </c>
      <c r="AC109" s="318">
        <v>46291.02</v>
      </c>
      <c r="AD109" s="318"/>
      <c r="AE109" s="318"/>
      <c r="AF109" s="318"/>
      <c r="AG109" s="61">
        <f t="shared" si="9"/>
        <v>911773.79</v>
      </c>
      <c r="AH109" s="39">
        <f t="shared" si="10"/>
        <v>35626.35</v>
      </c>
      <c r="AI109" s="40">
        <f t="shared" si="11"/>
        <v>876147.44000000006</v>
      </c>
      <c r="AJ109" s="37">
        <f t="shared" si="12"/>
        <v>933890.46</v>
      </c>
      <c r="AK109" s="36">
        <f t="shared" si="14"/>
        <v>878944</v>
      </c>
      <c r="AL109" s="45">
        <f t="shared" si="13"/>
        <v>54946.459999999963</v>
      </c>
    </row>
    <row r="110" spans="1:38" ht="15" thickBot="1" x14ac:dyDescent="0.25">
      <c r="A110" s="27" t="s">
        <v>403</v>
      </c>
      <c r="B110" s="27" t="s">
        <v>404</v>
      </c>
      <c r="C110" s="52">
        <v>3664</v>
      </c>
      <c r="D110" s="53" t="s">
        <v>789</v>
      </c>
      <c r="E110" t="s">
        <v>2920</v>
      </c>
      <c r="F110" s="319">
        <v>1225892.77</v>
      </c>
      <c r="G110" s="319"/>
      <c r="H110" s="319">
        <v>4469.6899999999996</v>
      </c>
      <c r="I110">
        <v>3055480.14</v>
      </c>
      <c r="J110">
        <v>144277.06</v>
      </c>
      <c r="K110" s="322"/>
      <c r="L110" s="322">
        <v>38886.449999999997</v>
      </c>
      <c r="M110" s="322"/>
      <c r="N110" s="322">
        <v>160</v>
      </c>
      <c r="O110"/>
      <c r="P110"/>
      <c r="Q110"/>
      <c r="R110">
        <v>1196485.3400000001</v>
      </c>
      <c r="S110" s="321">
        <v>815588.62</v>
      </c>
      <c r="T110" s="321"/>
      <c r="U110" s="321"/>
      <c r="V110" s="321"/>
      <c r="W110" s="321">
        <v>272002.5</v>
      </c>
      <c r="X110" s="321">
        <v>94983.67</v>
      </c>
      <c r="Y110" s="318">
        <v>391060.5</v>
      </c>
      <c r="Z110" s="318"/>
      <c r="AA110" s="318"/>
      <c r="AB110" s="318">
        <v>153162.94</v>
      </c>
      <c r="AC110" s="318">
        <v>61237.65</v>
      </c>
      <c r="AD110" s="318"/>
      <c r="AE110" s="318"/>
      <c r="AF110" s="318">
        <v>500</v>
      </c>
      <c r="AG110" s="61">
        <f t="shared" si="9"/>
        <v>1230362.46</v>
      </c>
      <c r="AH110" s="39">
        <f t="shared" si="10"/>
        <v>39046.449999999997</v>
      </c>
      <c r="AI110" s="40">
        <f t="shared" si="11"/>
        <v>1191316.01</v>
      </c>
      <c r="AJ110" s="37">
        <f t="shared" si="12"/>
        <v>1182574.79</v>
      </c>
      <c r="AK110" s="36">
        <f t="shared" si="14"/>
        <v>605961.09</v>
      </c>
      <c r="AL110" s="45">
        <f t="shared" si="13"/>
        <v>576613.70000000007</v>
      </c>
    </row>
    <row r="111" spans="1:38" ht="15" thickBot="1" x14ac:dyDescent="0.25">
      <c r="A111" s="27" t="s">
        <v>403</v>
      </c>
      <c r="B111" s="27" t="s">
        <v>404</v>
      </c>
      <c r="C111" s="52">
        <v>1748</v>
      </c>
      <c r="D111" s="53" t="s">
        <v>790</v>
      </c>
      <c r="E111" t="s">
        <v>2938</v>
      </c>
      <c r="F111" s="319">
        <v>413202.93</v>
      </c>
      <c r="G111" s="319"/>
      <c r="H111" s="319">
        <v>30253.85</v>
      </c>
      <c r="I111">
        <v>472328</v>
      </c>
      <c r="J111">
        <v>211347.93</v>
      </c>
      <c r="K111" s="322">
        <v>17000</v>
      </c>
      <c r="L111" s="322">
        <v>25149.48</v>
      </c>
      <c r="M111" s="322"/>
      <c r="N111" s="322">
        <v>156</v>
      </c>
      <c r="O111"/>
      <c r="P111"/>
      <c r="Q111"/>
      <c r="R111">
        <v>1169693.49</v>
      </c>
      <c r="S111" s="321">
        <v>242605.63</v>
      </c>
      <c r="T111" s="321"/>
      <c r="U111" s="321"/>
      <c r="V111" s="321"/>
      <c r="W111" s="321">
        <v>240918</v>
      </c>
      <c r="X111" s="321"/>
      <c r="Y111" s="318">
        <v>311598</v>
      </c>
      <c r="Z111" s="318"/>
      <c r="AA111" s="318"/>
      <c r="AB111" s="318">
        <v>74983.02</v>
      </c>
      <c r="AC111" s="318">
        <v>48729.89</v>
      </c>
      <c r="AD111" s="318"/>
      <c r="AE111" s="318"/>
      <c r="AF111" s="318">
        <v>500</v>
      </c>
      <c r="AG111" s="61">
        <f t="shared" si="9"/>
        <v>443456.77999999997</v>
      </c>
      <c r="AH111" s="39">
        <f t="shared" si="10"/>
        <v>42305.479999999996</v>
      </c>
      <c r="AI111" s="40">
        <f t="shared" si="11"/>
        <v>401151.3</v>
      </c>
      <c r="AJ111" s="37">
        <f t="shared" si="12"/>
        <v>483523.63</v>
      </c>
      <c r="AK111" s="36">
        <f t="shared" si="14"/>
        <v>435810.91000000003</v>
      </c>
      <c r="AL111" s="45">
        <f t="shared" si="13"/>
        <v>47712.719999999972</v>
      </c>
    </row>
    <row r="112" spans="1:38" ht="15" thickBot="1" x14ac:dyDescent="0.25">
      <c r="A112" s="27" t="s">
        <v>407</v>
      </c>
      <c r="B112" s="27" t="s">
        <v>408</v>
      </c>
      <c r="C112" s="52">
        <v>5082</v>
      </c>
      <c r="D112" s="53" t="s">
        <v>791</v>
      </c>
      <c r="E112" t="s">
        <v>2921</v>
      </c>
      <c r="F112" s="319">
        <v>926193.29</v>
      </c>
      <c r="G112" s="319">
        <v>47800</v>
      </c>
      <c r="H112" s="319">
        <v>93908.75</v>
      </c>
      <c r="I112">
        <v>1302719.6200000001</v>
      </c>
      <c r="J112">
        <v>207770.79</v>
      </c>
      <c r="K112" s="322">
        <v>0</v>
      </c>
      <c r="L112" s="322">
        <v>26210</v>
      </c>
      <c r="M112" s="322">
        <v>170000</v>
      </c>
      <c r="N112" s="322">
        <v>436.44</v>
      </c>
      <c r="O112"/>
      <c r="P112"/>
      <c r="Q112">
        <v>73090.990000000005</v>
      </c>
      <c r="R112">
        <v>620039.24</v>
      </c>
      <c r="S112" s="321">
        <v>190752.61</v>
      </c>
      <c r="T112" s="321"/>
      <c r="U112" s="321"/>
      <c r="V112" s="321">
        <v>630</v>
      </c>
      <c r="W112" s="321">
        <v>262588.2</v>
      </c>
      <c r="X112" s="321">
        <v>111300</v>
      </c>
      <c r="Y112" s="318">
        <v>332493.88</v>
      </c>
      <c r="Z112" s="318"/>
      <c r="AA112" s="318"/>
      <c r="AB112" s="318">
        <v>403701.73</v>
      </c>
      <c r="AC112" s="318">
        <v>72612.88</v>
      </c>
      <c r="AD112" s="318"/>
      <c r="AE112" s="318">
        <v>6</v>
      </c>
      <c r="AF112" s="318"/>
      <c r="AG112" s="61">
        <f t="shared" si="9"/>
        <v>1067902.04</v>
      </c>
      <c r="AH112" s="39">
        <f t="shared" si="10"/>
        <v>196646.44</v>
      </c>
      <c r="AI112" s="40">
        <f t="shared" si="11"/>
        <v>871255.60000000009</v>
      </c>
      <c r="AJ112" s="37">
        <f t="shared" si="12"/>
        <v>565270.81000000006</v>
      </c>
      <c r="AK112" s="36">
        <f t="shared" si="14"/>
        <v>808814.49</v>
      </c>
      <c r="AL112" s="45">
        <f t="shared" si="13"/>
        <v>-243543.67999999993</v>
      </c>
    </row>
    <row r="113" spans="1:38" ht="15" thickBot="1" x14ac:dyDescent="0.25">
      <c r="A113" s="27" t="s">
        <v>407</v>
      </c>
      <c r="B113" s="27" t="s">
        <v>408</v>
      </c>
      <c r="C113" s="52">
        <v>5235</v>
      </c>
      <c r="D113" s="53" t="s">
        <v>792</v>
      </c>
      <c r="E113" t="s">
        <v>2922</v>
      </c>
      <c r="F113" s="319">
        <v>820006.12</v>
      </c>
      <c r="G113" s="319">
        <v>43800</v>
      </c>
      <c r="H113" s="319">
        <v>37931.449999999997</v>
      </c>
      <c r="I113">
        <v>1061880.31</v>
      </c>
      <c r="J113">
        <v>81118.38</v>
      </c>
      <c r="K113" s="322">
        <v>3000</v>
      </c>
      <c r="L113" s="322">
        <v>86929</v>
      </c>
      <c r="M113" s="322">
        <v>112880</v>
      </c>
      <c r="N113" s="322">
        <v>6.9</v>
      </c>
      <c r="O113"/>
      <c r="P113"/>
      <c r="Q113"/>
      <c r="R113">
        <v>3271774.09</v>
      </c>
      <c r="S113" s="321">
        <v>298474.82</v>
      </c>
      <c r="T113" s="321"/>
      <c r="U113" s="321"/>
      <c r="V113" s="321">
        <v>860</v>
      </c>
      <c r="W113" s="321">
        <v>455859.6</v>
      </c>
      <c r="X113" s="321"/>
      <c r="Y113" s="318">
        <v>675887.6</v>
      </c>
      <c r="Z113" s="318"/>
      <c r="AA113" s="318"/>
      <c r="AB113" s="318">
        <v>466012.92</v>
      </c>
      <c r="AC113" s="318">
        <v>65866.59</v>
      </c>
      <c r="AD113" s="318"/>
      <c r="AE113" s="318"/>
      <c r="AF113" s="318"/>
      <c r="AG113" s="61">
        <f t="shared" si="9"/>
        <v>901737.57</v>
      </c>
      <c r="AH113" s="39">
        <f t="shared" si="10"/>
        <v>202815.9</v>
      </c>
      <c r="AI113" s="40">
        <f t="shared" si="11"/>
        <v>698921.66999999993</v>
      </c>
      <c r="AJ113" s="37">
        <f t="shared" si="12"/>
        <v>755194.41999999993</v>
      </c>
      <c r="AK113" s="36">
        <f t="shared" si="14"/>
        <v>1207767.1100000001</v>
      </c>
      <c r="AL113" s="45">
        <f t="shared" si="13"/>
        <v>-452572.69000000018</v>
      </c>
    </row>
    <row r="114" spans="1:38" ht="15" thickBot="1" x14ac:dyDescent="0.25">
      <c r="A114" s="27" t="s">
        <v>407</v>
      </c>
      <c r="B114" s="27" t="s">
        <v>408</v>
      </c>
      <c r="C114" s="52">
        <v>2707</v>
      </c>
      <c r="D114" s="53" t="s">
        <v>793</v>
      </c>
      <c r="E114" t="s">
        <v>2923</v>
      </c>
      <c r="F114" s="319">
        <v>464228.8</v>
      </c>
      <c r="G114" s="319">
        <v>20400</v>
      </c>
      <c r="H114" s="319">
        <v>30359</v>
      </c>
      <c r="I114">
        <v>786146.17</v>
      </c>
      <c r="J114">
        <v>-10322.129999999999</v>
      </c>
      <c r="K114" s="322">
        <v>-4680</v>
      </c>
      <c r="L114" s="322"/>
      <c r="M114" s="322"/>
      <c r="N114" s="322">
        <v>0</v>
      </c>
      <c r="O114"/>
      <c r="P114"/>
      <c r="Q114"/>
      <c r="R114">
        <v>1131001.29</v>
      </c>
      <c r="S114" s="321">
        <v>114154.97</v>
      </c>
      <c r="T114" s="321"/>
      <c r="U114" s="321"/>
      <c r="V114" s="321">
        <v>830</v>
      </c>
      <c r="W114" s="321">
        <v>212910</v>
      </c>
      <c r="X114" s="321"/>
      <c r="Y114" s="318">
        <v>276212</v>
      </c>
      <c r="Z114" s="318"/>
      <c r="AA114" s="318"/>
      <c r="AB114" s="318">
        <v>164384.60999999999</v>
      </c>
      <c r="AC114" s="318">
        <v>20309.64</v>
      </c>
      <c r="AD114" s="318"/>
      <c r="AE114" s="318"/>
      <c r="AF114" s="318"/>
      <c r="AG114" s="61">
        <f t="shared" si="9"/>
        <v>514987.8</v>
      </c>
      <c r="AH114" s="39">
        <f t="shared" si="10"/>
        <v>-4680</v>
      </c>
      <c r="AI114" s="40">
        <f t="shared" si="11"/>
        <v>519667.8</v>
      </c>
      <c r="AJ114" s="37">
        <f t="shared" si="12"/>
        <v>327894.96999999997</v>
      </c>
      <c r="AK114" s="36">
        <f t="shared" si="14"/>
        <v>460906.25</v>
      </c>
      <c r="AL114" s="45">
        <f t="shared" si="13"/>
        <v>-133011.28000000003</v>
      </c>
    </row>
    <row r="115" spans="1:38" ht="15" thickBot="1" x14ac:dyDescent="0.25">
      <c r="A115" s="27" t="s">
        <v>407</v>
      </c>
      <c r="B115" s="27" t="s">
        <v>408</v>
      </c>
      <c r="C115" s="52">
        <v>4472</v>
      </c>
      <c r="D115" s="53" t="s">
        <v>794</v>
      </c>
      <c r="E115" t="s">
        <v>2924</v>
      </c>
      <c r="F115" s="319">
        <v>237288.43</v>
      </c>
      <c r="G115" s="319">
        <v>45800</v>
      </c>
      <c r="H115" s="319">
        <v>52259.75</v>
      </c>
      <c r="I115">
        <v>864141.96</v>
      </c>
      <c r="J115">
        <v>399958.63</v>
      </c>
      <c r="K115" s="322"/>
      <c r="L115" s="322"/>
      <c r="M115" s="322"/>
      <c r="N115" s="322">
        <v>0</v>
      </c>
      <c r="O115"/>
      <c r="P115"/>
      <c r="Q115"/>
      <c r="R115">
        <v>1731639.01</v>
      </c>
      <c r="S115" s="321">
        <v>192636.16</v>
      </c>
      <c r="T115" s="321"/>
      <c r="U115" s="321"/>
      <c r="V115" s="321">
        <v>1140</v>
      </c>
      <c r="W115" s="321">
        <v>467700</v>
      </c>
      <c r="X115" s="321"/>
      <c r="Y115" s="318">
        <v>646052</v>
      </c>
      <c r="Z115" s="318"/>
      <c r="AA115" s="318"/>
      <c r="AB115" s="318">
        <v>184817.97</v>
      </c>
      <c r="AC115" s="318">
        <v>67669.210000000006</v>
      </c>
      <c r="AD115" s="318"/>
      <c r="AE115" s="318"/>
      <c r="AF115" s="318"/>
      <c r="AG115" s="61">
        <f t="shared" si="9"/>
        <v>335348.18</v>
      </c>
      <c r="AH115" s="39">
        <f t="shared" si="10"/>
        <v>0</v>
      </c>
      <c r="AI115" s="40">
        <f t="shared" si="11"/>
        <v>335348.18</v>
      </c>
      <c r="AJ115" s="37">
        <f t="shared" si="12"/>
        <v>661476.16</v>
      </c>
      <c r="AK115" s="36">
        <f t="shared" si="14"/>
        <v>898539.17999999993</v>
      </c>
      <c r="AL115" s="45">
        <f t="shared" si="13"/>
        <v>-237063.0199999999</v>
      </c>
    </row>
    <row r="116" spans="1:38" ht="15" thickBot="1" x14ac:dyDescent="0.25">
      <c r="A116" s="27" t="s">
        <v>407</v>
      </c>
      <c r="B116" s="27" t="s">
        <v>408</v>
      </c>
      <c r="C116" s="52">
        <v>1392</v>
      </c>
      <c r="D116" s="53" t="s">
        <v>795</v>
      </c>
      <c r="E116" t="s">
        <v>2925</v>
      </c>
      <c r="F116" s="319">
        <v>186459.91</v>
      </c>
      <c r="G116" s="319">
        <v>11000</v>
      </c>
      <c r="H116" s="319">
        <v>28099.55</v>
      </c>
      <c r="I116">
        <v>563424.25</v>
      </c>
      <c r="J116">
        <v>227720.87</v>
      </c>
      <c r="K116" s="322">
        <v>0</v>
      </c>
      <c r="L116" s="322"/>
      <c r="M116" s="322"/>
      <c r="N116" s="322"/>
      <c r="O116"/>
      <c r="P116"/>
      <c r="Q116"/>
      <c r="R116">
        <v>2353915.73</v>
      </c>
      <c r="S116" s="321">
        <v>43012.26</v>
      </c>
      <c r="T116" s="321"/>
      <c r="U116" s="321"/>
      <c r="V116" s="321"/>
      <c r="W116" s="321">
        <v>131860</v>
      </c>
      <c r="X116" s="321"/>
      <c r="Y116" s="318">
        <v>155540</v>
      </c>
      <c r="Z116" s="318"/>
      <c r="AA116" s="318"/>
      <c r="AB116" s="318">
        <v>113244.49</v>
      </c>
      <c r="AC116" s="318">
        <v>39114.93</v>
      </c>
      <c r="AD116" s="318"/>
      <c r="AE116" s="318"/>
      <c r="AF116" s="318"/>
      <c r="AG116" s="61">
        <f t="shared" si="9"/>
        <v>225559.46</v>
      </c>
      <c r="AH116" s="39">
        <f t="shared" si="10"/>
        <v>0</v>
      </c>
      <c r="AI116" s="40">
        <f t="shared" si="11"/>
        <v>225559.46</v>
      </c>
      <c r="AJ116" s="37">
        <f t="shared" si="12"/>
        <v>174872.26</v>
      </c>
      <c r="AK116" s="36">
        <f t="shared" si="14"/>
        <v>307899.42</v>
      </c>
      <c r="AL116" s="45">
        <f t="shared" si="13"/>
        <v>-133027.15999999997</v>
      </c>
    </row>
    <row r="117" spans="1:38" ht="15" thickBot="1" x14ac:dyDescent="0.25">
      <c r="A117" s="27" t="s">
        <v>407</v>
      </c>
      <c r="B117" s="27" t="s">
        <v>408</v>
      </c>
      <c r="C117" s="52">
        <v>4729</v>
      </c>
      <c r="D117" s="53" t="s">
        <v>796</v>
      </c>
      <c r="E117" t="s">
        <v>2926</v>
      </c>
      <c r="F117" s="319">
        <v>741461.91</v>
      </c>
      <c r="G117" s="319">
        <v>70200</v>
      </c>
      <c r="H117" s="319">
        <v>75334.98</v>
      </c>
      <c r="I117">
        <v>2334205.4</v>
      </c>
      <c r="J117">
        <v>430412.78</v>
      </c>
      <c r="K117" s="322">
        <v>0</v>
      </c>
      <c r="L117" s="322"/>
      <c r="M117" s="322">
        <v>110000</v>
      </c>
      <c r="N117" s="322">
        <v>42.26</v>
      </c>
      <c r="O117"/>
      <c r="P117"/>
      <c r="Q117"/>
      <c r="R117">
        <v>1221990.08</v>
      </c>
      <c r="S117" s="321">
        <v>248015.91</v>
      </c>
      <c r="T117" s="321">
        <v>207500</v>
      </c>
      <c r="U117" s="321"/>
      <c r="V117" s="321">
        <v>1280</v>
      </c>
      <c r="W117" s="321">
        <v>464100</v>
      </c>
      <c r="X117" s="321"/>
      <c r="Y117" s="318">
        <v>652880</v>
      </c>
      <c r="Z117" s="318">
        <v>500</v>
      </c>
      <c r="AA117" s="318">
        <v>1728</v>
      </c>
      <c r="AB117" s="318">
        <v>417016.44</v>
      </c>
      <c r="AC117" s="318">
        <v>37226.97</v>
      </c>
      <c r="AD117" s="318"/>
      <c r="AE117" s="318"/>
      <c r="AF117" s="318"/>
      <c r="AG117" s="61">
        <f t="shared" si="9"/>
        <v>886996.89</v>
      </c>
      <c r="AH117" s="39">
        <f t="shared" si="10"/>
        <v>110042.26</v>
      </c>
      <c r="AI117" s="40">
        <f t="shared" si="11"/>
        <v>776954.63</v>
      </c>
      <c r="AJ117" s="37">
        <f t="shared" si="12"/>
        <v>920895.91</v>
      </c>
      <c r="AK117" s="36">
        <f t="shared" si="14"/>
        <v>1109351.4099999999</v>
      </c>
      <c r="AL117" s="45">
        <f t="shared" si="13"/>
        <v>-188455.49999999988</v>
      </c>
    </row>
    <row r="118" spans="1:38" ht="15" thickBot="1" x14ac:dyDescent="0.25">
      <c r="A118" s="27" t="s">
        <v>411</v>
      </c>
      <c r="B118" s="27" t="s">
        <v>412</v>
      </c>
      <c r="C118" s="52">
        <v>3571</v>
      </c>
      <c r="D118" s="53" t="s">
        <v>797</v>
      </c>
      <c r="E118" t="s">
        <v>2927</v>
      </c>
      <c r="F118" s="319">
        <v>731793.74</v>
      </c>
      <c r="G118" s="319"/>
      <c r="H118" s="319">
        <v>122096.39</v>
      </c>
      <c r="I118">
        <v>879511.8</v>
      </c>
      <c r="J118">
        <v>66942.89</v>
      </c>
      <c r="K118" s="322"/>
      <c r="L118" s="322">
        <v>30468.23</v>
      </c>
      <c r="M118" s="322">
        <v>58518</v>
      </c>
      <c r="N118" s="322">
        <v>5671</v>
      </c>
      <c r="O118"/>
      <c r="P118"/>
      <c r="Q118">
        <v>900</v>
      </c>
      <c r="R118">
        <v>1488507.55</v>
      </c>
      <c r="S118" s="321">
        <v>248666.47</v>
      </c>
      <c r="T118" s="321"/>
      <c r="U118" s="321"/>
      <c r="V118" s="321"/>
      <c r="W118" s="321">
        <v>298095</v>
      </c>
      <c r="X118" s="321"/>
      <c r="Y118" s="318">
        <v>376173</v>
      </c>
      <c r="Z118" s="318"/>
      <c r="AA118" s="318"/>
      <c r="AB118" s="318">
        <v>76549.600000000006</v>
      </c>
      <c r="AC118" s="318">
        <v>40303.440000000002</v>
      </c>
      <c r="AD118" s="318"/>
      <c r="AE118" s="318"/>
      <c r="AF118" s="318"/>
      <c r="AG118" s="61">
        <f t="shared" si="9"/>
        <v>853890.13</v>
      </c>
      <c r="AH118" s="39">
        <f t="shared" si="10"/>
        <v>94657.23</v>
      </c>
      <c r="AI118" s="40">
        <f t="shared" si="11"/>
        <v>759232.9</v>
      </c>
      <c r="AJ118" s="37">
        <f t="shared" si="12"/>
        <v>546761.47</v>
      </c>
      <c r="AK118" s="36">
        <f t="shared" si="14"/>
        <v>493026.04</v>
      </c>
      <c r="AL118" s="45">
        <f t="shared" si="13"/>
        <v>53735.429999999993</v>
      </c>
    </row>
    <row r="119" spans="1:38" ht="15" thickBot="1" x14ac:dyDescent="0.25">
      <c r="A119" s="27" t="s">
        <v>411</v>
      </c>
      <c r="B119" s="27" t="s">
        <v>412</v>
      </c>
      <c r="C119" s="52">
        <v>3383</v>
      </c>
      <c r="D119" s="53" t="s">
        <v>798</v>
      </c>
      <c r="E119" t="s">
        <v>2928</v>
      </c>
      <c r="F119" s="319">
        <v>740965</v>
      </c>
      <c r="G119" s="319"/>
      <c r="H119" s="319">
        <v>89651.06</v>
      </c>
      <c r="I119">
        <v>617510.99</v>
      </c>
      <c r="J119">
        <v>127595.45</v>
      </c>
      <c r="K119" s="322"/>
      <c r="L119" s="322">
        <v>12000</v>
      </c>
      <c r="M119" s="322"/>
      <c r="N119" s="322">
        <v>0</v>
      </c>
      <c r="O119"/>
      <c r="P119"/>
      <c r="Q119">
        <v>45948.51</v>
      </c>
      <c r="R119">
        <v>1247302.3600000001</v>
      </c>
      <c r="S119" s="321">
        <v>18038.8</v>
      </c>
      <c r="T119" s="321"/>
      <c r="U119" s="321"/>
      <c r="V119" s="321"/>
      <c r="W119" s="321">
        <v>241227</v>
      </c>
      <c r="X119" s="321"/>
      <c r="Y119" s="318">
        <v>336157</v>
      </c>
      <c r="Z119" s="318"/>
      <c r="AA119" s="318"/>
      <c r="AB119" s="318">
        <v>106056.18</v>
      </c>
      <c r="AC119" s="318">
        <v>28592.51</v>
      </c>
      <c r="AD119" s="318"/>
      <c r="AE119" s="318"/>
      <c r="AF119" s="318"/>
      <c r="AG119" s="61">
        <f t="shared" si="9"/>
        <v>830616.06</v>
      </c>
      <c r="AH119" s="39">
        <f t="shared" si="10"/>
        <v>12000</v>
      </c>
      <c r="AI119" s="40">
        <f t="shared" si="11"/>
        <v>818616.06</v>
      </c>
      <c r="AJ119" s="37">
        <f t="shared" si="12"/>
        <v>259265.8</v>
      </c>
      <c r="AK119" s="36">
        <f t="shared" si="14"/>
        <v>470805.69</v>
      </c>
      <c r="AL119" s="45">
        <f t="shared" si="13"/>
        <v>-211539.89</v>
      </c>
    </row>
    <row r="120" spans="1:38" ht="15" thickBot="1" x14ac:dyDescent="0.25">
      <c r="A120" s="27" t="s">
        <v>411</v>
      </c>
      <c r="B120" s="27" t="s">
        <v>412</v>
      </c>
      <c r="C120" s="52">
        <v>3666</v>
      </c>
      <c r="D120" s="53" t="s">
        <v>799</v>
      </c>
      <c r="E120" t="s">
        <v>2929</v>
      </c>
      <c r="F120" s="319">
        <v>768353.13</v>
      </c>
      <c r="G120" s="319"/>
      <c r="H120" s="319">
        <v>31160.69</v>
      </c>
      <c r="I120">
        <v>537043.38</v>
      </c>
      <c r="J120">
        <v>101090.15</v>
      </c>
      <c r="K120" s="322"/>
      <c r="L120" s="322">
        <v>31189.4</v>
      </c>
      <c r="M120" s="322"/>
      <c r="N120" s="322">
        <v>6340.4</v>
      </c>
      <c r="O120"/>
      <c r="P120"/>
      <c r="Q120">
        <v>7789.09</v>
      </c>
      <c r="R120">
        <v>1693308.65</v>
      </c>
      <c r="S120" s="321">
        <v>244166.49</v>
      </c>
      <c r="T120" s="321"/>
      <c r="U120" s="321"/>
      <c r="V120" s="321"/>
      <c r="W120" s="321">
        <v>188317</v>
      </c>
      <c r="X120" s="321"/>
      <c r="Y120" s="318">
        <v>264541</v>
      </c>
      <c r="Z120" s="318"/>
      <c r="AA120" s="318">
        <v>1008</v>
      </c>
      <c r="AB120" s="318">
        <v>87759.57</v>
      </c>
      <c r="AC120" s="318">
        <v>25144.14</v>
      </c>
      <c r="AD120" s="318"/>
      <c r="AE120" s="318"/>
      <c r="AF120" s="318"/>
      <c r="AG120" s="61">
        <f t="shared" si="9"/>
        <v>799513.82</v>
      </c>
      <c r="AH120" s="39">
        <f t="shared" si="10"/>
        <v>37529.800000000003</v>
      </c>
      <c r="AI120" s="40">
        <f t="shared" si="11"/>
        <v>761984.0199999999</v>
      </c>
      <c r="AJ120" s="37">
        <f t="shared" si="12"/>
        <v>432483.49</v>
      </c>
      <c r="AK120" s="36">
        <f t="shared" si="14"/>
        <v>378452.71</v>
      </c>
      <c r="AL120" s="45">
        <f t="shared" si="13"/>
        <v>54030.77999999997</v>
      </c>
    </row>
    <row r="121" spans="1:38" ht="15" thickBot="1" x14ac:dyDescent="0.25">
      <c r="A121" s="27" t="s">
        <v>411</v>
      </c>
      <c r="B121" s="27" t="s">
        <v>412</v>
      </c>
      <c r="C121" s="52">
        <v>4139</v>
      </c>
      <c r="D121" s="53" t="s">
        <v>800</v>
      </c>
      <c r="E121" t="s">
        <v>2930</v>
      </c>
      <c r="F121" s="319">
        <v>699083.43</v>
      </c>
      <c r="G121" s="319">
        <v>20000</v>
      </c>
      <c r="H121" s="319">
        <v>195544.54</v>
      </c>
      <c r="I121">
        <v>900270.3</v>
      </c>
      <c r="J121">
        <v>279707.48</v>
      </c>
      <c r="K121" s="322"/>
      <c r="L121" s="322">
        <v>116318.2</v>
      </c>
      <c r="M121" s="322">
        <v>51444</v>
      </c>
      <c r="N121" s="322">
        <v>0</v>
      </c>
      <c r="O121"/>
      <c r="P121"/>
      <c r="Q121">
        <v>28000</v>
      </c>
      <c r="R121"/>
      <c r="S121" s="321">
        <v>238724.77</v>
      </c>
      <c r="T121" s="321"/>
      <c r="U121" s="321"/>
      <c r="V121" s="321"/>
      <c r="W121" s="321">
        <v>487323</v>
      </c>
      <c r="X121" s="321"/>
      <c r="Y121" s="318">
        <v>633283</v>
      </c>
      <c r="Z121" s="318">
        <v>2312</v>
      </c>
      <c r="AA121" s="318"/>
      <c r="AB121" s="318">
        <v>112252.82</v>
      </c>
      <c r="AC121" s="318">
        <v>60025.62</v>
      </c>
      <c r="AD121" s="318"/>
      <c r="AE121" s="318"/>
      <c r="AF121" s="318"/>
      <c r="AG121" s="61">
        <f t="shared" si="9"/>
        <v>914627.97000000009</v>
      </c>
      <c r="AH121" s="39">
        <f t="shared" si="10"/>
        <v>167762.20000000001</v>
      </c>
      <c r="AI121" s="40">
        <f t="shared" si="11"/>
        <v>746865.77</v>
      </c>
      <c r="AJ121" s="37">
        <f t="shared" si="12"/>
        <v>726047.77</v>
      </c>
      <c r="AK121" s="36">
        <f t="shared" si="14"/>
        <v>807873.44000000006</v>
      </c>
      <c r="AL121" s="45">
        <f t="shared" si="13"/>
        <v>-81825.670000000042</v>
      </c>
    </row>
    <row r="122" spans="1:38" ht="15" thickBot="1" x14ac:dyDescent="0.25">
      <c r="A122" s="27" t="s">
        <v>411</v>
      </c>
      <c r="B122" s="27" t="s">
        <v>412</v>
      </c>
      <c r="C122" s="52">
        <v>1457</v>
      </c>
      <c r="D122" s="53" t="s">
        <v>801</v>
      </c>
      <c r="E122" t="s">
        <v>2931</v>
      </c>
      <c r="F122" s="319">
        <v>368584.79</v>
      </c>
      <c r="G122" s="319"/>
      <c r="H122" s="319">
        <v>125783.29</v>
      </c>
      <c r="I122">
        <v>312546.51</v>
      </c>
      <c r="J122">
        <v>20190.63</v>
      </c>
      <c r="K122" s="322"/>
      <c r="L122" s="322">
        <v>39549.08</v>
      </c>
      <c r="M122" s="322">
        <v>53400</v>
      </c>
      <c r="N122" s="322">
        <v>2449</v>
      </c>
      <c r="O122"/>
      <c r="P122"/>
      <c r="Q122">
        <v>24381.4</v>
      </c>
      <c r="R122">
        <v>345503.07</v>
      </c>
      <c r="S122" s="321">
        <v>202475.74</v>
      </c>
      <c r="T122" s="321"/>
      <c r="U122" s="321"/>
      <c r="V122" s="321"/>
      <c r="W122" s="321">
        <v>190890</v>
      </c>
      <c r="X122" s="321"/>
      <c r="Y122" s="318">
        <v>299395</v>
      </c>
      <c r="Z122" s="318"/>
      <c r="AA122" s="318"/>
      <c r="AB122" s="318">
        <v>71181.23</v>
      </c>
      <c r="AC122" s="318">
        <v>14690.32</v>
      </c>
      <c r="AD122" s="318"/>
      <c r="AE122" s="318"/>
      <c r="AF122" s="318"/>
      <c r="AG122" s="61">
        <f t="shared" si="9"/>
        <v>494368.07999999996</v>
      </c>
      <c r="AH122" s="39">
        <f t="shared" si="10"/>
        <v>95398.080000000002</v>
      </c>
      <c r="AI122" s="40">
        <f t="shared" si="11"/>
        <v>398969.99999999994</v>
      </c>
      <c r="AJ122" s="37">
        <f t="shared" si="12"/>
        <v>393365.74</v>
      </c>
      <c r="AK122" s="36">
        <f t="shared" si="14"/>
        <v>385266.55</v>
      </c>
      <c r="AL122" s="45">
        <f t="shared" si="13"/>
        <v>8099.1900000000023</v>
      </c>
    </row>
    <row r="123" spans="1:38" ht="15" thickBot="1" x14ac:dyDescent="0.25">
      <c r="A123" s="27" t="s">
        <v>411</v>
      </c>
      <c r="B123" s="27" t="s">
        <v>412</v>
      </c>
      <c r="C123" s="52">
        <v>2356</v>
      </c>
      <c r="D123" s="53" t="s">
        <v>802</v>
      </c>
      <c r="E123" t="s">
        <v>2939</v>
      </c>
      <c r="F123" s="319">
        <v>521858.47</v>
      </c>
      <c r="G123" s="319"/>
      <c r="H123" s="319">
        <v>80491.98</v>
      </c>
      <c r="I123">
        <v>473269.04</v>
      </c>
      <c r="J123">
        <v>71535.91</v>
      </c>
      <c r="K123" s="322">
        <v>0</v>
      </c>
      <c r="L123" s="322">
        <v>16732.060000000001</v>
      </c>
      <c r="M123" s="322"/>
      <c r="N123" s="322">
        <v>0</v>
      </c>
      <c r="O123"/>
      <c r="P123"/>
      <c r="Q123"/>
      <c r="R123">
        <v>2439641.09</v>
      </c>
      <c r="S123" s="321">
        <v>220126.24</v>
      </c>
      <c r="T123" s="321"/>
      <c r="U123" s="321"/>
      <c r="V123" s="321"/>
      <c r="W123" s="321">
        <v>247890</v>
      </c>
      <c r="X123" s="321"/>
      <c r="Y123" s="318">
        <v>276390</v>
      </c>
      <c r="Z123" s="318"/>
      <c r="AA123" s="318"/>
      <c r="AB123" s="318">
        <v>114880.21</v>
      </c>
      <c r="AC123" s="318">
        <v>60056.17</v>
      </c>
      <c r="AD123" s="318"/>
      <c r="AE123" s="318"/>
      <c r="AF123" s="318"/>
      <c r="AG123" s="61">
        <f t="shared" si="9"/>
        <v>602350.44999999995</v>
      </c>
      <c r="AH123" s="39">
        <f t="shared" si="10"/>
        <v>16732.060000000001</v>
      </c>
      <c r="AI123" s="40">
        <f t="shared" si="11"/>
        <v>585618.3899999999</v>
      </c>
      <c r="AJ123" s="37">
        <f t="shared" si="12"/>
        <v>468016.24</v>
      </c>
      <c r="AK123" s="36">
        <f t="shared" si="14"/>
        <v>451326.38</v>
      </c>
      <c r="AL123" s="45">
        <f t="shared" si="13"/>
        <v>16689.859999999986</v>
      </c>
    </row>
    <row r="124" spans="1:38" ht="15" thickBot="1" x14ac:dyDescent="0.25">
      <c r="A124" s="27" t="s">
        <v>411</v>
      </c>
      <c r="B124" s="27" t="s">
        <v>412</v>
      </c>
      <c r="C124" s="52">
        <v>3094</v>
      </c>
      <c r="D124" s="53" t="s">
        <v>803</v>
      </c>
      <c r="E124" t="s">
        <v>2941</v>
      </c>
      <c r="F124" s="319">
        <v>628593.63</v>
      </c>
      <c r="G124" s="319"/>
      <c r="H124" s="319">
        <v>217267.93</v>
      </c>
      <c r="I124">
        <v>632589</v>
      </c>
      <c r="J124">
        <v>68833.09</v>
      </c>
      <c r="K124" s="322"/>
      <c r="L124" s="322">
        <v>25300</v>
      </c>
      <c r="M124" s="322">
        <v>71050</v>
      </c>
      <c r="N124" s="322">
        <v>3868.01</v>
      </c>
      <c r="O124"/>
      <c r="P124"/>
      <c r="Q124">
        <v>450</v>
      </c>
      <c r="R124">
        <v>3028722.67</v>
      </c>
      <c r="S124" s="321">
        <v>229951.34</v>
      </c>
      <c r="T124" s="321"/>
      <c r="U124" s="321"/>
      <c r="V124" s="321"/>
      <c r="W124" s="321">
        <v>317269.3</v>
      </c>
      <c r="X124" s="321"/>
      <c r="Y124" s="318">
        <v>391875.3</v>
      </c>
      <c r="Z124" s="318"/>
      <c r="AA124" s="318"/>
      <c r="AB124" s="318">
        <v>82917.33</v>
      </c>
      <c r="AC124" s="318">
        <v>62585.440000000002</v>
      </c>
      <c r="AD124" s="318"/>
      <c r="AE124" s="318"/>
      <c r="AF124" s="318"/>
      <c r="AG124" s="61">
        <f t="shared" si="9"/>
        <v>845861.56</v>
      </c>
      <c r="AH124" s="39">
        <f t="shared" si="10"/>
        <v>100218.01</v>
      </c>
      <c r="AI124" s="40">
        <f t="shared" si="11"/>
        <v>745643.55</v>
      </c>
      <c r="AJ124" s="37">
        <f t="shared" si="12"/>
        <v>547220.64</v>
      </c>
      <c r="AK124" s="36">
        <f t="shared" si="14"/>
        <v>537378.07000000007</v>
      </c>
      <c r="AL124" s="45">
        <f t="shared" si="13"/>
        <v>9842.5699999999488</v>
      </c>
    </row>
    <row r="125" spans="1:38" ht="15" thickBot="1" x14ac:dyDescent="0.25">
      <c r="A125" s="27" t="s">
        <v>411</v>
      </c>
      <c r="B125" s="27" t="s">
        <v>412</v>
      </c>
      <c r="C125" s="52">
        <v>2499</v>
      </c>
      <c r="D125" s="53" t="s">
        <v>804</v>
      </c>
      <c r="E125" t="s">
        <v>2943</v>
      </c>
      <c r="F125" s="319">
        <v>305192.44</v>
      </c>
      <c r="G125" s="319">
        <v>25152</v>
      </c>
      <c r="H125" s="319">
        <v>31062.47</v>
      </c>
      <c r="I125">
        <v>877505.96</v>
      </c>
      <c r="J125">
        <v>73862.16</v>
      </c>
      <c r="K125" s="322"/>
      <c r="L125" s="322">
        <v>67969.919999999998</v>
      </c>
      <c r="M125" s="322"/>
      <c r="N125" s="322">
        <v>0</v>
      </c>
      <c r="O125"/>
      <c r="P125"/>
      <c r="Q125"/>
      <c r="R125"/>
      <c r="S125" s="321">
        <v>219462.11</v>
      </c>
      <c r="T125" s="321"/>
      <c r="U125" s="321"/>
      <c r="V125" s="321"/>
      <c r="W125" s="321">
        <v>358628.02</v>
      </c>
      <c r="X125" s="321"/>
      <c r="Y125" s="318">
        <v>461320.02</v>
      </c>
      <c r="Z125" s="318"/>
      <c r="AA125" s="318"/>
      <c r="AB125" s="318">
        <v>81221.2</v>
      </c>
      <c r="AC125" s="318">
        <v>57926.63</v>
      </c>
      <c r="AD125" s="318"/>
      <c r="AE125" s="318"/>
      <c r="AF125" s="318"/>
      <c r="AG125" s="61">
        <f t="shared" si="9"/>
        <v>361406.91000000003</v>
      </c>
      <c r="AH125" s="39">
        <f t="shared" si="10"/>
        <v>67969.919999999998</v>
      </c>
      <c r="AI125" s="40">
        <f t="shared" si="11"/>
        <v>293436.99000000005</v>
      </c>
      <c r="AJ125" s="37">
        <f t="shared" si="12"/>
        <v>578090.13</v>
      </c>
      <c r="AK125" s="36">
        <f t="shared" si="14"/>
        <v>600467.85</v>
      </c>
      <c r="AL125" s="45">
        <f t="shared" si="13"/>
        <v>-22377.719999999972</v>
      </c>
    </row>
    <row r="126" spans="1:38" ht="15" thickBot="1" x14ac:dyDescent="0.25">
      <c r="A126" s="27" t="s">
        <v>415</v>
      </c>
      <c r="B126" s="27" t="s">
        <v>416</v>
      </c>
      <c r="C126" s="52">
        <v>5132</v>
      </c>
      <c r="D126" s="53" t="s">
        <v>805</v>
      </c>
      <c r="E126" t="s">
        <v>2910</v>
      </c>
      <c r="F126" s="319">
        <v>580817.78</v>
      </c>
      <c r="G126" s="319">
        <v>24400</v>
      </c>
      <c r="H126" s="319">
        <v>7908.81</v>
      </c>
      <c r="I126">
        <v>798086.34</v>
      </c>
      <c r="J126">
        <v>181962.68</v>
      </c>
      <c r="K126" s="322"/>
      <c r="L126" s="322">
        <v>120757.33</v>
      </c>
      <c r="M126" s="322"/>
      <c r="N126" s="322">
        <v>1310</v>
      </c>
      <c r="O126">
        <v>85640</v>
      </c>
      <c r="P126"/>
      <c r="Q126">
        <v>-40659.11</v>
      </c>
      <c r="R126">
        <v>2656385</v>
      </c>
      <c r="S126" s="321">
        <v>366597.76</v>
      </c>
      <c r="T126" s="321"/>
      <c r="U126" s="321"/>
      <c r="V126" s="321"/>
      <c r="W126" s="321">
        <v>529666.5</v>
      </c>
      <c r="X126" s="321"/>
      <c r="Y126" s="318">
        <v>728209.5</v>
      </c>
      <c r="Z126" s="318"/>
      <c r="AA126" s="318"/>
      <c r="AB126" s="318">
        <v>142348.07</v>
      </c>
      <c r="AC126" s="318">
        <v>58064.23</v>
      </c>
      <c r="AD126" s="318"/>
      <c r="AE126" s="318"/>
      <c r="AF126" s="318"/>
      <c r="AG126" s="61">
        <f t="shared" si="9"/>
        <v>613126.59000000008</v>
      </c>
      <c r="AH126" s="39">
        <f t="shared" si="10"/>
        <v>122067.33</v>
      </c>
      <c r="AI126" s="40">
        <f t="shared" si="11"/>
        <v>491059.26000000007</v>
      </c>
      <c r="AJ126" s="37">
        <f t="shared" si="12"/>
        <v>896264.26</v>
      </c>
      <c r="AK126" s="36">
        <f t="shared" si="14"/>
        <v>928621.8</v>
      </c>
      <c r="AL126" s="45">
        <f t="shared" si="13"/>
        <v>-32357.540000000037</v>
      </c>
    </row>
    <row r="127" spans="1:38" ht="15" thickBot="1" x14ac:dyDescent="0.25">
      <c r="A127" s="27" t="s">
        <v>415</v>
      </c>
      <c r="B127" s="27" t="s">
        <v>416</v>
      </c>
      <c r="C127" s="52">
        <v>2779</v>
      </c>
      <c r="D127" s="53" t="s">
        <v>806</v>
      </c>
      <c r="E127" t="s">
        <v>2911</v>
      </c>
      <c r="F127" s="319">
        <v>704107.17</v>
      </c>
      <c r="G127" s="319">
        <v>17600</v>
      </c>
      <c r="H127" s="319">
        <v>13571.21</v>
      </c>
      <c r="I127">
        <v>241016.8</v>
      </c>
      <c r="J127">
        <v>188051.37</v>
      </c>
      <c r="K127" s="322"/>
      <c r="L127" s="322">
        <v>60887.05</v>
      </c>
      <c r="M127" s="322"/>
      <c r="N127" s="322"/>
      <c r="O127"/>
      <c r="P127"/>
      <c r="Q127">
        <v>-21840.6</v>
      </c>
      <c r="R127">
        <v>2668500</v>
      </c>
      <c r="S127" s="321">
        <v>240248.15</v>
      </c>
      <c r="T127" s="321"/>
      <c r="U127" s="321"/>
      <c r="V127" s="321"/>
      <c r="W127" s="321">
        <v>473823</v>
      </c>
      <c r="X127" s="321"/>
      <c r="Y127" s="318">
        <v>581799</v>
      </c>
      <c r="Z127" s="318"/>
      <c r="AA127" s="318"/>
      <c r="AB127" s="318">
        <v>105122.6</v>
      </c>
      <c r="AC127" s="318">
        <v>30630.95</v>
      </c>
      <c r="AD127" s="318"/>
      <c r="AE127" s="318"/>
      <c r="AF127" s="318"/>
      <c r="AG127" s="61">
        <f t="shared" si="9"/>
        <v>735278.38</v>
      </c>
      <c r="AH127" s="39">
        <f t="shared" si="10"/>
        <v>60887.05</v>
      </c>
      <c r="AI127" s="40">
        <f t="shared" si="11"/>
        <v>674391.33</v>
      </c>
      <c r="AJ127" s="37">
        <f t="shared" si="12"/>
        <v>714071.15</v>
      </c>
      <c r="AK127" s="36">
        <f t="shared" si="14"/>
        <v>717552.54999999993</v>
      </c>
      <c r="AL127" s="45">
        <f t="shared" si="13"/>
        <v>-3481.3999999999069</v>
      </c>
    </row>
    <row r="128" spans="1:38" ht="15" thickBot="1" x14ac:dyDescent="0.25">
      <c r="A128" s="27" t="s">
        <v>415</v>
      </c>
      <c r="B128" s="27" t="s">
        <v>416</v>
      </c>
      <c r="C128" s="52">
        <v>5936</v>
      </c>
      <c r="D128" s="53" t="s">
        <v>807</v>
      </c>
      <c r="E128" t="s">
        <v>2914</v>
      </c>
      <c r="F128" s="319">
        <v>859818.66</v>
      </c>
      <c r="G128" s="319">
        <v>45800</v>
      </c>
      <c r="H128" s="319">
        <v>44010.14</v>
      </c>
      <c r="I128">
        <v>4701740.05</v>
      </c>
      <c r="J128">
        <v>134571.5</v>
      </c>
      <c r="K128" s="322"/>
      <c r="L128" s="322">
        <v>226364.77</v>
      </c>
      <c r="M128" s="322"/>
      <c r="N128" s="322">
        <v>29</v>
      </c>
      <c r="O128"/>
      <c r="P128"/>
      <c r="Q128">
        <v>-5845.42</v>
      </c>
      <c r="R128">
        <v>9526566.6699999999</v>
      </c>
      <c r="S128" s="321">
        <v>409164.93</v>
      </c>
      <c r="T128" s="321">
        <v>100000</v>
      </c>
      <c r="U128" s="321">
        <v>119.97</v>
      </c>
      <c r="V128" s="321"/>
      <c r="W128" s="321">
        <v>813813.9</v>
      </c>
      <c r="X128" s="321"/>
      <c r="Y128" s="318">
        <v>984249.9</v>
      </c>
      <c r="Z128" s="318"/>
      <c r="AA128" s="318"/>
      <c r="AB128" s="318">
        <v>182207.06</v>
      </c>
      <c r="AC128" s="318">
        <v>124787.71</v>
      </c>
      <c r="AD128" s="318"/>
      <c r="AE128" s="318"/>
      <c r="AF128" s="318"/>
      <c r="AG128" s="61">
        <f t="shared" si="9"/>
        <v>949628.8</v>
      </c>
      <c r="AH128" s="39">
        <f t="shared" si="10"/>
        <v>226393.77</v>
      </c>
      <c r="AI128" s="40">
        <f t="shared" si="11"/>
        <v>723235.03</v>
      </c>
      <c r="AJ128" s="37">
        <f t="shared" si="12"/>
        <v>1323098.8</v>
      </c>
      <c r="AK128" s="36">
        <f t="shared" si="14"/>
        <v>1291244.67</v>
      </c>
      <c r="AL128" s="45">
        <f t="shared" si="13"/>
        <v>31854.130000000121</v>
      </c>
    </row>
    <row r="129" spans="1:38" ht="15" thickBot="1" x14ac:dyDescent="0.25">
      <c r="A129" s="27" t="s">
        <v>415</v>
      </c>
      <c r="B129" s="27" t="s">
        <v>416</v>
      </c>
      <c r="C129" s="52">
        <v>2905</v>
      </c>
      <c r="D129" s="53" t="s">
        <v>808</v>
      </c>
      <c r="E129" t="s">
        <v>2916</v>
      </c>
      <c r="F129" s="319">
        <v>834058.37</v>
      </c>
      <c r="G129" s="319">
        <v>19200</v>
      </c>
      <c r="H129" s="319">
        <v>0</v>
      </c>
      <c r="I129">
        <v>369693.9</v>
      </c>
      <c r="J129">
        <v>180183.43</v>
      </c>
      <c r="K129" s="322"/>
      <c r="L129" s="322">
        <v>59671.91</v>
      </c>
      <c r="M129" s="322"/>
      <c r="N129" s="322"/>
      <c r="O129">
        <v>155940</v>
      </c>
      <c r="P129"/>
      <c r="Q129">
        <v>-11194.4</v>
      </c>
      <c r="R129">
        <v>2647000</v>
      </c>
      <c r="S129" s="321">
        <v>267867.25</v>
      </c>
      <c r="T129" s="321"/>
      <c r="U129" s="321"/>
      <c r="V129" s="321"/>
      <c r="W129" s="321">
        <v>399679.5</v>
      </c>
      <c r="X129" s="321"/>
      <c r="Y129" s="318">
        <v>484868.58</v>
      </c>
      <c r="Z129" s="318"/>
      <c r="AA129" s="318"/>
      <c r="AB129" s="318">
        <v>98263.23</v>
      </c>
      <c r="AC129" s="318">
        <v>32239.02</v>
      </c>
      <c r="AD129" s="318"/>
      <c r="AE129" s="318"/>
      <c r="AF129" s="318"/>
      <c r="AG129" s="61">
        <f t="shared" si="9"/>
        <v>853258.37</v>
      </c>
      <c r="AH129" s="39">
        <f t="shared" si="10"/>
        <v>59671.91</v>
      </c>
      <c r="AI129" s="40">
        <f t="shared" si="11"/>
        <v>793586.46</v>
      </c>
      <c r="AJ129" s="37">
        <f t="shared" si="12"/>
        <v>667546.75</v>
      </c>
      <c r="AK129" s="36">
        <f t="shared" si="14"/>
        <v>615370.83000000007</v>
      </c>
      <c r="AL129" s="45">
        <f t="shared" si="13"/>
        <v>52175.919999999925</v>
      </c>
    </row>
    <row r="130" spans="1:38" ht="15" thickBot="1" x14ac:dyDescent="0.25">
      <c r="A130" s="27" t="s">
        <v>415</v>
      </c>
      <c r="B130" s="27" t="s">
        <v>416</v>
      </c>
      <c r="C130" s="52">
        <v>2680</v>
      </c>
      <c r="D130" s="53" t="s">
        <v>809</v>
      </c>
      <c r="E130" t="s">
        <v>2942</v>
      </c>
      <c r="F130" s="319">
        <v>297782.23</v>
      </c>
      <c r="G130" s="319">
        <v>0</v>
      </c>
      <c r="H130" s="319">
        <v>3645.94</v>
      </c>
      <c r="I130">
        <v>365462.41</v>
      </c>
      <c r="J130">
        <v>104939.08</v>
      </c>
      <c r="K130" s="322"/>
      <c r="L130" s="322">
        <v>60049</v>
      </c>
      <c r="M130" s="322"/>
      <c r="N130" s="322">
        <v>15</v>
      </c>
      <c r="O130"/>
      <c r="P130"/>
      <c r="Q130">
        <v>-13151.49</v>
      </c>
      <c r="R130">
        <v>1913700</v>
      </c>
      <c r="S130" s="321">
        <v>186153.18</v>
      </c>
      <c r="T130" s="321">
        <v>45000</v>
      </c>
      <c r="U130" s="321"/>
      <c r="V130" s="321"/>
      <c r="W130" s="321">
        <v>238375.5</v>
      </c>
      <c r="X130" s="321"/>
      <c r="Y130" s="318">
        <v>286537.5</v>
      </c>
      <c r="Z130" s="318"/>
      <c r="AA130" s="318"/>
      <c r="AB130" s="318">
        <v>94225.36</v>
      </c>
      <c r="AC130" s="318">
        <v>36949.64</v>
      </c>
      <c r="AD130" s="318"/>
      <c r="AE130" s="318"/>
      <c r="AF130" s="318"/>
      <c r="AG130" s="61">
        <f t="shared" si="9"/>
        <v>301428.17</v>
      </c>
      <c r="AH130" s="39">
        <f t="shared" si="10"/>
        <v>60064</v>
      </c>
      <c r="AI130" s="40">
        <f t="shared" si="11"/>
        <v>241364.16999999998</v>
      </c>
      <c r="AJ130" s="37">
        <f t="shared" si="12"/>
        <v>469528.68</v>
      </c>
      <c r="AK130" s="36">
        <f t="shared" si="14"/>
        <v>417712.5</v>
      </c>
      <c r="AL130" s="45">
        <f t="shared" si="13"/>
        <v>51816.179999999993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5"/>
  <sheetViews>
    <sheetView topLeftCell="Y1" zoomScaleNormal="100" workbookViewId="0">
      <selection sqref="A1:AB1048576"/>
    </sheetView>
  </sheetViews>
  <sheetFormatPr defaultColWidth="9" defaultRowHeight="14.25" x14ac:dyDescent="0.2"/>
  <cols>
    <col min="1" max="1" width="42.375" style="234" bestFit="1" customWidth="1"/>
    <col min="2" max="2" width="34.875" style="75" bestFit="1" customWidth="1"/>
    <col min="3" max="3" width="33.875" style="75" bestFit="1" customWidth="1"/>
    <col min="4" max="4" width="25.5" style="75" bestFit="1" customWidth="1"/>
    <col min="5" max="5" width="24.875" style="75" bestFit="1" customWidth="1"/>
    <col min="6" max="7" width="17" style="234" bestFit="1" customWidth="1"/>
    <col min="8" max="8" width="19.125" style="218" bestFit="1" customWidth="1"/>
    <col min="9" max="9" width="21" style="218" bestFit="1" customWidth="1"/>
    <col min="10" max="10" width="20.5" style="218" bestFit="1" customWidth="1"/>
    <col min="11" max="11" width="22.875" style="218" bestFit="1" customWidth="1"/>
    <col min="12" max="12" width="24.875" style="234" bestFit="1" customWidth="1"/>
    <col min="13" max="14" width="28.625" style="234" bestFit="1" customWidth="1"/>
    <col min="15" max="15" width="17" style="234" bestFit="1" customWidth="1"/>
    <col min="16" max="16" width="28.875" style="62" bestFit="1" customWidth="1"/>
    <col min="17" max="17" width="46" style="62" bestFit="1" customWidth="1"/>
    <col min="18" max="18" width="46.625" style="62" bestFit="1" customWidth="1"/>
    <col min="19" max="19" width="30.125" style="62" bestFit="1" customWidth="1"/>
    <col min="20" max="20" width="57" style="62" bestFit="1" customWidth="1"/>
    <col min="21" max="21" width="17" style="62" bestFit="1" customWidth="1"/>
    <col min="22" max="22" width="21.625" style="76" bestFit="1" customWidth="1"/>
    <col min="23" max="23" width="28" style="76" bestFit="1" customWidth="1"/>
    <col min="24" max="24" width="26.375" style="76" bestFit="1" customWidth="1"/>
    <col min="25" max="25" width="44.875" style="76" bestFit="1" customWidth="1"/>
    <col min="26" max="26" width="32.375" style="76" bestFit="1" customWidth="1"/>
    <col min="27" max="27" width="32.875" style="76" bestFit="1" customWidth="1"/>
    <col min="28" max="28" width="34.25" style="76" bestFit="1" customWidth="1"/>
    <col min="29" max="16384" width="9" style="234"/>
  </cols>
  <sheetData>
    <row r="1" spans="1:28" x14ac:dyDescent="0.2">
      <c r="A1" t="s">
        <v>2459</v>
      </c>
      <c r="B1" t="s">
        <v>2460</v>
      </c>
      <c r="C1" t="s">
        <v>2461</v>
      </c>
      <c r="D1" t="s">
        <v>2462</v>
      </c>
      <c r="E1" t="s">
        <v>2610</v>
      </c>
      <c r="F1" t="s">
        <v>2463</v>
      </c>
      <c r="G1" t="s">
        <v>2464</v>
      </c>
      <c r="H1" t="s">
        <v>2466</v>
      </c>
      <c r="I1" t="s">
        <v>2467</v>
      </c>
      <c r="J1" t="s">
        <v>2470</v>
      </c>
      <c r="K1" t="s">
        <v>2471</v>
      </c>
      <c r="L1" t="s">
        <v>2472</v>
      </c>
      <c r="M1" t="s">
        <v>2473</v>
      </c>
      <c r="N1" t="s">
        <v>2474</v>
      </c>
      <c r="O1" t="s">
        <v>2475</v>
      </c>
      <c r="P1" t="s">
        <v>2477</v>
      </c>
      <c r="Q1" t="s">
        <v>2478</v>
      </c>
      <c r="R1" t="s">
        <v>2479</v>
      </c>
      <c r="S1" t="s">
        <v>2480</v>
      </c>
      <c r="T1" t="s">
        <v>2482</v>
      </c>
      <c r="U1" t="s">
        <v>2483</v>
      </c>
      <c r="V1" t="s">
        <v>2484</v>
      </c>
      <c r="W1" t="s">
        <v>2485</v>
      </c>
      <c r="X1" t="s">
        <v>2486</v>
      </c>
      <c r="Y1" t="s">
        <v>2487</v>
      </c>
      <c r="Z1" t="s">
        <v>2488</v>
      </c>
      <c r="AA1" t="s">
        <v>2489</v>
      </c>
      <c r="AB1" t="s">
        <v>2946</v>
      </c>
    </row>
    <row r="2" spans="1:28" x14ac:dyDescent="0.2">
      <c r="A2" t="s">
        <v>2490</v>
      </c>
      <c r="B2" t="s">
        <v>2491</v>
      </c>
      <c r="C2" t="s">
        <v>2492</v>
      </c>
      <c r="D2" t="s">
        <v>2493</v>
      </c>
      <c r="E2" t="s">
        <v>2615</v>
      </c>
      <c r="F2" t="s">
        <v>2494</v>
      </c>
      <c r="G2" t="s">
        <v>2495</v>
      </c>
      <c r="H2" t="s">
        <v>2497</v>
      </c>
      <c r="I2" t="s">
        <v>2498</v>
      </c>
      <c r="J2" t="s">
        <v>2501</v>
      </c>
      <c r="K2" t="s">
        <v>2502</v>
      </c>
      <c r="L2" t="s">
        <v>2503</v>
      </c>
      <c r="M2" t="s">
        <v>2504</v>
      </c>
      <c r="N2" t="s">
        <v>2505</v>
      </c>
      <c r="O2" t="s">
        <v>2506</v>
      </c>
      <c r="P2" t="s">
        <v>2508</v>
      </c>
      <c r="Q2" t="s">
        <v>2509</v>
      </c>
      <c r="R2" t="s">
        <v>2510</v>
      </c>
      <c r="S2" t="s">
        <v>2511</v>
      </c>
      <c r="T2" t="s">
        <v>2513</v>
      </c>
      <c r="U2" t="s">
        <v>2514</v>
      </c>
      <c r="V2" t="s">
        <v>2515</v>
      </c>
      <c r="W2" t="s">
        <v>2516</v>
      </c>
      <c r="X2" t="s">
        <v>2517</v>
      </c>
      <c r="Y2" t="s">
        <v>2518</v>
      </c>
      <c r="Z2" t="s">
        <v>2519</v>
      </c>
      <c r="AA2" t="s">
        <v>2520</v>
      </c>
      <c r="AB2" t="s">
        <v>2947</v>
      </c>
    </row>
    <row r="3" spans="1:28" x14ac:dyDescent="0.2">
      <c r="A3" t="s">
        <v>2521</v>
      </c>
      <c r="B3">
        <v>50928264.439999998</v>
      </c>
      <c r="C3">
        <v>401421</v>
      </c>
      <c r="D3">
        <v>2868730.23</v>
      </c>
      <c r="E3">
        <v>-8176.61</v>
      </c>
      <c r="F3">
        <v>80888592.689999998</v>
      </c>
      <c r="G3">
        <v>30223613.41</v>
      </c>
      <c r="H3">
        <v>303729.14</v>
      </c>
      <c r="I3">
        <v>1137002.93</v>
      </c>
      <c r="J3">
        <v>49040</v>
      </c>
      <c r="K3">
        <v>1126965.8400000001</v>
      </c>
      <c r="L3">
        <v>427690.85</v>
      </c>
      <c r="M3">
        <v>18733517.449999999</v>
      </c>
      <c r="N3">
        <v>10384942.17</v>
      </c>
      <c r="O3">
        <v>134793577.41999999</v>
      </c>
      <c r="P3">
        <v>36814190.079999998</v>
      </c>
      <c r="Q3">
        <v>421355.44</v>
      </c>
      <c r="R3">
        <v>10105.58</v>
      </c>
      <c r="S3">
        <v>36717206.380000003</v>
      </c>
      <c r="T3">
        <v>672693.59</v>
      </c>
      <c r="U3">
        <v>45628498.439999998</v>
      </c>
      <c r="V3">
        <v>1324</v>
      </c>
      <c r="W3">
        <v>21293</v>
      </c>
      <c r="X3">
        <v>13269867.43</v>
      </c>
      <c r="Y3">
        <v>6565282.0199999996</v>
      </c>
      <c r="Z3">
        <v>19550</v>
      </c>
      <c r="AA3">
        <v>307632</v>
      </c>
      <c r="AB3">
        <v>625.95000000000005</v>
      </c>
    </row>
    <row r="4" spans="1:28" x14ac:dyDescent="0.2">
      <c r="A4" t="s">
        <v>2948</v>
      </c>
      <c r="B4">
        <v>1101857.19</v>
      </c>
      <c r="C4"/>
      <c r="D4">
        <v>35460</v>
      </c>
      <c r="E4">
        <v>0</v>
      </c>
      <c r="F4">
        <v>8</v>
      </c>
      <c r="G4">
        <v>355146.61</v>
      </c>
      <c r="H4"/>
      <c r="I4"/>
      <c r="J4">
        <v>8000</v>
      </c>
      <c r="K4">
        <v>481560.04</v>
      </c>
      <c r="L4"/>
      <c r="M4">
        <v>571683.59</v>
      </c>
      <c r="N4">
        <v>-7.18</v>
      </c>
      <c r="O4">
        <v>560321.12</v>
      </c>
      <c r="P4"/>
      <c r="Q4"/>
      <c r="R4"/>
      <c r="S4">
        <v>719263.65</v>
      </c>
      <c r="T4">
        <v>27316.41</v>
      </c>
      <c r="U4">
        <v>732953.65</v>
      </c>
      <c r="V4"/>
      <c r="W4">
        <v>4165</v>
      </c>
      <c r="X4">
        <v>99052.54</v>
      </c>
      <c r="Y4">
        <v>39494.639999999999</v>
      </c>
      <c r="Z4"/>
      <c r="AA4"/>
      <c r="AB4"/>
    </row>
    <row r="5" spans="1:28" x14ac:dyDescent="0.2">
      <c r="A5" t="s">
        <v>2949</v>
      </c>
      <c r="B5">
        <v>34725.79</v>
      </c>
      <c r="C5"/>
      <c r="D5">
        <v>16245</v>
      </c>
      <c r="E5">
        <v>53.86</v>
      </c>
      <c r="F5">
        <v>263907.03999999998</v>
      </c>
      <c r="G5">
        <v>299527.38</v>
      </c>
      <c r="H5">
        <v>27840</v>
      </c>
      <c r="I5"/>
      <c r="J5"/>
      <c r="K5">
        <v>28000</v>
      </c>
      <c r="L5"/>
      <c r="M5">
        <v>-1240421.3600000001</v>
      </c>
      <c r="N5">
        <v>-1974.32</v>
      </c>
      <c r="O5">
        <v>2026803.02</v>
      </c>
      <c r="P5"/>
      <c r="Q5"/>
      <c r="R5"/>
      <c r="S5">
        <v>244636</v>
      </c>
      <c r="T5">
        <v>16739.97</v>
      </c>
      <c r="U5">
        <v>244636</v>
      </c>
      <c r="V5"/>
      <c r="W5"/>
      <c r="X5">
        <v>94616</v>
      </c>
      <c r="Y5">
        <v>147912.24</v>
      </c>
      <c r="Z5"/>
      <c r="AA5"/>
      <c r="AB5"/>
    </row>
    <row r="6" spans="1:28" x14ac:dyDescent="0.2">
      <c r="A6" t="s">
        <v>2950</v>
      </c>
      <c r="B6">
        <v>0</v>
      </c>
      <c r="C6"/>
      <c r="D6">
        <v>39247</v>
      </c>
      <c r="E6"/>
      <c r="F6">
        <v>2552761.11</v>
      </c>
      <c r="G6">
        <v>12</v>
      </c>
      <c r="H6">
        <v>25200</v>
      </c>
      <c r="I6">
        <v>10436.19</v>
      </c>
      <c r="J6">
        <v>8000</v>
      </c>
      <c r="K6">
        <v>0</v>
      </c>
      <c r="L6"/>
      <c r="M6">
        <v>1942921.35</v>
      </c>
      <c r="N6"/>
      <c r="O6">
        <v>716949.66</v>
      </c>
      <c r="P6"/>
      <c r="Q6">
        <v>2000</v>
      </c>
      <c r="R6"/>
      <c r="S6">
        <v>634929.6</v>
      </c>
      <c r="T6">
        <v>12000</v>
      </c>
      <c r="U6">
        <v>634929.6</v>
      </c>
      <c r="V6"/>
      <c r="W6"/>
      <c r="X6">
        <v>77171.19</v>
      </c>
      <c r="Y6">
        <v>48315.9</v>
      </c>
      <c r="Z6"/>
      <c r="AA6"/>
      <c r="AB6"/>
    </row>
    <row r="7" spans="1:28" x14ac:dyDescent="0.2">
      <c r="A7" t="s">
        <v>2951</v>
      </c>
      <c r="B7">
        <v>369257.19</v>
      </c>
      <c r="C7"/>
      <c r="D7">
        <v>43199.94</v>
      </c>
      <c r="E7"/>
      <c r="F7">
        <v>3226100.6</v>
      </c>
      <c r="G7">
        <v>279605.62</v>
      </c>
      <c r="H7">
        <v>1190</v>
      </c>
      <c r="I7">
        <v>5653.81</v>
      </c>
      <c r="J7">
        <v>10000</v>
      </c>
      <c r="K7">
        <v>367200</v>
      </c>
      <c r="L7"/>
      <c r="M7">
        <v>3083546.99</v>
      </c>
      <c r="N7"/>
      <c r="O7">
        <v>550717.67000000004</v>
      </c>
      <c r="P7"/>
      <c r="Q7"/>
      <c r="R7"/>
      <c r="S7">
        <v>373159.5</v>
      </c>
      <c r="T7">
        <v>30800</v>
      </c>
      <c r="U7">
        <v>403959.5</v>
      </c>
      <c r="V7"/>
      <c r="W7"/>
      <c r="X7">
        <v>25410.2</v>
      </c>
      <c r="Y7">
        <v>74734.92</v>
      </c>
      <c r="Z7"/>
      <c r="AA7"/>
      <c r="AB7"/>
    </row>
    <row r="8" spans="1:28" x14ac:dyDescent="0.2">
      <c r="A8" t="s">
        <v>2952</v>
      </c>
      <c r="B8">
        <v>166049.03</v>
      </c>
      <c r="C8">
        <v>6250</v>
      </c>
      <c r="D8">
        <v>2350</v>
      </c>
      <c r="E8">
        <v>0</v>
      </c>
      <c r="F8">
        <v>286180.83</v>
      </c>
      <c r="G8">
        <v>28758.66</v>
      </c>
      <c r="H8">
        <v>33436.74</v>
      </c>
      <c r="I8">
        <v>16929.310000000001</v>
      </c>
      <c r="J8">
        <v>8000</v>
      </c>
      <c r="K8">
        <v>0</v>
      </c>
      <c r="L8"/>
      <c r="M8"/>
      <c r="N8">
        <v>-1794285.8</v>
      </c>
      <c r="O8">
        <v>2257089.6800000002</v>
      </c>
      <c r="P8"/>
      <c r="Q8">
        <v>196750</v>
      </c>
      <c r="R8"/>
      <c r="S8">
        <v>391348.5</v>
      </c>
      <c r="T8">
        <v>2000</v>
      </c>
      <c r="U8">
        <v>391348.5</v>
      </c>
      <c r="V8"/>
      <c r="W8">
        <v>17128</v>
      </c>
      <c r="X8">
        <v>152241.24</v>
      </c>
      <c r="Y8">
        <v>60962.17</v>
      </c>
      <c r="Z8"/>
      <c r="AA8"/>
      <c r="AB8"/>
    </row>
    <row r="9" spans="1:28" x14ac:dyDescent="0.2">
      <c r="A9" t="s">
        <v>2953</v>
      </c>
      <c r="B9">
        <v>28370</v>
      </c>
      <c r="C9"/>
      <c r="D9">
        <v>0</v>
      </c>
      <c r="E9"/>
      <c r="F9">
        <v>3790837.05</v>
      </c>
      <c r="G9">
        <v>220659.73</v>
      </c>
      <c r="H9">
        <v>33610</v>
      </c>
      <c r="I9">
        <v>316.13</v>
      </c>
      <c r="J9"/>
      <c r="K9">
        <v>28370</v>
      </c>
      <c r="L9"/>
      <c r="M9">
        <v>3848274.32</v>
      </c>
      <c r="N9">
        <v>2230</v>
      </c>
      <c r="O9">
        <v>253201</v>
      </c>
      <c r="P9"/>
      <c r="Q9"/>
      <c r="R9"/>
      <c r="S9">
        <v>221160</v>
      </c>
      <c r="T9">
        <v>721.8</v>
      </c>
      <c r="U9">
        <v>221160</v>
      </c>
      <c r="V9"/>
      <c r="W9"/>
      <c r="X9">
        <v>34647.93</v>
      </c>
      <c r="Y9">
        <v>92208.54</v>
      </c>
      <c r="Z9"/>
      <c r="AA9"/>
      <c r="AB9"/>
    </row>
    <row r="10" spans="1:28" x14ac:dyDescent="0.2">
      <c r="A10" t="s">
        <v>2954</v>
      </c>
      <c r="B10">
        <v>2802.14</v>
      </c>
      <c r="C10"/>
      <c r="D10">
        <v>4350</v>
      </c>
      <c r="E10">
        <v>0</v>
      </c>
      <c r="F10">
        <v>3313055.46</v>
      </c>
      <c r="G10">
        <v>3</v>
      </c>
      <c r="H10">
        <v>13850</v>
      </c>
      <c r="I10">
        <v>1409.68</v>
      </c>
      <c r="J10">
        <v>2040</v>
      </c>
      <c r="K10">
        <v>0</v>
      </c>
      <c r="L10"/>
      <c r="M10">
        <v>3264132.34</v>
      </c>
      <c r="N10">
        <v>200</v>
      </c>
      <c r="O10"/>
      <c r="P10"/>
      <c r="Q10"/>
      <c r="R10"/>
      <c r="S10">
        <v>96503.4</v>
      </c>
      <c r="T10">
        <v>112366.28</v>
      </c>
      <c r="U10">
        <v>96503.4</v>
      </c>
      <c r="V10"/>
      <c r="W10"/>
      <c r="X10">
        <v>31988.720000000001</v>
      </c>
      <c r="Y10">
        <v>41798.980000000003</v>
      </c>
      <c r="Z10"/>
      <c r="AA10"/>
      <c r="AB10"/>
    </row>
    <row r="11" spans="1:28" x14ac:dyDescent="0.2">
      <c r="A11" t="s">
        <v>2955</v>
      </c>
      <c r="B11">
        <v>20791.66</v>
      </c>
      <c r="C11"/>
      <c r="D11"/>
      <c r="E11">
        <v>26.79</v>
      </c>
      <c r="F11">
        <v>3615040.05</v>
      </c>
      <c r="G11">
        <v>23238.11</v>
      </c>
      <c r="H11"/>
      <c r="I11"/>
      <c r="J11"/>
      <c r="K11">
        <v>15300</v>
      </c>
      <c r="L11"/>
      <c r="M11">
        <v>3583834.57</v>
      </c>
      <c r="N11"/>
      <c r="O11">
        <v>99610.62</v>
      </c>
      <c r="P11"/>
      <c r="Q11"/>
      <c r="R11"/>
      <c r="S11">
        <v>140710.5</v>
      </c>
      <c r="T11">
        <v>5518.45</v>
      </c>
      <c r="U11">
        <v>140710.5</v>
      </c>
      <c r="V11"/>
      <c r="W11"/>
      <c r="X11"/>
      <c r="Y11">
        <v>45167.03</v>
      </c>
      <c r="Z11"/>
      <c r="AA11"/>
      <c r="AB11"/>
    </row>
    <row r="12" spans="1:28" x14ac:dyDescent="0.2">
      <c r="A12" t="s">
        <v>2956</v>
      </c>
      <c r="B12">
        <v>367069.63</v>
      </c>
      <c r="C12"/>
      <c r="D12">
        <v>45168.84</v>
      </c>
      <c r="E12"/>
      <c r="F12">
        <v>1218990.76</v>
      </c>
      <c r="G12">
        <v>371057.48</v>
      </c>
      <c r="H12">
        <v>0</v>
      </c>
      <c r="I12">
        <v>8940</v>
      </c>
      <c r="J12"/>
      <c r="K12"/>
      <c r="L12"/>
      <c r="M12"/>
      <c r="N12">
        <v>173028.28</v>
      </c>
      <c r="O12">
        <v>685585.33</v>
      </c>
      <c r="P12">
        <v>208367.81</v>
      </c>
      <c r="Q12"/>
      <c r="R12"/>
      <c r="S12">
        <v>799766</v>
      </c>
      <c r="T12"/>
      <c r="U12">
        <v>830610.8</v>
      </c>
      <c r="V12"/>
      <c r="W12"/>
      <c r="X12">
        <v>87659.51</v>
      </c>
      <c r="Y12">
        <v>106261.6</v>
      </c>
      <c r="Z12"/>
      <c r="AA12"/>
      <c r="AB12"/>
    </row>
    <row r="13" spans="1:28" x14ac:dyDescent="0.2">
      <c r="A13" t="s">
        <v>2957</v>
      </c>
      <c r="B13">
        <v>391850.73</v>
      </c>
      <c r="C13"/>
      <c r="D13">
        <v>196597.48</v>
      </c>
      <c r="E13"/>
      <c r="F13">
        <v>311384</v>
      </c>
      <c r="G13">
        <v>279538.63</v>
      </c>
      <c r="H13">
        <v>0</v>
      </c>
      <c r="I13"/>
      <c r="J13"/>
      <c r="K13"/>
      <c r="L13"/>
      <c r="M13"/>
      <c r="N13">
        <v>209935.17</v>
      </c>
      <c r="O13">
        <v>1517319.83</v>
      </c>
      <c r="P13">
        <v>283336.56</v>
      </c>
      <c r="Q13"/>
      <c r="R13"/>
      <c r="S13">
        <v>601625.5</v>
      </c>
      <c r="T13">
        <v>14000</v>
      </c>
      <c r="U13">
        <v>705660.5</v>
      </c>
      <c r="V13"/>
      <c r="W13"/>
      <c r="X13">
        <v>65630.33</v>
      </c>
      <c r="Y13">
        <v>66456.460000000006</v>
      </c>
      <c r="Z13"/>
      <c r="AA13"/>
      <c r="AB13"/>
    </row>
    <row r="14" spans="1:28" x14ac:dyDescent="0.2">
      <c r="A14" t="s">
        <v>2958</v>
      </c>
      <c r="B14">
        <v>109873.38</v>
      </c>
      <c r="C14"/>
      <c r="D14">
        <v>18583.95</v>
      </c>
      <c r="E14"/>
      <c r="F14">
        <v>932861.88</v>
      </c>
      <c r="G14">
        <v>388633.54</v>
      </c>
      <c r="H14">
        <v>0</v>
      </c>
      <c r="I14"/>
      <c r="J14"/>
      <c r="K14"/>
      <c r="L14"/>
      <c r="M14"/>
      <c r="N14">
        <v>146081.68</v>
      </c>
      <c r="O14">
        <v>1326846.8</v>
      </c>
      <c r="P14">
        <v>188531.53</v>
      </c>
      <c r="Q14"/>
      <c r="R14"/>
      <c r="S14">
        <v>365655</v>
      </c>
      <c r="T14"/>
      <c r="U14">
        <v>403395</v>
      </c>
      <c r="V14"/>
      <c r="W14"/>
      <c r="X14">
        <v>165228.81</v>
      </c>
      <c r="Y14">
        <v>96315.48</v>
      </c>
      <c r="Z14"/>
      <c r="AA14"/>
      <c r="AB14"/>
    </row>
    <row r="15" spans="1:28" x14ac:dyDescent="0.2">
      <c r="A15" t="s">
        <v>2959</v>
      </c>
      <c r="B15">
        <v>359622.14</v>
      </c>
      <c r="C15"/>
      <c r="D15">
        <v>85096.47</v>
      </c>
      <c r="E15"/>
      <c r="F15">
        <v>34822.800000000003</v>
      </c>
      <c r="G15">
        <v>243318.08</v>
      </c>
      <c r="H15">
        <v>0</v>
      </c>
      <c r="I15">
        <v>9750</v>
      </c>
      <c r="J15"/>
      <c r="K15"/>
      <c r="L15"/>
      <c r="M15"/>
      <c r="N15">
        <v>135112.06</v>
      </c>
      <c r="O15">
        <v>1336486.2</v>
      </c>
      <c r="P15">
        <v>393647</v>
      </c>
      <c r="Q15"/>
      <c r="R15"/>
      <c r="S15">
        <v>747876</v>
      </c>
      <c r="T15">
        <v>2500</v>
      </c>
      <c r="U15">
        <v>808553.8</v>
      </c>
      <c r="V15"/>
      <c r="W15"/>
      <c r="X15">
        <v>130066.55</v>
      </c>
      <c r="Y15">
        <v>62653.37</v>
      </c>
      <c r="Z15"/>
      <c r="AA15"/>
      <c r="AB15"/>
    </row>
    <row r="16" spans="1:28" x14ac:dyDescent="0.2">
      <c r="A16" t="s">
        <v>2960</v>
      </c>
      <c r="B16">
        <v>899459.21</v>
      </c>
      <c r="C16"/>
      <c r="D16">
        <v>64192.14</v>
      </c>
      <c r="E16"/>
      <c r="F16">
        <v>992051.44</v>
      </c>
      <c r="G16">
        <v>381034.43</v>
      </c>
      <c r="H16">
        <v>0</v>
      </c>
      <c r="I16">
        <v>9400</v>
      </c>
      <c r="J16"/>
      <c r="K16">
        <v>0</v>
      </c>
      <c r="L16"/>
      <c r="M16"/>
      <c r="N16">
        <v>257348.9</v>
      </c>
      <c r="O16">
        <v>2146839.4900000002</v>
      </c>
      <c r="P16">
        <v>559315.56000000006</v>
      </c>
      <c r="Q16"/>
      <c r="R16"/>
      <c r="S16">
        <v>737225.7</v>
      </c>
      <c r="T16"/>
      <c r="U16">
        <v>894676.22</v>
      </c>
      <c r="V16"/>
      <c r="W16"/>
      <c r="X16">
        <v>150837.43</v>
      </c>
      <c r="Y16">
        <v>112721.37</v>
      </c>
      <c r="Z16"/>
      <c r="AA16"/>
      <c r="AB16"/>
    </row>
    <row r="17" spans="1:28" x14ac:dyDescent="0.2">
      <c r="A17" t="s">
        <v>2961</v>
      </c>
      <c r="B17">
        <v>773649.89</v>
      </c>
      <c r="C17"/>
      <c r="D17">
        <v>74002.22</v>
      </c>
      <c r="E17"/>
      <c r="F17">
        <v>130340.57</v>
      </c>
      <c r="G17">
        <v>227049.49</v>
      </c>
      <c r="H17">
        <v>-200</v>
      </c>
      <c r="I17"/>
      <c r="J17"/>
      <c r="K17">
        <v>0</v>
      </c>
      <c r="L17"/>
      <c r="M17"/>
      <c r="N17">
        <v>221641.92</v>
      </c>
      <c r="O17">
        <v>1602780.76</v>
      </c>
      <c r="P17">
        <v>501812.95</v>
      </c>
      <c r="Q17"/>
      <c r="R17"/>
      <c r="S17">
        <v>606112.5</v>
      </c>
      <c r="T17"/>
      <c r="U17">
        <v>792128.62</v>
      </c>
      <c r="V17"/>
      <c r="W17"/>
      <c r="X17">
        <v>154506.85</v>
      </c>
      <c r="Y17">
        <v>57216.33</v>
      </c>
      <c r="Z17"/>
      <c r="AA17"/>
      <c r="AB17"/>
    </row>
    <row r="18" spans="1:28" x14ac:dyDescent="0.2">
      <c r="A18" t="s">
        <v>2962</v>
      </c>
      <c r="B18">
        <v>652885.72</v>
      </c>
      <c r="C18"/>
      <c r="D18">
        <v>6273.75</v>
      </c>
      <c r="E18"/>
      <c r="F18">
        <v>419540.28</v>
      </c>
      <c r="G18">
        <v>2051660.6</v>
      </c>
      <c r="H18">
        <v>-8000</v>
      </c>
      <c r="I18"/>
      <c r="J18"/>
      <c r="K18"/>
      <c r="L18"/>
      <c r="M18"/>
      <c r="N18">
        <v>61975</v>
      </c>
      <c r="O18">
        <v>2036704.82</v>
      </c>
      <c r="P18">
        <v>499994.79</v>
      </c>
      <c r="Q18"/>
      <c r="R18"/>
      <c r="S18">
        <v>245602.5</v>
      </c>
      <c r="T18"/>
      <c r="U18">
        <v>245602.5</v>
      </c>
      <c r="V18"/>
      <c r="W18"/>
      <c r="X18">
        <v>94323.47</v>
      </c>
      <c r="Y18">
        <v>215878.39</v>
      </c>
      <c r="Z18"/>
      <c r="AA18"/>
      <c r="AB18"/>
    </row>
    <row r="19" spans="1:28" x14ac:dyDescent="0.2">
      <c r="A19" t="s">
        <v>2963</v>
      </c>
      <c r="B19">
        <v>409151.29</v>
      </c>
      <c r="C19"/>
      <c r="D19">
        <v>81476.31</v>
      </c>
      <c r="E19"/>
      <c r="F19">
        <v>1130701.3500000001</v>
      </c>
      <c r="G19">
        <v>597631.27</v>
      </c>
      <c r="H19">
        <v>0</v>
      </c>
      <c r="I19">
        <v>0</v>
      </c>
      <c r="J19"/>
      <c r="K19"/>
      <c r="L19"/>
      <c r="M19"/>
      <c r="N19">
        <v>101571.14</v>
      </c>
      <c r="O19">
        <v>118427.08</v>
      </c>
      <c r="P19">
        <v>190736.65</v>
      </c>
      <c r="Q19"/>
      <c r="R19"/>
      <c r="S19">
        <v>300540</v>
      </c>
      <c r="T19"/>
      <c r="U19">
        <v>300540</v>
      </c>
      <c r="V19"/>
      <c r="W19"/>
      <c r="X19">
        <v>105080.88</v>
      </c>
      <c r="Y19">
        <v>115974.32</v>
      </c>
      <c r="Z19"/>
      <c r="AA19"/>
      <c r="AB19"/>
    </row>
    <row r="20" spans="1:28" x14ac:dyDescent="0.2">
      <c r="A20" t="s">
        <v>2964</v>
      </c>
      <c r="B20">
        <v>725606.33</v>
      </c>
      <c r="C20"/>
      <c r="D20">
        <v>46354.82</v>
      </c>
      <c r="E20"/>
      <c r="F20">
        <v>104522.74</v>
      </c>
      <c r="G20">
        <v>328721</v>
      </c>
      <c r="H20">
        <v>0</v>
      </c>
      <c r="I20">
        <v>11400</v>
      </c>
      <c r="J20"/>
      <c r="K20">
        <v>0</v>
      </c>
      <c r="L20"/>
      <c r="M20"/>
      <c r="N20">
        <v>172553.48</v>
      </c>
      <c r="O20">
        <v>1863971.92</v>
      </c>
      <c r="P20">
        <v>537739.28</v>
      </c>
      <c r="Q20"/>
      <c r="R20"/>
      <c r="S20">
        <v>242141</v>
      </c>
      <c r="T20"/>
      <c r="U20">
        <v>373074.84</v>
      </c>
      <c r="V20"/>
      <c r="W20"/>
      <c r="X20">
        <v>172803.44</v>
      </c>
      <c r="Y20">
        <v>71079.850000000006</v>
      </c>
      <c r="Z20"/>
      <c r="AA20"/>
      <c r="AB20"/>
    </row>
    <row r="21" spans="1:28" x14ac:dyDescent="0.2">
      <c r="A21" t="s">
        <v>2965</v>
      </c>
      <c r="B21">
        <v>867070.37</v>
      </c>
      <c r="C21"/>
      <c r="D21">
        <v>82062.05</v>
      </c>
      <c r="E21"/>
      <c r="F21">
        <v>687211.38</v>
      </c>
      <c r="G21">
        <v>1701287.56</v>
      </c>
      <c r="H21">
        <v>0</v>
      </c>
      <c r="I21">
        <v>7000</v>
      </c>
      <c r="J21"/>
      <c r="K21">
        <v>0</v>
      </c>
      <c r="L21"/>
      <c r="M21"/>
      <c r="N21">
        <v>389727.18</v>
      </c>
      <c r="O21">
        <v>2519990.75</v>
      </c>
      <c r="P21">
        <v>413014.3</v>
      </c>
      <c r="Q21"/>
      <c r="R21"/>
      <c r="S21">
        <v>558915</v>
      </c>
      <c r="T21"/>
      <c r="U21">
        <v>682695</v>
      </c>
      <c r="V21"/>
      <c r="W21"/>
      <c r="X21">
        <v>373567.69</v>
      </c>
      <c r="Y21">
        <v>194639.93</v>
      </c>
      <c r="Z21"/>
      <c r="AA21"/>
      <c r="AB21"/>
    </row>
    <row r="22" spans="1:28" x14ac:dyDescent="0.2">
      <c r="A22" t="s">
        <v>2966</v>
      </c>
      <c r="B22">
        <v>462280.7</v>
      </c>
      <c r="C22"/>
      <c r="D22">
        <v>-248</v>
      </c>
      <c r="E22"/>
      <c r="F22">
        <v>591631.34</v>
      </c>
      <c r="G22">
        <v>467420.72</v>
      </c>
      <c r="H22">
        <v>0</v>
      </c>
      <c r="I22">
        <v>-13825</v>
      </c>
      <c r="J22"/>
      <c r="K22"/>
      <c r="L22"/>
      <c r="M22"/>
      <c r="N22">
        <v>167697.26</v>
      </c>
      <c r="O22">
        <v>4994895.4800000004</v>
      </c>
      <c r="P22">
        <v>415595.08</v>
      </c>
      <c r="Q22"/>
      <c r="R22"/>
      <c r="S22">
        <v>510796.5</v>
      </c>
      <c r="T22"/>
      <c r="U22">
        <v>560209.5</v>
      </c>
      <c r="V22"/>
      <c r="W22"/>
      <c r="X22">
        <v>277971.03999999998</v>
      </c>
      <c r="Y22">
        <v>150137.32</v>
      </c>
      <c r="Z22"/>
      <c r="AA22"/>
      <c r="AB22"/>
    </row>
    <row r="23" spans="1:28" x14ac:dyDescent="0.2">
      <c r="A23" t="s">
        <v>2967</v>
      </c>
      <c r="B23">
        <v>228453.16</v>
      </c>
      <c r="C23"/>
      <c r="D23">
        <v>73773.62</v>
      </c>
      <c r="E23"/>
      <c r="F23">
        <v>870760.02</v>
      </c>
      <c r="G23">
        <v>368308.19</v>
      </c>
      <c r="H23">
        <v>22785</v>
      </c>
      <c r="I23">
        <v>12300</v>
      </c>
      <c r="J23"/>
      <c r="K23">
        <v>6.9</v>
      </c>
      <c r="L23"/>
      <c r="M23"/>
      <c r="N23">
        <v>202547.41</v>
      </c>
      <c r="O23">
        <v>1550129.81</v>
      </c>
      <c r="P23">
        <v>241439.95</v>
      </c>
      <c r="Q23"/>
      <c r="R23"/>
      <c r="S23">
        <v>635080.5</v>
      </c>
      <c r="T23"/>
      <c r="U23">
        <v>668556.9</v>
      </c>
      <c r="V23"/>
      <c r="W23"/>
      <c r="X23">
        <v>148130.92000000001</v>
      </c>
      <c r="Y23">
        <v>94502.79</v>
      </c>
      <c r="Z23"/>
      <c r="AA23"/>
      <c r="AB23"/>
    </row>
    <row r="24" spans="1:28" x14ac:dyDescent="0.2">
      <c r="A24" t="s">
        <v>2968</v>
      </c>
      <c r="B24">
        <v>2414496.89</v>
      </c>
      <c r="C24"/>
      <c r="D24">
        <v>2428.48</v>
      </c>
      <c r="E24"/>
      <c r="F24">
        <v>93778.44</v>
      </c>
      <c r="G24">
        <v>645411.61</v>
      </c>
      <c r="H24">
        <v>0</v>
      </c>
      <c r="I24">
        <v>15420</v>
      </c>
      <c r="J24"/>
      <c r="K24">
        <v>0</v>
      </c>
      <c r="L24"/>
      <c r="M24"/>
      <c r="N24">
        <v>347219.17</v>
      </c>
      <c r="O24">
        <v>2878887.21</v>
      </c>
      <c r="P24">
        <v>548097.87</v>
      </c>
      <c r="Q24"/>
      <c r="R24"/>
      <c r="S24">
        <v>991279.8</v>
      </c>
      <c r="T24"/>
      <c r="U24">
        <v>1074709.8</v>
      </c>
      <c r="V24"/>
      <c r="W24"/>
      <c r="X24">
        <v>285244.78000000003</v>
      </c>
      <c r="Y24">
        <v>108706.8</v>
      </c>
      <c r="Z24"/>
      <c r="AA24"/>
      <c r="AB24"/>
    </row>
    <row r="25" spans="1:28" x14ac:dyDescent="0.2">
      <c r="A25" t="s">
        <v>2969</v>
      </c>
      <c r="B25">
        <v>356271.2</v>
      </c>
      <c r="C25"/>
      <c r="D25">
        <v>7965.57</v>
      </c>
      <c r="E25"/>
      <c r="F25">
        <v>424100.15</v>
      </c>
      <c r="G25">
        <v>391116.84</v>
      </c>
      <c r="H25">
        <v>0</v>
      </c>
      <c r="I25"/>
      <c r="J25"/>
      <c r="K25"/>
      <c r="L25"/>
      <c r="M25"/>
      <c r="N25">
        <v>225488.08</v>
      </c>
      <c r="O25">
        <v>2079998.65</v>
      </c>
      <c r="P25">
        <v>237102.45</v>
      </c>
      <c r="Q25"/>
      <c r="R25"/>
      <c r="S25">
        <v>685428</v>
      </c>
      <c r="T25"/>
      <c r="U25">
        <v>736104.8</v>
      </c>
      <c r="V25"/>
      <c r="W25"/>
      <c r="X25">
        <v>92441.26</v>
      </c>
      <c r="Y25">
        <v>83971.36</v>
      </c>
      <c r="Z25"/>
      <c r="AA25"/>
      <c r="AB25"/>
    </row>
    <row r="26" spans="1:28" x14ac:dyDescent="0.2">
      <c r="A26" t="s">
        <v>2970</v>
      </c>
      <c r="B26">
        <v>621122.9</v>
      </c>
      <c r="C26"/>
      <c r="D26">
        <v>12804.24</v>
      </c>
      <c r="E26"/>
      <c r="F26">
        <v>1108482.3999999999</v>
      </c>
      <c r="G26">
        <v>193597.82</v>
      </c>
      <c r="H26">
        <v>3650</v>
      </c>
      <c r="I26">
        <v>8800</v>
      </c>
      <c r="J26"/>
      <c r="K26">
        <v>0</v>
      </c>
      <c r="L26"/>
      <c r="M26"/>
      <c r="N26">
        <v>198056.86</v>
      </c>
      <c r="O26">
        <v>413083.29</v>
      </c>
      <c r="P26">
        <v>205425.92000000001</v>
      </c>
      <c r="Q26"/>
      <c r="R26"/>
      <c r="S26">
        <v>593937</v>
      </c>
      <c r="T26"/>
      <c r="U26">
        <v>660720.6</v>
      </c>
      <c r="V26"/>
      <c r="W26"/>
      <c r="X26">
        <v>103049.55</v>
      </c>
      <c r="Y26">
        <v>64585.42</v>
      </c>
      <c r="Z26"/>
      <c r="AA26"/>
      <c r="AB26"/>
    </row>
    <row r="27" spans="1:28" x14ac:dyDescent="0.2">
      <c r="A27" t="s">
        <v>2971</v>
      </c>
      <c r="B27">
        <v>538262.93999999994</v>
      </c>
      <c r="C27"/>
      <c r="D27">
        <v>14945.69</v>
      </c>
      <c r="E27"/>
      <c r="F27">
        <v>660286.62</v>
      </c>
      <c r="G27">
        <v>268226.15000000002</v>
      </c>
      <c r="H27">
        <v>0</v>
      </c>
      <c r="I27"/>
      <c r="J27"/>
      <c r="K27"/>
      <c r="L27"/>
      <c r="M27"/>
      <c r="N27">
        <v>154705.94</v>
      </c>
      <c r="O27">
        <v>2337378.21</v>
      </c>
      <c r="P27">
        <v>309089.01</v>
      </c>
      <c r="Q27"/>
      <c r="R27"/>
      <c r="S27">
        <v>422470.40000000002</v>
      </c>
      <c r="T27"/>
      <c r="U27">
        <v>457060.64</v>
      </c>
      <c r="V27"/>
      <c r="W27"/>
      <c r="X27">
        <v>124894.61</v>
      </c>
      <c r="Y27">
        <v>90861.58</v>
      </c>
      <c r="Z27"/>
      <c r="AA27"/>
      <c r="AB27"/>
    </row>
    <row r="28" spans="1:28" x14ac:dyDescent="0.2">
      <c r="A28" t="s">
        <v>2972</v>
      </c>
      <c r="B28">
        <v>620036.42000000004</v>
      </c>
      <c r="C28"/>
      <c r="D28">
        <v>15251.54</v>
      </c>
      <c r="E28"/>
      <c r="F28">
        <v>390277.93</v>
      </c>
      <c r="G28">
        <v>460354.24</v>
      </c>
      <c r="H28">
        <v>11500</v>
      </c>
      <c r="I28">
        <v>15019.35</v>
      </c>
      <c r="J28"/>
      <c r="K28"/>
      <c r="L28"/>
      <c r="M28"/>
      <c r="N28">
        <v>198895.11</v>
      </c>
      <c r="O28">
        <v>2446216.73</v>
      </c>
      <c r="P28">
        <v>190914.13</v>
      </c>
      <c r="Q28">
        <v>151970</v>
      </c>
      <c r="R28"/>
      <c r="S28">
        <v>138358.5</v>
      </c>
      <c r="T28"/>
      <c r="U28">
        <v>196738.5</v>
      </c>
      <c r="V28"/>
      <c r="W28"/>
      <c r="X28">
        <v>99295.58</v>
      </c>
      <c r="Y28">
        <v>85919.42</v>
      </c>
      <c r="Z28"/>
      <c r="AA28"/>
      <c r="AB28"/>
    </row>
    <row r="29" spans="1:28" x14ac:dyDescent="0.2">
      <c r="A29" t="s">
        <v>2973</v>
      </c>
      <c r="B29">
        <v>561283.47</v>
      </c>
      <c r="C29"/>
      <c r="D29">
        <v>7400.8</v>
      </c>
      <c r="E29"/>
      <c r="F29">
        <v>663710.25</v>
      </c>
      <c r="G29">
        <v>527617.31999999995</v>
      </c>
      <c r="H29"/>
      <c r="I29"/>
      <c r="J29"/>
      <c r="K29">
        <v>8700</v>
      </c>
      <c r="L29"/>
      <c r="M29"/>
      <c r="N29"/>
      <c r="O29">
        <v>1940194.37</v>
      </c>
      <c r="P29">
        <v>229660.16</v>
      </c>
      <c r="Q29">
        <v>2500</v>
      </c>
      <c r="R29"/>
      <c r="S29">
        <v>766838.5</v>
      </c>
      <c r="T29"/>
      <c r="U29">
        <v>848388.5</v>
      </c>
      <c r="V29"/>
      <c r="W29"/>
      <c r="X29">
        <v>106533.12</v>
      </c>
      <c r="Y29">
        <v>80147.78</v>
      </c>
      <c r="Z29"/>
      <c r="AA29"/>
      <c r="AB29"/>
    </row>
    <row r="30" spans="1:28" x14ac:dyDescent="0.2">
      <c r="A30" t="s">
        <v>2974</v>
      </c>
      <c r="B30">
        <v>571847.81999999995</v>
      </c>
      <c r="C30"/>
      <c r="D30">
        <v>22425.279999999999</v>
      </c>
      <c r="E30"/>
      <c r="F30">
        <v>1704955.69</v>
      </c>
      <c r="G30">
        <v>977471.82</v>
      </c>
      <c r="H30"/>
      <c r="I30"/>
      <c r="J30"/>
      <c r="K30"/>
      <c r="L30"/>
      <c r="M30"/>
      <c r="N30"/>
      <c r="O30">
        <v>225942.27</v>
      </c>
      <c r="P30">
        <v>188201.55</v>
      </c>
      <c r="Q30"/>
      <c r="R30">
        <v>286.04000000000002</v>
      </c>
      <c r="S30">
        <v>532277.19999999995</v>
      </c>
      <c r="T30"/>
      <c r="U30">
        <v>642487.19999999995</v>
      </c>
      <c r="V30"/>
      <c r="W30"/>
      <c r="X30">
        <v>197400.79</v>
      </c>
      <c r="Y30">
        <v>109775.58</v>
      </c>
      <c r="Z30"/>
      <c r="AA30"/>
      <c r="AB30"/>
    </row>
    <row r="31" spans="1:28" x14ac:dyDescent="0.2">
      <c r="A31" t="s">
        <v>2975</v>
      </c>
      <c r="B31">
        <v>1343615.6</v>
      </c>
      <c r="C31"/>
      <c r="D31">
        <v>19092.36</v>
      </c>
      <c r="E31"/>
      <c r="F31">
        <v>937585.27</v>
      </c>
      <c r="G31">
        <v>307573.12</v>
      </c>
      <c r="H31">
        <v>2690</v>
      </c>
      <c r="I31"/>
      <c r="J31"/>
      <c r="K31"/>
      <c r="L31"/>
      <c r="M31"/>
      <c r="N31"/>
      <c r="O31">
        <v>519805.36</v>
      </c>
      <c r="P31">
        <v>274797.59000000003</v>
      </c>
      <c r="Q31"/>
      <c r="R31"/>
      <c r="S31">
        <v>827085.3</v>
      </c>
      <c r="T31"/>
      <c r="U31">
        <v>1052776.3</v>
      </c>
      <c r="V31"/>
      <c r="W31"/>
      <c r="X31">
        <v>252550.86</v>
      </c>
      <c r="Y31">
        <v>42541.62</v>
      </c>
      <c r="Z31"/>
      <c r="AA31"/>
      <c r="AB31"/>
    </row>
    <row r="32" spans="1:28" x14ac:dyDescent="0.2">
      <c r="A32" t="s">
        <v>2976</v>
      </c>
      <c r="B32">
        <v>942115.02</v>
      </c>
      <c r="C32"/>
      <c r="D32">
        <v>40831.980000000003</v>
      </c>
      <c r="E32"/>
      <c r="F32">
        <v>2256123.64</v>
      </c>
      <c r="G32">
        <v>814394.03</v>
      </c>
      <c r="H32"/>
      <c r="I32"/>
      <c r="J32"/>
      <c r="K32"/>
      <c r="L32"/>
      <c r="M32"/>
      <c r="N32"/>
      <c r="O32">
        <v>164243.42000000001</v>
      </c>
      <c r="P32">
        <v>152268.32</v>
      </c>
      <c r="Q32"/>
      <c r="R32"/>
      <c r="S32">
        <v>412906.3</v>
      </c>
      <c r="T32">
        <v>100000</v>
      </c>
      <c r="U32">
        <v>563642.30000000005</v>
      </c>
      <c r="V32"/>
      <c r="W32"/>
      <c r="X32">
        <v>152547.23000000001</v>
      </c>
      <c r="Y32">
        <v>104940.06</v>
      </c>
      <c r="Z32"/>
      <c r="AA32"/>
      <c r="AB32"/>
    </row>
    <row r="33" spans="1:28" x14ac:dyDescent="0.2">
      <c r="A33" t="s">
        <v>2977</v>
      </c>
      <c r="B33">
        <v>648659.34</v>
      </c>
      <c r="C33">
        <v>29100</v>
      </c>
      <c r="D33">
        <v>584.79</v>
      </c>
      <c r="E33"/>
      <c r="F33">
        <v>429209.24</v>
      </c>
      <c r="G33">
        <v>409575.47</v>
      </c>
      <c r="H33"/>
      <c r="I33"/>
      <c r="J33"/>
      <c r="K33"/>
      <c r="L33"/>
      <c r="M33"/>
      <c r="N33">
        <v>-3900</v>
      </c>
      <c r="O33">
        <v>3631737.05</v>
      </c>
      <c r="P33">
        <v>654101.74</v>
      </c>
      <c r="Q33"/>
      <c r="R33"/>
      <c r="S33">
        <v>631860.9</v>
      </c>
      <c r="T33"/>
      <c r="U33">
        <v>749322.9</v>
      </c>
      <c r="V33"/>
      <c r="W33"/>
      <c r="X33">
        <v>227635.03</v>
      </c>
      <c r="Y33">
        <v>87630.71</v>
      </c>
      <c r="Z33"/>
      <c r="AA33"/>
      <c r="AB33"/>
    </row>
    <row r="34" spans="1:28" x14ac:dyDescent="0.2">
      <c r="A34" t="s">
        <v>2978</v>
      </c>
      <c r="B34">
        <v>614102.22</v>
      </c>
      <c r="C34"/>
      <c r="D34">
        <v>50614.84</v>
      </c>
      <c r="E34"/>
      <c r="F34">
        <v>315118.63</v>
      </c>
      <c r="G34">
        <v>406474.36</v>
      </c>
      <c r="H34"/>
      <c r="I34"/>
      <c r="J34"/>
      <c r="K34"/>
      <c r="L34"/>
      <c r="M34"/>
      <c r="N34"/>
      <c r="O34">
        <v>669957.9</v>
      </c>
      <c r="P34">
        <v>232217.9</v>
      </c>
      <c r="Q34"/>
      <c r="R34">
        <v>601.25</v>
      </c>
      <c r="S34">
        <v>131796</v>
      </c>
      <c r="T34"/>
      <c r="U34">
        <v>270971</v>
      </c>
      <c r="V34"/>
      <c r="W34"/>
      <c r="X34">
        <v>196539.16</v>
      </c>
      <c r="Y34">
        <v>69619.12</v>
      </c>
      <c r="Z34"/>
      <c r="AA34"/>
      <c r="AB34"/>
    </row>
    <row r="35" spans="1:28" x14ac:dyDescent="0.2">
      <c r="A35" t="s">
        <v>2979</v>
      </c>
      <c r="B35">
        <v>1139908.51</v>
      </c>
      <c r="C35">
        <v>94475</v>
      </c>
      <c r="D35">
        <v>11391.34</v>
      </c>
      <c r="E35"/>
      <c r="F35">
        <v>596872.84</v>
      </c>
      <c r="G35">
        <v>268331.57</v>
      </c>
      <c r="H35"/>
      <c r="I35"/>
      <c r="J35"/>
      <c r="K35"/>
      <c r="L35"/>
      <c r="M35"/>
      <c r="N35">
        <v>75</v>
      </c>
      <c r="O35">
        <v>2501284.2200000002</v>
      </c>
      <c r="P35">
        <v>207386.87</v>
      </c>
      <c r="Q35"/>
      <c r="R35">
        <v>292.36</v>
      </c>
      <c r="S35">
        <v>502533</v>
      </c>
      <c r="T35"/>
      <c r="U35">
        <v>631720.86</v>
      </c>
      <c r="V35"/>
      <c r="W35"/>
      <c r="X35">
        <v>106349.75</v>
      </c>
      <c r="Y35">
        <v>53646.9</v>
      </c>
      <c r="Z35"/>
      <c r="AA35"/>
      <c r="AB35"/>
    </row>
    <row r="36" spans="1:28" x14ac:dyDescent="0.2">
      <c r="A36" t="s">
        <v>2980</v>
      </c>
      <c r="B36">
        <v>270679.71999999997</v>
      </c>
      <c r="C36"/>
      <c r="D36">
        <v>3669</v>
      </c>
      <c r="E36"/>
      <c r="F36">
        <v>2328463.8199999998</v>
      </c>
      <c r="G36">
        <v>768173</v>
      </c>
      <c r="H36"/>
      <c r="I36">
        <v>31920</v>
      </c>
      <c r="J36"/>
      <c r="K36">
        <v>53355</v>
      </c>
      <c r="L36"/>
      <c r="M36"/>
      <c r="N36"/>
      <c r="O36">
        <v>1692932.58</v>
      </c>
      <c r="P36">
        <v>182240.86</v>
      </c>
      <c r="Q36"/>
      <c r="R36"/>
      <c r="S36">
        <v>300369</v>
      </c>
      <c r="T36"/>
      <c r="U36">
        <v>483820</v>
      </c>
      <c r="V36"/>
      <c r="W36"/>
      <c r="X36">
        <v>154848.1</v>
      </c>
      <c r="Y36">
        <v>215240.38</v>
      </c>
      <c r="Z36"/>
      <c r="AA36"/>
      <c r="AB36"/>
    </row>
    <row r="37" spans="1:28" x14ac:dyDescent="0.2">
      <c r="A37" t="s">
        <v>2981</v>
      </c>
      <c r="B37">
        <v>185418.17</v>
      </c>
      <c r="C37"/>
      <c r="D37">
        <v>42359.39</v>
      </c>
      <c r="E37"/>
      <c r="F37">
        <v>1285668.31</v>
      </c>
      <c r="G37">
        <v>457579.35</v>
      </c>
      <c r="H37"/>
      <c r="I37"/>
      <c r="J37"/>
      <c r="K37">
        <v>70930</v>
      </c>
      <c r="L37"/>
      <c r="M37"/>
      <c r="N37">
        <v>-6</v>
      </c>
      <c r="O37"/>
      <c r="P37">
        <v>204602.72</v>
      </c>
      <c r="Q37"/>
      <c r="R37"/>
      <c r="S37">
        <v>437114.4</v>
      </c>
      <c r="T37"/>
      <c r="U37">
        <v>514294.4</v>
      </c>
      <c r="V37"/>
      <c r="W37"/>
      <c r="X37">
        <v>175537.25</v>
      </c>
      <c r="Y37">
        <v>82810.740000000005</v>
      </c>
      <c r="Z37"/>
      <c r="AA37">
        <v>100000</v>
      </c>
      <c r="AB37"/>
    </row>
    <row r="38" spans="1:28" x14ac:dyDescent="0.2">
      <c r="A38" t="s">
        <v>2982</v>
      </c>
      <c r="B38">
        <v>575144.29</v>
      </c>
      <c r="C38"/>
      <c r="D38">
        <v>7175.29</v>
      </c>
      <c r="E38">
        <v>-8279.76</v>
      </c>
      <c r="F38">
        <v>964354.08</v>
      </c>
      <c r="G38">
        <v>325273.83</v>
      </c>
      <c r="H38"/>
      <c r="I38">
        <v>8450</v>
      </c>
      <c r="J38"/>
      <c r="K38"/>
      <c r="L38"/>
      <c r="M38"/>
      <c r="N38">
        <v>-96933.42</v>
      </c>
      <c r="O38"/>
      <c r="P38">
        <v>221619.41</v>
      </c>
      <c r="Q38"/>
      <c r="R38">
        <v>131.31</v>
      </c>
      <c r="S38">
        <v>816152.1</v>
      </c>
      <c r="T38"/>
      <c r="U38">
        <v>968842.1</v>
      </c>
      <c r="V38"/>
      <c r="W38"/>
      <c r="X38">
        <v>171960.42</v>
      </c>
      <c r="Y38">
        <v>43172.46</v>
      </c>
      <c r="Z38"/>
      <c r="AA38"/>
      <c r="AB38"/>
    </row>
    <row r="39" spans="1:28" x14ac:dyDescent="0.2">
      <c r="A39" t="s">
        <v>2983</v>
      </c>
      <c r="B39">
        <v>1130018.8999999999</v>
      </c>
      <c r="C39"/>
      <c r="D39">
        <v>75415.070000000007</v>
      </c>
      <c r="E39"/>
      <c r="F39">
        <v>481954.7</v>
      </c>
      <c r="G39">
        <v>202063.3</v>
      </c>
      <c r="H39">
        <v>1665</v>
      </c>
      <c r="I39">
        <v>7700</v>
      </c>
      <c r="J39"/>
      <c r="K39">
        <v>100.78</v>
      </c>
      <c r="L39">
        <v>54236.13</v>
      </c>
      <c r="M39"/>
      <c r="N39">
        <v>-206169.07</v>
      </c>
      <c r="O39">
        <v>1814650.86</v>
      </c>
      <c r="P39">
        <v>499300.92</v>
      </c>
      <c r="Q39">
        <v>1234.5</v>
      </c>
      <c r="R39">
        <v>1533.33</v>
      </c>
      <c r="S39">
        <v>643057.80000000005</v>
      </c>
      <c r="T39">
        <v>6600</v>
      </c>
      <c r="U39">
        <v>728617.8</v>
      </c>
      <c r="V39"/>
      <c r="W39"/>
      <c r="X39">
        <v>128520.66</v>
      </c>
      <c r="Y39">
        <v>41536.44</v>
      </c>
      <c r="Z39"/>
      <c r="AA39"/>
      <c r="AB39"/>
    </row>
    <row r="40" spans="1:28" x14ac:dyDescent="0.2">
      <c r="A40" t="s">
        <v>2984</v>
      </c>
      <c r="B40">
        <v>314194.13</v>
      </c>
      <c r="C40"/>
      <c r="D40">
        <v>71137.67</v>
      </c>
      <c r="E40"/>
      <c r="F40">
        <v>1458552.46</v>
      </c>
      <c r="G40">
        <v>257234.57</v>
      </c>
      <c r="H40">
        <v>1714.2</v>
      </c>
      <c r="I40">
        <v>9000</v>
      </c>
      <c r="J40"/>
      <c r="K40"/>
      <c r="L40"/>
      <c r="M40"/>
      <c r="N40">
        <v>2889</v>
      </c>
      <c r="O40">
        <v>1633793.05</v>
      </c>
      <c r="P40">
        <v>604718.68999999994</v>
      </c>
      <c r="Q40"/>
      <c r="R40"/>
      <c r="S40">
        <v>468765.6</v>
      </c>
      <c r="T40">
        <v>37000</v>
      </c>
      <c r="U40">
        <v>598258.6</v>
      </c>
      <c r="V40"/>
      <c r="W40"/>
      <c r="X40">
        <v>272746.69</v>
      </c>
      <c r="Y40">
        <v>79266.06</v>
      </c>
      <c r="Z40"/>
      <c r="AA40"/>
      <c r="AB40"/>
    </row>
    <row r="41" spans="1:28" x14ac:dyDescent="0.2">
      <c r="A41" t="s">
        <v>2985</v>
      </c>
      <c r="B41">
        <v>788025.99</v>
      </c>
      <c r="C41">
        <v>22000</v>
      </c>
      <c r="D41">
        <v>26682.16</v>
      </c>
      <c r="E41"/>
      <c r="F41">
        <v>1131275.27</v>
      </c>
      <c r="G41">
        <v>322320.38</v>
      </c>
      <c r="H41">
        <v>1731.6</v>
      </c>
      <c r="I41">
        <v>19900</v>
      </c>
      <c r="J41"/>
      <c r="K41"/>
      <c r="L41"/>
      <c r="M41"/>
      <c r="N41"/>
      <c r="O41">
        <v>174893.33</v>
      </c>
      <c r="P41">
        <v>434435.39</v>
      </c>
      <c r="Q41"/>
      <c r="R41"/>
      <c r="S41">
        <v>509707.5</v>
      </c>
      <c r="T41">
        <v>4500</v>
      </c>
      <c r="U41">
        <v>582457.5</v>
      </c>
      <c r="V41"/>
      <c r="W41"/>
      <c r="X41">
        <v>190474.74</v>
      </c>
      <c r="Y41">
        <v>87398.52</v>
      </c>
      <c r="Z41"/>
      <c r="AA41"/>
      <c r="AB41"/>
    </row>
    <row r="42" spans="1:28" x14ac:dyDescent="0.2">
      <c r="A42" t="s">
        <v>2986</v>
      </c>
      <c r="B42">
        <v>2176438.5099999998</v>
      </c>
      <c r="C42">
        <v>57600</v>
      </c>
      <c r="D42">
        <v>90387</v>
      </c>
      <c r="E42"/>
      <c r="F42">
        <v>1268134.8999999999</v>
      </c>
      <c r="G42">
        <v>269416.65000000002</v>
      </c>
      <c r="H42">
        <v>7224</v>
      </c>
      <c r="I42">
        <v>7700</v>
      </c>
      <c r="J42"/>
      <c r="K42">
        <v>37.380000000000003</v>
      </c>
      <c r="L42">
        <v>47043.24</v>
      </c>
      <c r="M42"/>
      <c r="N42">
        <v>22000</v>
      </c>
      <c r="O42">
        <v>1781475.04</v>
      </c>
      <c r="P42">
        <v>986378.43</v>
      </c>
      <c r="Q42">
        <v>-55054</v>
      </c>
      <c r="R42">
        <v>3842.46</v>
      </c>
      <c r="S42">
        <v>735381.5</v>
      </c>
      <c r="T42">
        <v>9000</v>
      </c>
      <c r="U42">
        <v>847011.5</v>
      </c>
      <c r="V42"/>
      <c r="W42"/>
      <c r="X42">
        <v>421788.15999999997</v>
      </c>
      <c r="Y42">
        <v>102865.03</v>
      </c>
      <c r="Z42">
        <v>19550</v>
      </c>
      <c r="AA42"/>
      <c r="AB42"/>
    </row>
    <row r="43" spans="1:28" x14ac:dyDescent="0.2">
      <c r="A43" t="s">
        <v>2987</v>
      </c>
      <c r="B43">
        <v>1241051.99</v>
      </c>
      <c r="C43">
        <v>9100</v>
      </c>
      <c r="D43">
        <v>74213.679999999993</v>
      </c>
      <c r="E43"/>
      <c r="F43">
        <v>333189.61</v>
      </c>
      <c r="G43">
        <v>222261.78</v>
      </c>
      <c r="H43">
        <v>3090</v>
      </c>
      <c r="I43">
        <v>52600</v>
      </c>
      <c r="J43"/>
      <c r="K43">
        <v>454.89</v>
      </c>
      <c r="L43"/>
      <c r="M43"/>
      <c r="N43"/>
      <c r="O43">
        <v>1769380.27</v>
      </c>
      <c r="P43">
        <v>668221.32999999996</v>
      </c>
      <c r="Q43"/>
      <c r="R43"/>
      <c r="S43">
        <v>694226.3</v>
      </c>
      <c r="T43">
        <v>13500</v>
      </c>
      <c r="U43">
        <v>799964.3</v>
      </c>
      <c r="V43"/>
      <c r="W43"/>
      <c r="X43">
        <v>515116.43</v>
      </c>
      <c r="Y43">
        <v>61869</v>
      </c>
      <c r="Z43"/>
      <c r="AA43"/>
      <c r="AB43"/>
    </row>
    <row r="44" spans="1:28" x14ac:dyDescent="0.2">
      <c r="A44" t="s">
        <v>2988</v>
      </c>
      <c r="B44">
        <v>586118.75</v>
      </c>
      <c r="C44"/>
      <c r="D44">
        <v>15360</v>
      </c>
      <c r="E44"/>
      <c r="F44">
        <v>1008031.41</v>
      </c>
      <c r="G44">
        <v>191710.38</v>
      </c>
      <c r="H44">
        <v>4454.6000000000004</v>
      </c>
      <c r="I44">
        <v>35300</v>
      </c>
      <c r="J44"/>
      <c r="K44"/>
      <c r="L44"/>
      <c r="M44"/>
      <c r="N44"/>
      <c r="O44">
        <v>2854151.72</v>
      </c>
      <c r="P44">
        <v>410855.32</v>
      </c>
      <c r="Q44"/>
      <c r="R44"/>
      <c r="S44">
        <v>387916</v>
      </c>
      <c r="T44">
        <v>8000</v>
      </c>
      <c r="U44">
        <v>490236</v>
      </c>
      <c r="V44"/>
      <c r="W44"/>
      <c r="X44">
        <v>88069.24</v>
      </c>
      <c r="Y44">
        <v>80519.34</v>
      </c>
      <c r="Z44"/>
      <c r="AA44"/>
      <c r="AB44"/>
    </row>
    <row r="45" spans="1:28" x14ac:dyDescent="0.2">
      <c r="A45" t="s">
        <v>2989</v>
      </c>
      <c r="B45">
        <v>454768.87</v>
      </c>
      <c r="C45"/>
      <c r="D45">
        <v>13025.23</v>
      </c>
      <c r="E45"/>
      <c r="F45">
        <v>537864.05000000005</v>
      </c>
      <c r="G45">
        <v>190262.2</v>
      </c>
      <c r="H45">
        <v>1789.2</v>
      </c>
      <c r="I45">
        <v>7700</v>
      </c>
      <c r="J45"/>
      <c r="K45"/>
      <c r="L45"/>
      <c r="M45"/>
      <c r="N45">
        <v>820</v>
      </c>
      <c r="O45">
        <v>1653756.5</v>
      </c>
      <c r="P45">
        <v>394218.17</v>
      </c>
      <c r="Q45">
        <v>135000</v>
      </c>
      <c r="R45"/>
      <c r="S45">
        <v>251777.4</v>
      </c>
      <c r="T45">
        <v>4500</v>
      </c>
      <c r="U45">
        <v>399407.4</v>
      </c>
      <c r="V45"/>
      <c r="W45"/>
      <c r="X45">
        <v>142448.56</v>
      </c>
      <c r="Y45">
        <v>48462.2</v>
      </c>
      <c r="Z45"/>
      <c r="AA45"/>
      <c r="AB45"/>
    </row>
    <row r="46" spans="1:28" x14ac:dyDescent="0.2">
      <c r="A46" t="s">
        <v>2990</v>
      </c>
      <c r="B46">
        <v>315094.27</v>
      </c>
      <c r="C46"/>
      <c r="D46">
        <v>34776.410000000003</v>
      </c>
      <c r="E46"/>
      <c r="F46">
        <v>711978.95</v>
      </c>
      <c r="G46">
        <v>206811.8</v>
      </c>
      <c r="H46">
        <v>9160</v>
      </c>
      <c r="I46">
        <v>9193.44</v>
      </c>
      <c r="J46"/>
      <c r="K46">
        <v>41.38</v>
      </c>
      <c r="L46"/>
      <c r="M46"/>
      <c r="N46">
        <v>106896.94</v>
      </c>
      <c r="O46">
        <v>1474437.8</v>
      </c>
      <c r="P46">
        <v>337963.53</v>
      </c>
      <c r="Q46"/>
      <c r="R46"/>
      <c r="S46">
        <v>115686.5</v>
      </c>
      <c r="T46">
        <v>4500</v>
      </c>
      <c r="U46">
        <v>199446.5</v>
      </c>
      <c r="V46"/>
      <c r="W46"/>
      <c r="X46">
        <v>92899.64</v>
      </c>
      <c r="Y46">
        <v>62068.72</v>
      </c>
      <c r="Z46"/>
      <c r="AA46"/>
      <c r="AB46"/>
    </row>
    <row r="47" spans="1:28" x14ac:dyDescent="0.2">
      <c r="A47" t="s">
        <v>2991</v>
      </c>
      <c r="B47">
        <v>374639.79</v>
      </c>
      <c r="C47">
        <v>0</v>
      </c>
      <c r="D47">
        <v>80929.460000000006</v>
      </c>
      <c r="E47"/>
      <c r="F47">
        <v>1460389.02</v>
      </c>
      <c r="G47">
        <v>233515.33</v>
      </c>
      <c r="H47">
        <v>5741.4</v>
      </c>
      <c r="I47">
        <v>64875</v>
      </c>
      <c r="J47"/>
      <c r="K47">
        <v>412.2</v>
      </c>
      <c r="L47"/>
      <c r="M47"/>
      <c r="N47"/>
      <c r="O47">
        <v>2017007.85</v>
      </c>
      <c r="P47">
        <v>880157.53</v>
      </c>
      <c r="Q47"/>
      <c r="R47"/>
      <c r="S47">
        <v>518134.6</v>
      </c>
      <c r="T47">
        <v>7500</v>
      </c>
      <c r="U47">
        <v>730968.6</v>
      </c>
      <c r="V47"/>
      <c r="W47"/>
      <c r="X47">
        <v>394139.23</v>
      </c>
      <c r="Y47">
        <v>80094.28</v>
      </c>
      <c r="Z47"/>
      <c r="AA47"/>
      <c r="AB47"/>
    </row>
    <row r="48" spans="1:28" x14ac:dyDescent="0.2">
      <c r="A48" t="s">
        <v>2992</v>
      </c>
      <c r="B48">
        <v>291249.53999999998</v>
      </c>
      <c r="C48"/>
      <c r="D48">
        <v>12532.64</v>
      </c>
      <c r="E48"/>
      <c r="F48">
        <v>1232396.21</v>
      </c>
      <c r="G48">
        <v>146054.63</v>
      </c>
      <c r="H48">
        <v>1249</v>
      </c>
      <c r="I48">
        <v>34700</v>
      </c>
      <c r="J48"/>
      <c r="K48">
        <v>531.70000000000005</v>
      </c>
      <c r="L48"/>
      <c r="M48"/>
      <c r="N48">
        <v>1234.55</v>
      </c>
      <c r="O48">
        <v>216270.07999999999</v>
      </c>
      <c r="P48">
        <v>368045.56</v>
      </c>
      <c r="Q48"/>
      <c r="R48"/>
      <c r="S48">
        <v>432098.7</v>
      </c>
      <c r="T48">
        <v>6000</v>
      </c>
      <c r="U48">
        <v>530528.69999999995</v>
      </c>
      <c r="V48"/>
      <c r="W48"/>
      <c r="X48">
        <v>295027.78000000003</v>
      </c>
      <c r="Y48">
        <v>59510.99</v>
      </c>
      <c r="Z48"/>
      <c r="AA48"/>
      <c r="AB48"/>
    </row>
    <row r="49" spans="1:28" x14ac:dyDescent="0.2">
      <c r="A49" t="s">
        <v>2993</v>
      </c>
      <c r="B49">
        <v>667354.38</v>
      </c>
      <c r="C49">
        <v>52000</v>
      </c>
      <c r="D49">
        <v>94216.12</v>
      </c>
      <c r="E49"/>
      <c r="F49">
        <v>1309012.04</v>
      </c>
      <c r="G49">
        <v>458131.98</v>
      </c>
      <c r="H49">
        <v>1681.2</v>
      </c>
      <c r="I49">
        <v>25200</v>
      </c>
      <c r="J49"/>
      <c r="K49">
        <v>1302.69</v>
      </c>
      <c r="L49">
        <v>277250.13</v>
      </c>
      <c r="M49"/>
      <c r="N49">
        <v>702</v>
      </c>
      <c r="O49">
        <v>2076002.99</v>
      </c>
      <c r="P49">
        <v>1016387.42</v>
      </c>
      <c r="Q49">
        <v>2749.98</v>
      </c>
      <c r="R49"/>
      <c r="S49">
        <v>639663.69999999995</v>
      </c>
      <c r="T49">
        <v>13500</v>
      </c>
      <c r="U49">
        <v>884925.7</v>
      </c>
      <c r="V49"/>
      <c r="W49"/>
      <c r="X49">
        <v>289437.95</v>
      </c>
      <c r="Y49">
        <v>99429.68</v>
      </c>
      <c r="Z49"/>
      <c r="AA49"/>
      <c r="AB49"/>
    </row>
    <row r="50" spans="1:28" x14ac:dyDescent="0.2">
      <c r="A50" t="s">
        <v>2994</v>
      </c>
      <c r="B50">
        <v>260481.99</v>
      </c>
      <c r="C50">
        <v>16200</v>
      </c>
      <c r="D50">
        <v>8535.51</v>
      </c>
      <c r="E50"/>
      <c r="F50">
        <v>837604.32</v>
      </c>
      <c r="G50">
        <v>196358.3</v>
      </c>
      <c r="H50">
        <v>1716</v>
      </c>
      <c r="I50">
        <v>51661.8</v>
      </c>
      <c r="J50"/>
      <c r="K50"/>
      <c r="L50"/>
      <c r="M50"/>
      <c r="N50">
        <v>466.06</v>
      </c>
      <c r="O50">
        <v>2700044.99</v>
      </c>
      <c r="P50">
        <v>446637.9</v>
      </c>
      <c r="Q50">
        <v>-22145</v>
      </c>
      <c r="R50"/>
      <c r="S50">
        <v>323941.8</v>
      </c>
      <c r="T50">
        <v>9000</v>
      </c>
      <c r="U50">
        <v>482341.8</v>
      </c>
      <c r="V50"/>
      <c r="W50"/>
      <c r="X50">
        <v>185613.27</v>
      </c>
      <c r="Y50">
        <v>79118.2</v>
      </c>
      <c r="Z50"/>
      <c r="AA50"/>
      <c r="AB50"/>
    </row>
    <row r="51" spans="1:28" x14ac:dyDescent="0.2">
      <c r="A51" t="s">
        <v>2995</v>
      </c>
      <c r="B51">
        <v>305550.68</v>
      </c>
      <c r="C51">
        <v>52000</v>
      </c>
      <c r="D51">
        <v>47337.69</v>
      </c>
      <c r="E51"/>
      <c r="F51">
        <v>751452.91</v>
      </c>
      <c r="G51">
        <v>117099.71</v>
      </c>
      <c r="H51">
        <v>1317</v>
      </c>
      <c r="I51">
        <v>7700</v>
      </c>
      <c r="J51"/>
      <c r="K51">
        <v>153.34</v>
      </c>
      <c r="L51">
        <v>50494.67</v>
      </c>
      <c r="M51"/>
      <c r="N51">
        <v>-509631.23</v>
      </c>
      <c r="O51">
        <v>1671717.03</v>
      </c>
      <c r="P51">
        <v>510335.94</v>
      </c>
      <c r="Q51">
        <v>1016.64</v>
      </c>
      <c r="R51">
        <v>890.96</v>
      </c>
      <c r="S51">
        <v>240458.4</v>
      </c>
      <c r="T51">
        <v>3000</v>
      </c>
      <c r="U51">
        <v>365156.4</v>
      </c>
      <c r="V51"/>
      <c r="W51"/>
      <c r="X51">
        <v>230680.51</v>
      </c>
      <c r="Y51">
        <v>59969.59</v>
      </c>
      <c r="Z51"/>
      <c r="AA51"/>
      <c r="AB51"/>
    </row>
    <row r="52" spans="1:28" x14ac:dyDescent="0.2">
      <c r="A52" t="s">
        <v>2996</v>
      </c>
      <c r="B52">
        <v>518074.64</v>
      </c>
      <c r="C52"/>
      <c r="D52">
        <v>43948</v>
      </c>
      <c r="E52"/>
      <c r="F52">
        <v>901964.91</v>
      </c>
      <c r="G52">
        <v>186734.25</v>
      </c>
      <c r="H52">
        <v>13966.6</v>
      </c>
      <c r="I52">
        <v>53400</v>
      </c>
      <c r="J52"/>
      <c r="K52">
        <v>0</v>
      </c>
      <c r="L52"/>
      <c r="M52"/>
      <c r="N52"/>
      <c r="O52">
        <v>579857.57999999996</v>
      </c>
      <c r="P52">
        <v>436903.72</v>
      </c>
      <c r="Q52"/>
      <c r="R52"/>
      <c r="S52">
        <v>154650.5</v>
      </c>
      <c r="T52">
        <v>4500</v>
      </c>
      <c r="U52">
        <v>267360.58</v>
      </c>
      <c r="V52"/>
      <c r="W52"/>
      <c r="X52">
        <v>237339.31</v>
      </c>
      <c r="Y52">
        <v>54779.86</v>
      </c>
      <c r="Z52"/>
      <c r="AA52"/>
      <c r="AB52"/>
    </row>
    <row r="53" spans="1:28" x14ac:dyDescent="0.2">
      <c r="A53" t="s">
        <v>2997</v>
      </c>
      <c r="B53">
        <v>505502.71999999997</v>
      </c>
      <c r="C53"/>
      <c r="D53">
        <v>66249.19</v>
      </c>
      <c r="E53"/>
      <c r="F53">
        <v>1262121.49</v>
      </c>
      <c r="G53">
        <v>186278.12</v>
      </c>
      <c r="H53">
        <v>16396.599999999999</v>
      </c>
      <c r="I53">
        <v>19218.599999999999</v>
      </c>
      <c r="J53"/>
      <c r="K53">
        <v>74.760000000000005</v>
      </c>
      <c r="L53">
        <v>-1333.32</v>
      </c>
      <c r="M53"/>
      <c r="N53">
        <v>-2213.33</v>
      </c>
      <c r="O53">
        <v>446722.69</v>
      </c>
      <c r="P53">
        <v>474346.22</v>
      </c>
      <c r="Q53">
        <v>1333.32</v>
      </c>
      <c r="R53">
        <v>812.87</v>
      </c>
      <c r="S53">
        <v>497624.5</v>
      </c>
      <c r="T53"/>
      <c r="U53">
        <v>589594.5</v>
      </c>
      <c r="V53"/>
      <c r="W53"/>
      <c r="X53">
        <v>176858.33</v>
      </c>
      <c r="Y53">
        <v>60951.97</v>
      </c>
      <c r="Z53"/>
      <c r="AA53"/>
      <c r="AB53"/>
    </row>
    <row r="54" spans="1:28" ht="15" customHeight="1" x14ac:dyDescent="0.2">
      <c r="A54" t="s">
        <v>3000</v>
      </c>
      <c r="B54">
        <v>106748.61</v>
      </c>
      <c r="C54"/>
      <c r="D54">
        <v>51394.23</v>
      </c>
      <c r="E54"/>
      <c r="F54">
        <v>4</v>
      </c>
      <c r="G54">
        <v>553220.89</v>
      </c>
      <c r="H54">
        <v>3188</v>
      </c>
      <c r="I54">
        <v>36802.230000000003</v>
      </c>
      <c r="J54"/>
      <c r="K54">
        <v>37.380000000000003</v>
      </c>
      <c r="L54"/>
      <c r="M54"/>
      <c r="N54">
        <v>1852129.74</v>
      </c>
      <c r="O54">
        <v>1557377.06</v>
      </c>
      <c r="P54">
        <v>122545.95</v>
      </c>
      <c r="Q54"/>
      <c r="R54"/>
      <c r="S54">
        <v>347833.5</v>
      </c>
      <c r="T54"/>
      <c r="U54">
        <v>428263.5</v>
      </c>
      <c r="V54"/>
      <c r="W54"/>
      <c r="X54">
        <v>74754.95</v>
      </c>
      <c r="Y54">
        <v>54997</v>
      </c>
      <c r="Z54"/>
      <c r="AA54"/>
      <c r="AB54"/>
    </row>
    <row r="55" spans="1:28" x14ac:dyDescent="0.2">
      <c r="A55" t="s">
        <v>3001</v>
      </c>
      <c r="B55">
        <v>190010</v>
      </c>
      <c r="C55">
        <v>8400</v>
      </c>
      <c r="D55">
        <v>45133.31</v>
      </c>
      <c r="E55"/>
      <c r="F55">
        <v>962849.99</v>
      </c>
      <c r="G55">
        <v>410550.01</v>
      </c>
      <c r="H55">
        <v>0</v>
      </c>
      <c r="I55">
        <v>201400</v>
      </c>
      <c r="J55"/>
      <c r="K55">
        <v>32.72</v>
      </c>
      <c r="L55"/>
      <c r="M55"/>
      <c r="N55">
        <v>1722871.56</v>
      </c>
      <c r="O55">
        <v>1296912.72</v>
      </c>
      <c r="P55">
        <v>230682.6</v>
      </c>
      <c r="Q55"/>
      <c r="R55"/>
      <c r="S55">
        <v>355719</v>
      </c>
      <c r="T55">
        <v>9000</v>
      </c>
      <c r="U55">
        <v>439599</v>
      </c>
      <c r="V55"/>
      <c r="W55"/>
      <c r="X55">
        <v>149666.88</v>
      </c>
      <c r="Y55">
        <v>86814.05</v>
      </c>
      <c r="Z55"/>
      <c r="AA55"/>
      <c r="AB55"/>
    </row>
    <row r="56" spans="1:28" x14ac:dyDescent="0.2">
      <c r="A56" t="s">
        <v>3002</v>
      </c>
      <c r="B56">
        <v>479138.39</v>
      </c>
      <c r="C56"/>
      <c r="D56">
        <v>32946.01</v>
      </c>
      <c r="E56"/>
      <c r="F56">
        <v>499622.75</v>
      </c>
      <c r="G56">
        <v>151572.41</v>
      </c>
      <c r="H56">
        <v>15190</v>
      </c>
      <c r="I56">
        <v>70776.509999999995</v>
      </c>
      <c r="J56"/>
      <c r="K56">
        <v>0</v>
      </c>
      <c r="L56"/>
      <c r="M56"/>
      <c r="N56">
        <v>1413295.98</v>
      </c>
      <c r="O56">
        <v>1593000.06</v>
      </c>
      <c r="P56">
        <v>330623.56</v>
      </c>
      <c r="Q56"/>
      <c r="R56"/>
      <c r="S56">
        <v>441222.6</v>
      </c>
      <c r="T56">
        <v>70000</v>
      </c>
      <c r="U56">
        <v>543752.6</v>
      </c>
      <c r="V56"/>
      <c r="W56"/>
      <c r="X56">
        <v>165708.64000000001</v>
      </c>
      <c r="Y56">
        <v>39471.93</v>
      </c>
      <c r="Z56"/>
      <c r="AA56"/>
      <c r="AB56">
        <v>625.95000000000005</v>
      </c>
    </row>
    <row r="57" spans="1:28" x14ac:dyDescent="0.2">
      <c r="A57" t="s">
        <v>3003</v>
      </c>
      <c r="B57">
        <v>328700.03000000003</v>
      </c>
      <c r="C57"/>
      <c r="D57">
        <v>15494.64</v>
      </c>
      <c r="E57"/>
      <c r="F57">
        <v>2</v>
      </c>
      <c r="G57">
        <v>124808.38</v>
      </c>
      <c r="H57">
        <v>4990</v>
      </c>
      <c r="I57">
        <v>34901.480000000003</v>
      </c>
      <c r="J57"/>
      <c r="K57">
        <v>74.760000000000005</v>
      </c>
      <c r="L57"/>
      <c r="M57"/>
      <c r="N57">
        <v>483527.12</v>
      </c>
      <c r="O57">
        <v>1261656.71</v>
      </c>
      <c r="P57">
        <v>256452.34</v>
      </c>
      <c r="Q57"/>
      <c r="R57"/>
      <c r="S57">
        <v>449148</v>
      </c>
      <c r="T57"/>
      <c r="U57">
        <v>583546</v>
      </c>
      <c r="V57"/>
      <c r="W57"/>
      <c r="X57">
        <v>120693.59</v>
      </c>
      <c r="Y57">
        <v>18387</v>
      </c>
      <c r="Z57"/>
      <c r="AA57"/>
      <c r="AB57"/>
    </row>
    <row r="58" spans="1:28" x14ac:dyDescent="0.2">
      <c r="A58" t="s">
        <v>3027</v>
      </c>
      <c r="B58">
        <v>41853.160000000003</v>
      </c>
      <c r="C58"/>
      <c r="D58">
        <v>32947.589999999997</v>
      </c>
      <c r="E58"/>
      <c r="F58">
        <v>3</v>
      </c>
      <c r="G58">
        <v>329290.18</v>
      </c>
      <c r="H58">
        <v>4300</v>
      </c>
      <c r="I58">
        <v>40827.300000000003</v>
      </c>
      <c r="J58"/>
      <c r="K58">
        <v>12.63</v>
      </c>
      <c r="L58"/>
      <c r="M58"/>
      <c r="N58">
        <v>1475251.1</v>
      </c>
      <c r="O58">
        <v>2075132.5</v>
      </c>
      <c r="P58">
        <v>108298.35</v>
      </c>
      <c r="Q58">
        <v>1000</v>
      </c>
      <c r="R58"/>
      <c r="S58">
        <v>245794.5</v>
      </c>
      <c r="T58">
        <v>2400</v>
      </c>
      <c r="U58">
        <v>297964.5</v>
      </c>
      <c r="V58"/>
      <c r="W58"/>
      <c r="X58">
        <v>66457.149999999994</v>
      </c>
      <c r="Y58">
        <v>26968.080000000002</v>
      </c>
      <c r="Z58"/>
      <c r="AA58">
        <v>8592</v>
      </c>
      <c r="AB58"/>
    </row>
    <row r="59" spans="1:28" ht="12" customHeight="1" x14ac:dyDescent="0.2">
      <c r="A59" t="s">
        <v>3028</v>
      </c>
      <c r="B59">
        <v>705748.17</v>
      </c>
      <c r="C59"/>
      <c r="D59">
        <v>27903</v>
      </c>
      <c r="E59"/>
      <c r="F59">
        <v>377808.87</v>
      </c>
      <c r="G59">
        <v>114747.75</v>
      </c>
      <c r="H59">
        <v>7880</v>
      </c>
      <c r="I59">
        <v>43282.58</v>
      </c>
      <c r="J59"/>
      <c r="K59">
        <v>139.80000000000001</v>
      </c>
      <c r="L59"/>
      <c r="M59"/>
      <c r="N59">
        <v>1932011.23</v>
      </c>
      <c r="O59">
        <v>3409443.43</v>
      </c>
      <c r="P59">
        <v>214987.63</v>
      </c>
      <c r="Q59"/>
      <c r="R59"/>
      <c r="S59">
        <v>352570</v>
      </c>
      <c r="T59"/>
      <c r="U59">
        <v>450600</v>
      </c>
      <c r="V59"/>
      <c r="W59"/>
      <c r="X59">
        <v>97506.39</v>
      </c>
      <c r="Y59">
        <v>50468.33</v>
      </c>
      <c r="Z59"/>
      <c r="AA59">
        <v>49000</v>
      </c>
      <c r="AB59"/>
    </row>
    <row r="60" spans="1:28" x14ac:dyDescent="0.2">
      <c r="A60" t="s">
        <v>3007</v>
      </c>
      <c r="B60">
        <v>163472.53</v>
      </c>
      <c r="C60"/>
      <c r="D60">
        <v>18060.3</v>
      </c>
      <c r="E60"/>
      <c r="F60">
        <v>4</v>
      </c>
      <c r="G60">
        <v>242850.31</v>
      </c>
      <c r="H60"/>
      <c r="I60"/>
      <c r="J60"/>
      <c r="K60"/>
      <c r="L60"/>
      <c r="M60"/>
      <c r="N60">
        <v>107659.44</v>
      </c>
      <c r="O60">
        <v>280935.62</v>
      </c>
      <c r="P60">
        <v>310356.7</v>
      </c>
      <c r="Q60"/>
      <c r="R60"/>
      <c r="S60">
        <v>419932</v>
      </c>
      <c r="T60"/>
      <c r="U60">
        <v>564430</v>
      </c>
      <c r="V60"/>
      <c r="W60"/>
      <c r="X60">
        <v>125989.4</v>
      </c>
      <c r="Y60">
        <v>12738.3</v>
      </c>
      <c r="Z60"/>
      <c r="AA60"/>
      <c r="AB60"/>
    </row>
    <row r="61" spans="1:28" x14ac:dyDescent="0.2">
      <c r="A61" t="s">
        <v>3008</v>
      </c>
      <c r="B61">
        <v>225146.15</v>
      </c>
      <c r="C61"/>
      <c r="D61">
        <v>10415.43</v>
      </c>
      <c r="E61"/>
      <c r="F61">
        <v>271054.07</v>
      </c>
      <c r="G61">
        <v>219379.5</v>
      </c>
      <c r="H61"/>
      <c r="I61"/>
      <c r="J61"/>
      <c r="K61"/>
      <c r="L61"/>
      <c r="M61"/>
      <c r="N61">
        <v>-59998</v>
      </c>
      <c r="O61">
        <v>179132.84</v>
      </c>
      <c r="P61">
        <v>134072.95999999999</v>
      </c>
      <c r="Q61"/>
      <c r="R61"/>
      <c r="S61">
        <v>562920</v>
      </c>
      <c r="T61"/>
      <c r="U61">
        <v>618740</v>
      </c>
      <c r="V61"/>
      <c r="W61"/>
      <c r="X61">
        <v>53093.7</v>
      </c>
      <c r="Y61">
        <v>29864.67</v>
      </c>
      <c r="Z61"/>
      <c r="AA61"/>
      <c r="AB61"/>
    </row>
    <row r="62" spans="1:28" x14ac:dyDescent="0.2">
      <c r="A62" t="s">
        <v>3009</v>
      </c>
      <c r="B62">
        <v>339643.58</v>
      </c>
      <c r="C62"/>
      <c r="D62">
        <v>12055.12</v>
      </c>
      <c r="E62"/>
      <c r="F62">
        <v>375447.3</v>
      </c>
      <c r="G62">
        <v>35636</v>
      </c>
      <c r="H62"/>
      <c r="I62"/>
      <c r="J62"/>
      <c r="K62"/>
      <c r="L62"/>
      <c r="M62"/>
      <c r="N62">
        <v>138681.53</v>
      </c>
      <c r="O62">
        <v>2768470.84</v>
      </c>
      <c r="P62">
        <v>312422.61</v>
      </c>
      <c r="Q62"/>
      <c r="R62"/>
      <c r="S62">
        <v>399380</v>
      </c>
      <c r="T62"/>
      <c r="U62">
        <v>537020</v>
      </c>
      <c r="V62"/>
      <c r="W62"/>
      <c r="X62">
        <v>142798.71</v>
      </c>
      <c r="Y62">
        <v>34822.019999999997</v>
      </c>
      <c r="Z62"/>
      <c r="AA62"/>
      <c r="AB62"/>
    </row>
    <row r="63" spans="1:28" x14ac:dyDescent="0.2">
      <c r="A63" t="s">
        <v>3010</v>
      </c>
      <c r="B63">
        <v>690544.05</v>
      </c>
      <c r="C63"/>
      <c r="D63">
        <v>24686.51</v>
      </c>
      <c r="E63"/>
      <c r="F63">
        <v>410986.23</v>
      </c>
      <c r="G63">
        <v>52609.5</v>
      </c>
      <c r="H63"/>
      <c r="I63"/>
      <c r="J63"/>
      <c r="K63"/>
      <c r="L63"/>
      <c r="M63"/>
      <c r="N63">
        <v>65311.199999999997</v>
      </c>
      <c r="O63">
        <v>2027508.56</v>
      </c>
      <c r="P63">
        <v>643937.12</v>
      </c>
      <c r="Q63"/>
      <c r="R63"/>
      <c r="S63">
        <v>429380</v>
      </c>
      <c r="T63"/>
      <c r="U63">
        <v>677052</v>
      </c>
      <c r="V63"/>
      <c r="W63"/>
      <c r="X63">
        <v>266836.34999999998</v>
      </c>
      <c r="Y63">
        <v>51200.47</v>
      </c>
      <c r="Z63"/>
      <c r="AA63"/>
      <c r="AB63"/>
    </row>
    <row r="64" spans="1:28" x14ac:dyDescent="0.2">
      <c r="A64" t="s">
        <v>3011</v>
      </c>
      <c r="B64">
        <v>982792.09</v>
      </c>
      <c r="C64"/>
      <c r="D64">
        <v>10257</v>
      </c>
      <c r="E64"/>
      <c r="F64">
        <v>689975.79</v>
      </c>
      <c r="G64">
        <v>121665.13</v>
      </c>
      <c r="H64"/>
      <c r="I64"/>
      <c r="J64"/>
      <c r="K64"/>
      <c r="L64"/>
      <c r="M64"/>
      <c r="N64">
        <v>79540.14</v>
      </c>
      <c r="O64">
        <v>179132.84</v>
      </c>
      <c r="P64">
        <v>1076198.32</v>
      </c>
      <c r="Q64"/>
      <c r="R64"/>
      <c r="S64">
        <v>184290</v>
      </c>
      <c r="T64"/>
      <c r="U64">
        <v>303001</v>
      </c>
      <c r="V64"/>
      <c r="W64"/>
      <c r="X64">
        <v>243329.15</v>
      </c>
      <c r="Y64">
        <v>37976.699999999997</v>
      </c>
      <c r="Z64"/>
      <c r="AA64"/>
      <c r="AB64"/>
    </row>
    <row r="65" spans="1:28" x14ac:dyDescent="0.2">
      <c r="A65" t="s">
        <v>3012</v>
      </c>
      <c r="B65">
        <v>447148.12</v>
      </c>
      <c r="C65"/>
      <c r="D65">
        <v>85018.62</v>
      </c>
      <c r="E65"/>
      <c r="F65">
        <v>1706767.3</v>
      </c>
      <c r="G65">
        <v>278392.08</v>
      </c>
      <c r="H65">
        <v>0</v>
      </c>
      <c r="I65">
        <v>0</v>
      </c>
      <c r="J65"/>
      <c r="K65">
        <v>8700</v>
      </c>
      <c r="L65"/>
      <c r="M65"/>
      <c r="N65">
        <v>-139558.35</v>
      </c>
      <c r="O65">
        <v>2752937.45</v>
      </c>
      <c r="P65">
        <v>242010.14</v>
      </c>
      <c r="Q65"/>
      <c r="R65"/>
      <c r="S65">
        <v>590035.5</v>
      </c>
      <c r="T65">
        <v>8000</v>
      </c>
      <c r="U65">
        <v>688689.5</v>
      </c>
      <c r="V65"/>
      <c r="W65"/>
      <c r="X65">
        <v>133804.81</v>
      </c>
      <c r="Y65">
        <v>79384.259999999995</v>
      </c>
      <c r="Z65"/>
      <c r="AA65"/>
      <c r="AB65"/>
    </row>
    <row r="66" spans="1:28" x14ac:dyDescent="0.2">
      <c r="A66" t="s">
        <v>3013</v>
      </c>
      <c r="B66">
        <v>508712.51</v>
      </c>
      <c r="C66">
        <v>4800</v>
      </c>
      <c r="D66">
        <v>70269.009999999995</v>
      </c>
      <c r="E66"/>
      <c r="F66">
        <v>746292.23</v>
      </c>
      <c r="G66">
        <v>1395496.16</v>
      </c>
      <c r="H66">
        <v>0</v>
      </c>
      <c r="I66">
        <v>0</v>
      </c>
      <c r="J66"/>
      <c r="K66">
        <v>5300</v>
      </c>
      <c r="L66"/>
      <c r="M66"/>
      <c r="N66">
        <v>-617694.13</v>
      </c>
      <c r="O66">
        <v>3437556.74</v>
      </c>
      <c r="P66">
        <v>222297.42</v>
      </c>
      <c r="Q66"/>
      <c r="R66"/>
      <c r="S66">
        <v>512116.5</v>
      </c>
      <c r="T66">
        <v>8000</v>
      </c>
      <c r="U66">
        <v>591186.5</v>
      </c>
      <c r="V66"/>
      <c r="W66"/>
      <c r="X66">
        <v>77264.539999999994</v>
      </c>
      <c r="Y66">
        <v>171200.58</v>
      </c>
      <c r="Z66"/>
      <c r="AA66"/>
      <c r="AB66"/>
    </row>
    <row r="67" spans="1:28" x14ac:dyDescent="0.2">
      <c r="A67" t="s">
        <v>3014</v>
      </c>
      <c r="B67">
        <v>630467.29</v>
      </c>
      <c r="C67">
        <v>2256</v>
      </c>
      <c r="D67">
        <v>49989.42</v>
      </c>
      <c r="E67"/>
      <c r="F67">
        <v>1376309.12</v>
      </c>
      <c r="G67">
        <v>269381.8</v>
      </c>
      <c r="H67">
        <v>0</v>
      </c>
      <c r="I67">
        <v>0</v>
      </c>
      <c r="J67"/>
      <c r="K67">
        <v>12530</v>
      </c>
      <c r="L67"/>
      <c r="M67"/>
      <c r="N67">
        <v>1634176.38</v>
      </c>
      <c r="O67">
        <v>785641.8</v>
      </c>
      <c r="P67">
        <v>226489.92</v>
      </c>
      <c r="Q67"/>
      <c r="R67"/>
      <c r="S67">
        <v>483448.8</v>
      </c>
      <c r="T67">
        <v>8000</v>
      </c>
      <c r="U67">
        <v>569790.80000000005</v>
      </c>
      <c r="V67">
        <v>1324</v>
      </c>
      <c r="W67"/>
      <c r="X67">
        <v>110521.06</v>
      </c>
      <c r="Y67">
        <v>55653.81</v>
      </c>
      <c r="Z67"/>
      <c r="AA67"/>
      <c r="AB67"/>
    </row>
    <row r="68" spans="1:28" x14ac:dyDescent="0.2">
      <c r="A68" t="s">
        <v>3015</v>
      </c>
      <c r="B68">
        <v>1755205.43</v>
      </c>
      <c r="C68">
        <v>0</v>
      </c>
      <c r="D68">
        <v>57495.15</v>
      </c>
      <c r="E68"/>
      <c r="F68">
        <v>349216.39</v>
      </c>
      <c r="G68">
        <v>77986.31</v>
      </c>
      <c r="H68">
        <v>486</v>
      </c>
      <c r="I68">
        <v>5812.73</v>
      </c>
      <c r="J68"/>
      <c r="K68">
        <v>334.52</v>
      </c>
      <c r="L68"/>
      <c r="M68"/>
      <c r="N68">
        <v>-0.02</v>
      </c>
      <c r="O68">
        <v>2929218.73</v>
      </c>
      <c r="P68">
        <v>1898480.09</v>
      </c>
      <c r="Q68"/>
      <c r="R68"/>
      <c r="S68">
        <v>357859.2</v>
      </c>
      <c r="T68"/>
      <c r="U68">
        <v>704636.2</v>
      </c>
      <c r="V68"/>
      <c r="W68"/>
      <c r="X68">
        <v>139047.82</v>
      </c>
      <c r="Y68">
        <v>133618.32999999999</v>
      </c>
      <c r="Z68"/>
      <c r="AA68"/>
      <c r="AB68"/>
    </row>
    <row r="69" spans="1:28" x14ac:dyDescent="0.2">
      <c r="A69" t="s">
        <v>3016</v>
      </c>
      <c r="B69">
        <v>968172.16</v>
      </c>
      <c r="C69"/>
      <c r="D69">
        <v>35411.56</v>
      </c>
      <c r="E69"/>
      <c r="F69">
        <v>1476530.7</v>
      </c>
      <c r="G69">
        <v>126696.4</v>
      </c>
      <c r="H69"/>
      <c r="I69"/>
      <c r="J69"/>
      <c r="K69">
        <v>-103.6</v>
      </c>
      <c r="L69"/>
      <c r="M69"/>
      <c r="N69"/>
      <c r="O69">
        <v>574529.34</v>
      </c>
      <c r="P69">
        <v>1233591.46</v>
      </c>
      <c r="Q69"/>
      <c r="R69"/>
      <c r="S69">
        <v>261718.8</v>
      </c>
      <c r="T69"/>
      <c r="U69">
        <v>352787.8</v>
      </c>
      <c r="V69"/>
      <c r="W69"/>
      <c r="X69">
        <v>236199.01</v>
      </c>
      <c r="Y69">
        <v>87347.53</v>
      </c>
      <c r="Z69"/>
      <c r="AA69"/>
      <c r="AB69"/>
    </row>
    <row r="70" spans="1:28" x14ac:dyDescent="0.2">
      <c r="A70" t="s">
        <v>3017</v>
      </c>
      <c r="B70">
        <v>1144622.05</v>
      </c>
      <c r="C70">
        <v>35840</v>
      </c>
      <c r="D70">
        <v>18241.5</v>
      </c>
      <c r="E70"/>
      <c r="F70">
        <v>109177.22</v>
      </c>
      <c r="G70">
        <v>313953.17</v>
      </c>
      <c r="H70"/>
      <c r="I70"/>
      <c r="J70"/>
      <c r="K70">
        <v>252</v>
      </c>
      <c r="L70"/>
      <c r="M70"/>
      <c r="N70"/>
      <c r="O70">
        <v>2183187.2799999998</v>
      </c>
      <c r="P70">
        <v>1802839.09</v>
      </c>
      <c r="Q70"/>
      <c r="R70"/>
      <c r="S70">
        <v>664346.5</v>
      </c>
      <c r="T70"/>
      <c r="U70">
        <v>853417.5</v>
      </c>
      <c r="V70"/>
      <c r="W70"/>
      <c r="X70">
        <v>215643.03</v>
      </c>
      <c r="Y70">
        <v>62717.48</v>
      </c>
      <c r="Z70"/>
      <c r="AA70"/>
      <c r="AB70"/>
    </row>
    <row r="71" spans="1:28" x14ac:dyDescent="0.2">
      <c r="A71" t="s">
        <v>3018</v>
      </c>
      <c r="B71">
        <v>2454492.7599999998</v>
      </c>
      <c r="C71"/>
      <c r="D71">
        <v>34112</v>
      </c>
      <c r="E71"/>
      <c r="F71">
        <v>1498319.1</v>
      </c>
      <c r="G71">
        <v>35753.47</v>
      </c>
      <c r="H71"/>
      <c r="I71">
        <v>15680</v>
      </c>
      <c r="J71"/>
      <c r="K71"/>
      <c r="L71"/>
      <c r="M71"/>
      <c r="N71"/>
      <c r="O71">
        <v>1562778.07</v>
      </c>
      <c r="P71">
        <v>1450591.65</v>
      </c>
      <c r="Q71"/>
      <c r="R71"/>
      <c r="S71">
        <v>314647.2</v>
      </c>
      <c r="T71"/>
      <c r="U71">
        <v>499065.2</v>
      </c>
      <c r="V71"/>
      <c r="W71"/>
      <c r="X71">
        <v>234801.08</v>
      </c>
      <c r="Y71">
        <v>84835.9</v>
      </c>
      <c r="Z71"/>
      <c r="AA71"/>
      <c r="AB71"/>
    </row>
    <row r="72" spans="1:28" x14ac:dyDescent="0.2">
      <c r="A72" t="s">
        <v>3019</v>
      </c>
      <c r="B72">
        <v>2324148.0299999998</v>
      </c>
      <c r="C72"/>
      <c r="D72">
        <v>39000</v>
      </c>
      <c r="E72"/>
      <c r="F72">
        <v>1807475.61</v>
      </c>
      <c r="G72">
        <v>485766.92</v>
      </c>
      <c r="H72"/>
      <c r="I72"/>
      <c r="J72">
        <v>13000</v>
      </c>
      <c r="K72">
        <v>375</v>
      </c>
      <c r="L72"/>
      <c r="M72"/>
      <c r="N72"/>
      <c r="O72">
        <v>1881658.83</v>
      </c>
      <c r="P72">
        <v>2293222.9500000002</v>
      </c>
      <c r="Q72"/>
      <c r="R72"/>
      <c r="S72">
        <v>812382.9</v>
      </c>
      <c r="T72"/>
      <c r="U72">
        <v>1108693.8999999999</v>
      </c>
      <c r="V72"/>
      <c r="W72"/>
      <c r="X72">
        <v>277075.96000000002</v>
      </c>
      <c r="Y72">
        <v>100826.4</v>
      </c>
      <c r="Z72"/>
      <c r="AA72"/>
      <c r="AB72"/>
    </row>
    <row r="73" spans="1:28" x14ac:dyDescent="0.2">
      <c r="A73" t="s">
        <v>3020</v>
      </c>
      <c r="B73">
        <v>1238239.44</v>
      </c>
      <c r="C73"/>
      <c r="D73">
        <v>60743.83</v>
      </c>
      <c r="E73"/>
      <c r="F73">
        <v>237896.21</v>
      </c>
      <c r="G73">
        <v>179327.49</v>
      </c>
      <c r="H73"/>
      <c r="I73"/>
      <c r="J73"/>
      <c r="K73">
        <v>350</v>
      </c>
      <c r="L73"/>
      <c r="M73"/>
      <c r="N73"/>
      <c r="O73">
        <v>1497958.46</v>
      </c>
      <c r="P73">
        <v>895570.3</v>
      </c>
      <c r="Q73"/>
      <c r="R73">
        <v>1715</v>
      </c>
      <c r="S73">
        <v>335129.09999999998</v>
      </c>
      <c r="T73"/>
      <c r="U73">
        <v>393791.1</v>
      </c>
      <c r="V73"/>
      <c r="W73"/>
      <c r="X73">
        <v>156088.04</v>
      </c>
      <c r="Y73">
        <v>66433.88</v>
      </c>
      <c r="Z73"/>
      <c r="AA73"/>
      <c r="AB73"/>
    </row>
    <row r="74" spans="1:28" x14ac:dyDescent="0.2">
      <c r="A74" t="s">
        <v>3021</v>
      </c>
      <c r="B74">
        <v>763526.03</v>
      </c>
      <c r="C74"/>
      <c r="D74">
        <v>10760.11</v>
      </c>
      <c r="E74"/>
      <c r="F74">
        <v>1071795.32</v>
      </c>
      <c r="G74">
        <v>132960.09</v>
      </c>
      <c r="H74">
        <v>162</v>
      </c>
      <c r="I74">
        <v>-1892.19</v>
      </c>
      <c r="J74"/>
      <c r="K74">
        <v>22639.56</v>
      </c>
      <c r="L74"/>
      <c r="M74"/>
      <c r="N74"/>
      <c r="O74">
        <v>2412599.04</v>
      </c>
      <c r="P74">
        <v>942130.72</v>
      </c>
      <c r="Q74"/>
      <c r="R74"/>
      <c r="S74">
        <v>223194.3</v>
      </c>
      <c r="T74"/>
      <c r="U74">
        <v>365309.3</v>
      </c>
      <c r="V74"/>
      <c r="W74"/>
      <c r="X74">
        <v>163510.04999999999</v>
      </c>
      <c r="Y74">
        <v>52634.29</v>
      </c>
      <c r="Z74"/>
      <c r="AA74"/>
      <c r="AB74"/>
    </row>
    <row r="75" spans="1:28" x14ac:dyDescent="0.2">
      <c r="A75" t="s">
        <v>3022</v>
      </c>
      <c r="B75">
        <v>734908.2</v>
      </c>
      <c r="C75"/>
      <c r="D75">
        <v>31070</v>
      </c>
      <c r="E75"/>
      <c r="F75">
        <v>902634.04</v>
      </c>
      <c r="G75">
        <v>1958148.57</v>
      </c>
      <c r="H75">
        <v>25000</v>
      </c>
      <c r="I75">
        <v>29645.22</v>
      </c>
      <c r="J75"/>
      <c r="K75">
        <v>453.41</v>
      </c>
      <c r="L75"/>
      <c r="M75"/>
      <c r="N75">
        <v>5971.91</v>
      </c>
      <c r="O75">
        <v>2174520.91</v>
      </c>
      <c r="P75">
        <v>1085400.83</v>
      </c>
      <c r="Q75"/>
      <c r="R75"/>
      <c r="S75">
        <v>451672.8</v>
      </c>
      <c r="T75"/>
      <c r="U75">
        <v>655127.80000000005</v>
      </c>
      <c r="V75"/>
      <c r="W75"/>
      <c r="X75">
        <v>165204.6</v>
      </c>
      <c r="Y75">
        <v>164566.47</v>
      </c>
      <c r="Z75"/>
      <c r="AA75"/>
      <c r="AB75"/>
    </row>
    <row r="76" spans="1:28" x14ac:dyDescent="0.2">
      <c r="A76" t="s">
        <v>3023</v>
      </c>
      <c r="B76">
        <v>221738.49</v>
      </c>
      <c r="C76"/>
      <c r="D76">
        <v>36684.89</v>
      </c>
      <c r="E76"/>
      <c r="F76">
        <v>1241974.5900000001</v>
      </c>
      <c r="G76">
        <v>887986.6</v>
      </c>
      <c r="H76"/>
      <c r="I76">
        <v>23064.31</v>
      </c>
      <c r="J76"/>
      <c r="K76">
        <v>125.6</v>
      </c>
      <c r="L76"/>
      <c r="M76"/>
      <c r="N76">
        <v>386828.45</v>
      </c>
      <c r="O76">
        <v>2426315.1</v>
      </c>
      <c r="P76">
        <v>282365.58</v>
      </c>
      <c r="Q76"/>
      <c r="R76"/>
      <c r="S76">
        <v>516930.23</v>
      </c>
      <c r="T76"/>
      <c r="U76">
        <v>734313.23</v>
      </c>
      <c r="V76"/>
      <c r="W76"/>
      <c r="X76">
        <v>224786.41</v>
      </c>
      <c r="Y76">
        <v>228673.56</v>
      </c>
      <c r="Z76"/>
      <c r="AA76"/>
      <c r="AB76"/>
    </row>
    <row r="77" spans="1:28" x14ac:dyDescent="0.2">
      <c r="A77" t="s">
        <v>3024</v>
      </c>
      <c r="B77">
        <v>532486.31000000006</v>
      </c>
      <c r="C77"/>
      <c r="D77">
        <v>11880.66</v>
      </c>
      <c r="E77"/>
      <c r="F77">
        <v>168550.76</v>
      </c>
      <c r="G77">
        <v>135483.57</v>
      </c>
      <c r="H77"/>
      <c r="I77">
        <v>1846</v>
      </c>
      <c r="J77"/>
      <c r="K77">
        <v>4665.2299999999996</v>
      </c>
      <c r="L77"/>
      <c r="M77"/>
      <c r="N77">
        <v>-557512.43000000005</v>
      </c>
      <c r="O77">
        <v>1120243.3</v>
      </c>
      <c r="P77">
        <v>655425.01</v>
      </c>
      <c r="Q77"/>
      <c r="R77"/>
      <c r="S77">
        <v>179646.6</v>
      </c>
      <c r="T77"/>
      <c r="U77">
        <v>312103.59999999998</v>
      </c>
      <c r="V77"/>
      <c r="W77"/>
      <c r="X77">
        <v>109149</v>
      </c>
      <c r="Y77">
        <v>42680.7</v>
      </c>
      <c r="Z77"/>
      <c r="AA77"/>
      <c r="AB77"/>
    </row>
    <row r="78" spans="1:28" x14ac:dyDescent="0.2">
      <c r="A78" t="s">
        <v>3025</v>
      </c>
      <c r="B78">
        <v>670841.91</v>
      </c>
      <c r="C78"/>
      <c r="D78">
        <v>26379</v>
      </c>
      <c r="E78"/>
      <c r="F78">
        <v>1105187.08</v>
      </c>
      <c r="G78">
        <v>318076.87</v>
      </c>
      <c r="H78"/>
      <c r="I78">
        <v>36277.51</v>
      </c>
      <c r="J78"/>
      <c r="K78">
        <v>59.71</v>
      </c>
      <c r="L78"/>
      <c r="M78"/>
      <c r="N78"/>
      <c r="O78">
        <v>2732486.08</v>
      </c>
      <c r="P78">
        <v>801651.76</v>
      </c>
      <c r="Q78"/>
      <c r="R78"/>
      <c r="S78">
        <v>427692.3</v>
      </c>
      <c r="T78"/>
      <c r="U78">
        <v>635534.30000000005</v>
      </c>
      <c r="V78"/>
      <c r="W78"/>
      <c r="X78">
        <v>142220.98000000001</v>
      </c>
      <c r="Y78">
        <v>81011.199999999997</v>
      </c>
      <c r="Z78"/>
      <c r="AA78">
        <v>40</v>
      </c>
      <c r="AB78"/>
    </row>
    <row r="79" spans="1:28" x14ac:dyDescent="0.2">
      <c r="A79" t="s">
        <v>3026</v>
      </c>
      <c r="B79">
        <v>1936242.1</v>
      </c>
      <c r="C79"/>
      <c r="D79">
        <v>5000</v>
      </c>
      <c r="E79"/>
      <c r="F79">
        <v>1916117.78</v>
      </c>
      <c r="G79">
        <v>211382.92</v>
      </c>
      <c r="H79"/>
      <c r="I79">
        <v>16210.94</v>
      </c>
      <c r="J79"/>
      <c r="K79"/>
      <c r="L79"/>
      <c r="M79"/>
      <c r="N79">
        <v>479</v>
      </c>
      <c r="O79">
        <v>3283107.89</v>
      </c>
      <c r="P79">
        <v>1079967.6299999999</v>
      </c>
      <c r="Q79">
        <v>3000</v>
      </c>
      <c r="R79"/>
      <c r="S79">
        <v>323822.8</v>
      </c>
      <c r="T79"/>
      <c r="U79">
        <v>495436.79999999999</v>
      </c>
      <c r="V79"/>
      <c r="W79"/>
      <c r="X79">
        <v>264407.55</v>
      </c>
      <c r="Y79">
        <v>79277.960000000006</v>
      </c>
      <c r="Z79"/>
      <c r="AA79">
        <v>150000</v>
      </c>
      <c r="AB79"/>
    </row>
    <row r="80" spans="1:28" x14ac:dyDescent="0.2">
      <c r="A80" t="s">
        <v>3029</v>
      </c>
      <c r="B80">
        <v>424767.42</v>
      </c>
      <c r="C80"/>
      <c r="D80">
        <v>19500</v>
      </c>
      <c r="E80"/>
      <c r="F80">
        <v>504856.5</v>
      </c>
      <c r="G80">
        <v>264100.53999999998</v>
      </c>
      <c r="H80"/>
      <c r="I80">
        <v>0</v>
      </c>
      <c r="J80"/>
      <c r="K80">
        <v>56.06</v>
      </c>
      <c r="L80"/>
      <c r="M80"/>
      <c r="N80">
        <v>-295737.84000000003</v>
      </c>
      <c r="O80">
        <v>1600443.98</v>
      </c>
      <c r="P80">
        <v>247278</v>
      </c>
      <c r="Q80"/>
      <c r="R80"/>
      <c r="S80">
        <v>362140.3</v>
      </c>
      <c r="T80"/>
      <c r="U80">
        <v>475047.3</v>
      </c>
      <c r="V80"/>
      <c r="W80"/>
      <c r="X80">
        <v>136391.24</v>
      </c>
      <c r="Y80">
        <v>72895.5</v>
      </c>
      <c r="Z80"/>
      <c r="AA80"/>
      <c r="AB80"/>
    </row>
    <row r="81" spans="1:28" x14ac:dyDescent="0.2">
      <c r="A81" t="s">
        <v>2998</v>
      </c>
      <c r="B81">
        <v>38740.400000000001</v>
      </c>
      <c r="C81"/>
      <c r="D81">
        <v>2571.0700000000002</v>
      </c>
      <c r="E81"/>
      <c r="F81">
        <v>365423.44</v>
      </c>
      <c r="G81">
        <v>809142.47</v>
      </c>
      <c r="H81"/>
      <c r="I81"/>
      <c r="J81"/>
      <c r="K81"/>
      <c r="L81"/>
      <c r="M81"/>
      <c r="N81">
        <v>76919.210000000006</v>
      </c>
      <c r="O81">
        <v>2663000</v>
      </c>
      <c r="P81">
        <v>96680.4</v>
      </c>
      <c r="Q81"/>
      <c r="R81"/>
      <c r="S81">
        <v>278910</v>
      </c>
      <c r="T81"/>
      <c r="U81">
        <v>387720</v>
      </c>
      <c r="V81"/>
      <c r="W81"/>
      <c r="X81">
        <v>26797.16</v>
      </c>
      <c r="Y81">
        <v>23302.080000000002</v>
      </c>
      <c r="Z81"/>
      <c r="AA81"/>
      <c r="AB81"/>
    </row>
    <row r="82" spans="1:28" x14ac:dyDescent="0.2">
      <c r="A82" t="s">
        <v>2999</v>
      </c>
      <c r="B82">
        <v>248315.09</v>
      </c>
      <c r="C82">
        <v>11400</v>
      </c>
      <c r="D82">
        <v>7738.86</v>
      </c>
      <c r="E82"/>
      <c r="F82">
        <v>306369.94</v>
      </c>
      <c r="G82">
        <v>99817.66</v>
      </c>
      <c r="H82"/>
      <c r="I82"/>
      <c r="J82"/>
      <c r="K82"/>
      <c r="L82"/>
      <c r="M82"/>
      <c r="N82">
        <v>30262.98</v>
      </c>
      <c r="O82">
        <v>1891769.64</v>
      </c>
      <c r="P82">
        <v>120460.85</v>
      </c>
      <c r="Q82"/>
      <c r="R82"/>
      <c r="S82">
        <v>76860</v>
      </c>
      <c r="T82"/>
      <c r="U82">
        <v>174650</v>
      </c>
      <c r="V82"/>
      <c r="W82"/>
      <c r="X82">
        <v>30523.06</v>
      </c>
      <c r="Y82">
        <v>39163.089999999997</v>
      </c>
      <c r="Z82"/>
      <c r="AA82"/>
      <c r="AB82"/>
    </row>
    <row r="83" spans="1:28" x14ac:dyDescent="0.2">
      <c r="A83" t="s">
        <v>3004</v>
      </c>
      <c r="B83">
        <v>238428.21</v>
      </c>
      <c r="C83"/>
      <c r="D83">
        <v>27325.95</v>
      </c>
      <c r="E83"/>
      <c r="F83">
        <v>814009.13</v>
      </c>
      <c r="G83">
        <v>208178.87</v>
      </c>
      <c r="H83"/>
      <c r="I83"/>
      <c r="J83"/>
      <c r="K83"/>
      <c r="L83"/>
      <c r="M83">
        <v>-541668.11</v>
      </c>
      <c r="N83">
        <v>39652.1</v>
      </c>
      <c r="O83">
        <v>1861215.28</v>
      </c>
      <c r="P83">
        <v>201875.57</v>
      </c>
      <c r="Q83"/>
      <c r="R83"/>
      <c r="S83">
        <v>351529.5</v>
      </c>
      <c r="T83"/>
      <c r="U83">
        <v>465227.5</v>
      </c>
      <c r="V83"/>
      <c r="W83"/>
      <c r="X83">
        <v>105643.82</v>
      </c>
      <c r="Y83">
        <v>36766.86</v>
      </c>
      <c r="Z83"/>
      <c r="AA83"/>
      <c r="AB83"/>
    </row>
    <row r="84" spans="1:28" x14ac:dyDescent="0.2">
      <c r="A84" t="s">
        <v>3005</v>
      </c>
      <c r="B84">
        <v>8071.55</v>
      </c>
      <c r="C84"/>
      <c r="D84">
        <v>6267.83</v>
      </c>
      <c r="E84"/>
      <c r="F84">
        <v>297003.21000000002</v>
      </c>
      <c r="G84">
        <v>30396.05</v>
      </c>
      <c r="H84"/>
      <c r="I84"/>
      <c r="J84"/>
      <c r="K84"/>
      <c r="L84"/>
      <c r="M84"/>
      <c r="N84">
        <v>57224.6</v>
      </c>
      <c r="O84">
        <v>1831896</v>
      </c>
      <c r="P84">
        <v>183356.23</v>
      </c>
      <c r="Q84"/>
      <c r="R84"/>
      <c r="S84">
        <v>535164</v>
      </c>
      <c r="T84"/>
      <c r="U84">
        <v>645548</v>
      </c>
      <c r="V84"/>
      <c r="W84"/>
      <c r="X84">
        <v>116944.4</v>
      </c>
      <c r="Y84">
        <v>19069.21</v>
      </c>
      <c r="Z84"/>
      <c r="AA84"/>
      <c r="AB84"/>
    </row>
    <row r="85" spans="1:28" x14ac:dyDescent="0.2">
      <c r="A85" t="s">
        <v>3006</v>
      </c>
      <c r="B85">
        <v>60848.51</v>
      </c>
      <c r="C85"/>
      <c r="D85">
        <v>18730.62</v>
      </c>
      <c r="E85"/>
      <c r="F85">
        <v>2675908.7599999998</v>
      </c>
      <c r="G85">
        <v>97286.02</v>
      </c>
      <c r="H85"/>
      <c r="I85">
        <v>17200</v>
      </c>
      <c r="J85"/>
      <c r="K85"/>
      <c r="L85"/>
      <c r="M85"/>
      <c r="N85">
        <v>237670.43</v>
      </c>
      <c r="O85">
        <v>4000000</v>
      </c>
      <c r="P85">
        <v>171762.31</v>
      </c>
      <c r="Q85"/>
      <c r="R85"/>
      <c r="S85">
        <v>327807.90000000002</v>
      </c>
      <c r="T85"/>
      <c r="U85">
        <v>416705.9</v>
      </c>
      <c r="V85"/>
      <c r="W85"/>
      <c r="X85">
        <v>101002.52</v>
      </c>
      <c r="Y85">
        <v>78383.179999999993</v>
      </c>
      <c r="Z85"/>
      <c r="AA85"/>
      <c r="AB8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2</vt:i4>
      </vt:variant>
    </vt:vector>
  </HeadingPairs>
  <TitlesOfParts>
    <vt:vector size="20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'!Print_Area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2021-02-02T01:12:15Z</cp:lastPrinted>
  <dcterms:created xsi:type="dcterms:W3CDTF">2018-02-08T06:24:17Z</dcterms:created>
  <dcterms:modified xsi:type="dcterms:W3CDTF">2021-02-02T01:12:19Z</dcterms:modified>
</cp:coreProperties>
</file>