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Planfin\ปี 64\กำกับติดตามแผนฯ\1. ตค.63\ผลการกำกับ ติดตามแผนที่ 2-4 เดือน ตค.63 โหลดเวลา 11.30 น\"/>
    </mc:Choice>
  </mc:AlternateContent>
  <xr:revisionPtr revIDLastSave="0" documentId="13_ncr:1_{062F8B70-E6C9-4CB2-AA9D-C690000E9456}" xr6:coauthVersionLast="45" xr6:coauthVersionMax="45" xr10:uidLastSave="{00000000-0000-0000-0000-000000000000}"/>
  <bookViews>
    <workbookView xWindow="-108" yWindow="-108" windowWidth="23256" windowHeight="12576" xr2:uid="{F1596E7E-F3CC-44B9-84DA-CC7E0DF0BB30}"/>
  </bookViews>
  <sheets>
    <sheet name="กราฟ" sheetId="4" r:id="rId1"/>
    <sheet name="สรุปผลการกำกับติดตาม แผนที่ 2-4" sheetId="3" r:id="rId2"/>
    <sheet name="สรุป 7 จ.เขตสุขภาพที่ 8 " sheetId="2" r:id="rId3"/>
  </sheets>
  <externalReferences>
    <externalReference r:id="rId4"/>
  </externalReferences>
  <definedNames>
    <definedName name="_xlnm.Print_Area" localSheetId="1">'สรุปผลการกำกับติดตาม แผนที่ 2-4'!$A$1:$I$16</definedName>
    <definedName name="_xlnm.Print_Titles" localSheetId="2">'สรุป 7 จ.เขตสุขภาพที่ 8 '!$A:$C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E4" i="4"/>
  <c r="D4" i="4"/>
  <c r="C4" i="4"/>
  <c r="T3" i="2" l="1"/>
  <c r="O3" i="2"/>
  <c r="J3" i="2"/>
  <c r="H15" i="3" l="1"/>
  <c r="F15" i="3"/>
  <c r="D15" i="3"/>
  <c r="H14" i="3"/>
  <c r="F14" i="3"/>
  <c r="D14" i="3"/>
  <c r="H13" i="3"/>
  <c r="F13" i="3"/>
  <c r="D13" i="3"/>
  <c r="H12" i="3"/>
  <c r="F12" i="3"/>
  <c r="D12" i="3"/>
  <c r="H11" i="3"/>
  <c r="F11" i="3"/>
  <c r="D11" i="3"/>
  <c r="H10" i="3"/>
  <c r="F10" i="3"/>
  <c r="D10" i="3"/>
  <c r="H9" i="3"/>
  <c r="F9" i="3"/>
  <c r="D9" i="3"/>
  <c r="G12" i="3" l="1"/>
  <c r="G14" i="3" l="1"/>
  <c r="Y3" i="2" l="1"/>
  <c r="AD3" i="2" s="1"/>
  <c r="AI3" i="2" s="1"/>
  <c r="I13" i="3" l="1"/>
  <c r="D16" i="3" l="1"/>
  <c r="F16" i="3" l="1"/>
  <c r="H16" i="3"/>
  <c r="I15" i="3"/>
  <c r="E15" i="3"/>
  <c r="E9" i="3"/>
  <c r="I10" i="3"/>
  <c r="I11" i="3"/>
  <c r="I12" i="3"/>
  <c r="I14" i="3"/>
  <c r="I9" i="3"/>
  <c r="G10" i="3"/>
  <c r="G11" i="3"/>
  <c r="G13" i="3"/>
  <c r="G9" i="3"/>
  <c r="G15" i="3" l="1"/>
  <c r="C16" i="3" l="1"/>
  <c r="E13" i="3"/>
  <c r="E10" i="3"/>
  <c r="E16" i="3" l="1"/>
  <c r="I16" i="3"/>
  <c r="G16" i="3"/>
  <c r="E11" i="3"/>
  <c r="E14" i="3"/>
  <c r="E12" i="3"/>
</calcChain>
</file>

<file path=xl/sharedStrings.xml><?xml version="1.0" encoding="utf-8"?>
<sst xmlns="http://schemas.openxmlformats.org/spreadsheetml/2006/main" count="115" uniqueCount="75">
  <si>
    <t xml:space="preserve">แผนที่ </t>
  </si>
  <si>
    <t>รายการ</t>
  </si>
  <si>
    <t>แผน ปมก.63</t>
  </si>
  <si>
    <t xml:space="preserve">ผลการดำเนินงาน </t>
  </si>
  <si>
    <t xml:space="preserve">ผลต่าง </t>
  </si>
  <si>
    <t xml:space="preserve">ร้อยละ </t>
  </si>
  <si>
    <t xml:space="preserve">แผนจัดซื้อยา เวชภัณฑ์ </t>
  </si>
  <si>
    <t>ยา  (รวมสนับสนุน รพ.สต.)</t>
  </si>
  <si>
    <t xml:space="preserve">วัสดุการแพทย์ </t>
  </si>
  <si>
    <t xml:space="preserve">วชย. และ ว.การแพทย์ </t>
  </si>
  <si>
    <t>วัสดุวิทยาศาสตร์การแพทย์</t>
  </si>
  <si>
    <t xml:space="preserve">วัสดุวิทยาศาสตร์และการแพทย์  </t>
  </si>
  <si>
    <t>รวม แผนที่ 2</t>
  </si>
  <si>
    <t>แผนจัดซื้อวัสดุอื่น</t>
  </si>
  <si>
    <t>ประมาณการจัดซื้อวัสดุอื่น ปี 2563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</si>
  <si>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</si>
  <si>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</si>
  <si>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</si>
  <si>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</si>
  <si>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</si>
  <si>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</si>
  <si>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</si>
  <si>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</si>
  <si>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</si>
  <si>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</si>
  <si>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</si>
  <si>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</si>
  <si>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รวม แผนที่ 3</t>
  </si>
  <si>
    <t>แผนบริหารจัดการเจ้าหนี้</t>
  </si>
  <si>
    <t>ประมาณการจ่ายชำระหนี้ปี 2563</t>
  </si>
  <si>
    <t>   เจ้าหนี้ยา</t>
  </si>
  <si>
    <t>   เจ้าหนี้ วชภ.</t>
  </si>
  <si>
    <t>   เจ้าหนี้ lab</t>
  </si>
  <si>
    <t>   เจ้าหนี้ตามจ่าย</t>
  </si>
  <si>
    <t>   เจ้าหนี้ค่าแรงค้างจ่าย</t>
  </si>
  <si>
    <t>   เจ้าหนี้ค่าครุภัณฑ์ สิ่งก่อสร้างฯ</t>
  </si>
  <si>
    <t>   เจ้าหนี้วัสดุอื่น</t>
  </si>
  <si>
    <t>   เจ้าหนี้อื่นๆ</t>
  </si>
  <si>
    <t>รวม แผนที่ 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</si>
  <si>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</si>
  <si>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</si>
  <si>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</si>
  <si>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</si>
  <si>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5.จังหวัดหนองคาย</t>
  </si>
  <si>
    <t>6.จังหวัดหนองบัวลำภู</t>
  </si>
  <si>
    <t>7.จังหวัดอุดรธานี</t>
  </si>
  <si>
    <t>สรุปผลการประเมินร้อยละของหน่วยบริการที่มีผลต่างแผนประมาณการ และผลการดำเนินงาน</t>
  </si>
  <si>
    <t xml:space="preserve">ลำดับที่ </t>
  </si>
  <si>
    <t>จังหวัด</t>
  </si>
  <si>
    <t>หน่วยบริการ</t>
  </si>
  <si>
    <t>จำนวน (แห่ง)</t>
  </si>
  <si>
    <t>(แห่ง)</t>
  </si>
  <si>
    <t xml:space="preserve">ผ่าน 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</si>
  <si>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</si>
  <si>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</si>
  <si>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</si>
  <si>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</si>
  <si>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</si>
  <si>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</si>
  <si>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 xml:space="preserve">อุดรธานี </t>
  </si>
  <si>
    <t xml:space="preserve">ผลรวม </t>
  </si>
  <si>
    <t xml:space="preserve">ของแผนที่ 2 จัดซื้อยา เวชภัณฑ์, วัสดุการแพทย์, วัสดุวิทยาศาสตร์การแพทย์ </t>
  </si>
  <si>
    <t xml:space="preserve">แผนที่ 3 จัดซื้อวัสดุอื่น และ แผนที่ 4 แผนบริหารจัดการเจ้าหนี้ </t>
  </si>
  <si>
    <t>แผนที่ 2</t>
  </si>
  <si>
    <t>แผนที่ 3</t>
  </si>
  <si>
    <t>แผนที่ 4</t>
  </si>
  <si>
    <t>สรุปแผนที่ 2 มี รพ.ผ่านเกณฑ์ (แห่ง)</t>
  </si>
  <si>
    <t>สรุปแผนที่ 3 มี รพ.ผ่านเกณฑ์ (แห่ง)</t>
  </si>
  <si>
    <t>สรุปแผนที่ 4 มี รพ.ผ่านเกณฑ์ (แห่ง)</t>
  </si>
  <si>
    <t>แผน ปมก.64</t>
  </si>
  <si>
    <t>ค่าควรจะเป็น ตค.63</t>
  </si>
  <si>
    <t xml:space="preserve">ไม่เกินร้อยละ +/-5  ข้อมูลวันที่ 31 ตุลาคม 2563  </t>
  </si>
  <si>
    <t xml:space="preserve">โหลดข้อมูล ณ วันที่ 23 พฤศจิกายน 2563 เวลา 11.30 น. </t>
  </si>
  <si>
    <t>ลำดับ</t>
  </si>
  <si>
    <t>เขต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</si>
</sst>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[Red]\-#,##0\ "/>
    <numFmt numFmtId="190" formatCode="#,##0.00_ ;[Red]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189" fontId="4" fillId="0" borderId="2" xfId="0" applyNumberFormat="1" applyFont="1" applyBorder="1"/>
    <xf numFmtId="190" fontId="4" fillId="0" borderId="2" xfId="0" applyNumberFormat="1" applyFont="1" applyBorder="1"/>
    <xf numFmtId="189" fontId="3" fillId="4" borderId="2" xfId="0" applyNumberFormat="1" applyFont="1" applyFill="1" applyBorder="1"/>
    <xf numFmtId="190" fontId="3" fillId="4" borderId="2" xfId="0" applyNumberFormat="1" applyFont="1" applyFill="1" applyBorder="1"/>
    <xf numFmtId="43" fontId="4" fillId="0" borderId="6" xfId="1" applyFont="1" applyFill="1" applyBorder="1"/>
    <xf numFmtId="43" fontId="4" fillId="0" borderId="3" xfId="1" applyFont="1" applyFill="1" applyBorder="1" applyAlignment="1" applyProtection="1">
      <alignment horizontal="left"/>
      <protection locked="0"/>
    </xf>
    <xf numFmtId="0" fontId="4" fillId="0" borderId="12" xfId="0" applyFont="1" applyBorder="1"/>
    <xf numFmtId="43" fontId="4" fillId="0" borderId="3" xfId="1" applyFont="1" applyFill="1" applyBorder="1"/>
    <xf numFmtId="43" fontId="4" fillId="0" borderId="8" xfId="1" applyFont="1" applyFill="1" applyBorder="1"/>
    <xf numFmtId="187" fontId="4" fillId="0" borderId="10" xfId="1" applyNumberFormat="1" applyFont="1" applyFill="1" applyBorder="1" applyAlignment="1" applyProtection="1">
      <alignment horizontal="center" vertical="top"/>
      <protection locked="0"/>
    </xf>
    <xf numFmtId="43" fontId="4" fillId="0" borderId="10" xfId="1" applyFont="1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/>
    <xf numFmtId="187" fontId="4" fillId="0" borderId="2" xfId="1" applyNumberFormat="1" applyFont="1" applyFill="1" applyBorder="1"/>
    <xf numFmtId="187" fontId="3" fillId="4" borderId="2" xfId="1" applyNumberFormat="1" applyFont="1" applyFill="1" applyBorder="1"/>
    <xf numFmtId="190" fontId="4" fillId="0" borderId="2" xfId="1" applyNumberFormat="1" applyFont="1" applyFill="1" applyBorder="1"/>
    <xf numFmtId="190" fontId="3" fillId="4" borderId="2" xfId="1" applyNumberFormat="1" applyFont="1" applyFill="1" applyBorder="1"/>
    <xf numFmtId="189" fontId="4" fillId="0" borderId="2" xfId="1" applyNumberFormat="1" applyFont="1" applyFill="1" applyBorder="1"/>
    <xf numFmtId="189" fontId="3" fillId="4" borderId="2" xfId="1" applyNumberFormat="1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7" fillId="2" borderId="2" xfId="1" applyFont="1" applyFill="1" applyBorder="1"/>
    <xf numFmtId="0" fontId="7" fillId="0" borderId="0" xfId="0" applyFont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88" fontId="4" fillId="0" borderId="7" xfId="1" applyNumberFormat="1" applyFont="1" applyFill="1" applyBorder="1"/>
    <xf numFmtId="188" fontId="4" fillId="0" borderId="9" xfId="1" applyNumberFormat="1" applyFont="1" applyFill="1" applyBorder="1"/>
    <xf numFmtId="188" fontId="4" fillId="0" borderId="11" xfId="1" applyNumberFormat="1" applyFont="1" applyFill="1" applyBorder="1"/>
    <xf numFmtId="43" fontId="3" fillId="6" borderId="6" xfId="1" applyFont="1" applyFill="1" applyBorder="1" applyAlignment="1" applyProtection="1">
      <alignment horizontal="center"/>
      <protection locked="0"/>
    </xf>
    <xf numFmtId="43" fontId="3" fillId="6" borderId="0" xfId="1" applyFont="1" applyFill="1" applyBorder="1" applyAlignment="1" applyProtection="1">
      <alignment horizontal="center" vertical="center"/>
      <protection locked="0"/>
    </xf>
    <xf numFmtId="189" fontId="3" fillId="6" borderId="0" xfId="0" applyNumberFormat="1" applyFont="1" applyFill="1" applyAlignment="1">
      <alignment horizontal="center" vertical="center"/>
    </xf>
    <xf numFmtId="189" fontId="3" fillId="6" borderId="4" xfId="0" applyNumberFormat="1" applyFont="1" applyFill="1" applyBorder="1"/>
    <xf numFmtId="43" fontId="4" fillId="0" borderId="9" xfId="1" applyFont="1" applyFill="1" applyBorder="1"/>
    <xf numFmtId="43" fontId="4" fillId="0" borderId="11" xfId="1" applyFont="1" applyFill="1" applyBorder="1"/>
    <xf numFmtId="0" fontId="4" fillId="6" borderId="3" xfId="0" applyFont="1" applyFill="1" applyBorder="1"/>
    <xf numFmtId="43" fontId="3" fillId="6" borderId="4" xfId="1" applyFont="1" applyFill="1" applyBorder="1" applyAlignment="1" applyProtection="1">
      <alignment horizontal="center" vertical="center"/>
      <protection locked="0"/>
    </xf>
    <xf numFmtId="189" fontId="3" fillId="6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/>
    <xf numFmtId="189" fontId="3" fillId="6" borderId="4" xfId="1" applyNumberFormat="1" applyFont="1" applyFill="1" applyBorder="1"/>
    <xf numFmtId="189" fontId="3" fillId="6" borderId="5" xfId="1" applyNumberFormat="1" applyFont="1" applyFill="1" applyBorder="1"/>
    <xf numFmtId="1" fontId="6" fillId="0" borderId="2" xfId="0" applyNumberFormat="1" applyFont="1" applyBorder="1" applyAlignment="1">
      <alignment horizontal="center"/>
    </xf>
    <xf numFmtId="43" fontId="4" fillId="0" borderId="3" xfId="1" applyFont="1" applyFill="1" applyBorder="1" applyAlignment="1">
      <alignment horizontal="left"/>
    </xf>
    <xf numFmtId="0" fontId="2" fillId="0" borderId="0" xfId="0" applyFont="1" applyBorder="1"/>
    <xf numFmtId="189" fontId="3" fillId="6" borderId="2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89" fontId="3" fillId="6" borderId="2" xfId="1" applyNumberFormat="1" applyFont="1" applyFill="1" applyBorder="1"/>
    <xf numFmtId="189" fontId="3" fillId="0" borderId="2" xfId="0" applyNumberFormat="1" applyFont="1" applyBorder="1"/>
    <xf numFmtId="190" fontId="3" fillId="0" borderId="2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4" borderId="2" xfId="1" applyFont="1" applyFill="1" applyBorder="1" applyAlignment="1" applyProtection="1">
      <alignment horizontal="center"/>
      <protection locked="0"/>
    </xf>
    <xf numFmtId="43" fontId="3" fillId="4" borderId="3" xfId="1" applyFont="1" applyFill="1" applyBorder="1" applyAlignment="1" applyProtection="1">
      <alignment horizontal="center"/>
      <protection locked="0"/>
    </xf>
    <xf numFmtId="187" fontId="4" fillId="0" borderId="6" xfId="1" applyNumberFormat="1" applyFont="1" applyFill="1" applyBorder="1" applyAlignment="1">
      <alignment horizontal="center" vertical="top"/>
    </xf>
    <xf numFmtId="187" fontId="4" fillId="0" borderId="8" xfId="1" applyNumberFormat="1" applyFont="1" applyFill="1" applyBorder="1" applyAlignment="1">
      <alignment horizontal="center" vertical="top"/>
    </xf>
    <xf numFmtId="187" fontId="4" fillId="0" borderId="10" xfId="1" applyNumberFormat="1" applyFont="1" applyFill="1" applyBorder="1" applyAlignment="1">
      <alignment horizontal="center" vertical="top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4" fillId="0" borderId="8" xfId="1" applyNumberFormat="1" applyFont="1" applyFill="1" applyBorder="1" applyAlignment="1" applyProtection="1">
      <alignment horizontal="center" vertical="top"/>
      <protection locked="0"/>
    </xf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/>
  </cellXfs>
  <cellStyles count="2">
    <cellStyle name="จุลภาค" xfId="1" builtinId="3"/>
    <cellStyle name="ปกติ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197887570979586E-2"/>
          <c:y val="0.26150264168626208"/>
          <c:w val="0.95493265022544449"/>
          <c:h val="0.523444513214841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[1]กราฟ!$C$3</c:f>
              <c:strCache>
                <c:ptCount val="1"/>
                <c:pt idx="0">
                  <c:v>แผนที่ 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6.7785115135954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7-443B-AD9F-1ADC2CC2860F}"/>
                </c:ext>
              </c:extLst>
            </c:dLbl>
            <c:dLbl>
              <c:idx val="6"/>
              <c:layout>
                <c:manualLayout>
                  <c:x val="-1.3557023027190727E-2"/>
                  <c:y val="-2.46457178065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7-443B-AD9F-1ADC2CC2860F}"/>
                </c:ext>
              </c:extLst>
            </c:dLbl>
            <c:dLbl>
              <c:idx val="7"/>
              <c:layout>
                <c:manualLayout>
                  <c:x val="-1.3557023027190727E-2"/>
                  <c:y val="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7-443B-AD9F-1ADC2CC28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[1]กราฟ!$C$4:$C$11</c:f>
              <c:numCache>
                <c:formatCode>_(* #,##0.00_);_(* \(#,##0.00\);_(* "-"??_);_(@_)</c:formatCode>
                <c:ptCount val="8"/>
                <c:pt idx="0">
                  <c:v>16.666666666666664</c:v>
                </c:pt>
                <c:pt idx="1">
                  <c:v>0</c:v>
                </c:pt>
                <c:pt idx="2">
                  <c:v>14.285714285714285</c:v>
                </c:pt>
                <c:pt idx="3">
                  <c:v>11.111111111111111</c:v>
                </c:pt>
                <c:pt idx="4">
                  <c:v>0</c:v>
                </c:pt>
                <c:pt idx="5">
                  <c:v>16.666666666666664</c:v>
                </c:pt>
                <c:pt idx="6">
                  <c:v>9.5238095238095237</c:v>
                </c:pt>
                <c:pt idx="7">
                  <c:v>10.227272727272728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7-443B-AD9F-1ADC2CC2860F}"/>
            </c:ext>
          </c:extLst>
        </c:ser>
        <c:ser>
          <c:idx val="1"/>
          <c:order val="1"/>
          <c:tx>
            <c:strRef>
              <c:f>[1]กราฟ!$D$3</c:f>
              <c:strCache>
                <c:ptCount val="1"/>
                <c:pt idx="0">
                  <c:v>แผนที่ 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1203004321701395E-3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7-443B-AD9F-1ADC2CC2860F}"/>
                </c:ext>
              </c:extLst>
            </c:dLbl>
            <c:dLbl>
              <c:idx val="5"/>
              <c:layout>
                <c:manualLayout>
                  <c:x val="-8.2847516993468477E-17"/>
                  <c:y val="-2.71102895871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7-443B-AD9F-1ADC2CC2860F}"/>
                </c:ext>
              </c:extLst>
            </c:dLbl>
            <c:dLbl>
              <c:idx val="6"/>
              <c:layout>
                <c:manualLayout>
                  <c:x val="1.1297519189325605E-3"/>
                  <c:y val="-1.9716574245224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808673932780294E-2"/>
                      <c:h val="5.0351201478743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B77-443B-AD9F-1ADC2CC2860F}"/>
                </c:ext>
              </c:extLst>
            </c:dLbl>
            <c:dLbl>
              <c:idx val="7"/>
              <c:layout>
                <c:manualLayout>
                  <c:x val="-1.2427271108258166E-2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77-443B-AD9F-1ADC2CC28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[1]กราฟ!$D$4:$D$11</c:f>
              <c:numCache>
                <c:formatCode>_(* #,##0.00_);_(* \(#,##0.00\);_(* "-"??_);_(@_)</c:formatCode>
                <c:ptCount val="8"/>
                <c:pt idx="0">
                  <c:v>8.3333333333333321</c:v>
                </c:pt>
                <c:pt idx="1">
                  <c:v>0</c:v>
                </c:pt>
                <c:pt idx="2">
                  <c:v>28.571428571428569</c:v>
                </c:pt>
                <c:pt idx="3">
                  <c:v>22.222222222222221</c:v>
                </c:pt>
                <c:pt idx="4">
                  <c:v>33.333333333333329</c:v>
                </c:pt>
                <c:pt idx="5">
                  <c:v>16.666666666666664</c:v>
                </c:pt>
                <c:pt idx="6">
                  <c:v>0</c:v>
                </c:pt>
                <c:pt idx="7">
                  <c:v>14.772727272727273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77-443B-AD9F-1ADC2CC2860F}"/>
            </c:ext>
          </c:extLst>
        </c:ser>
        <c:ser>
          <c:idx val="2"/>
          <c:order val="2"/>
          <c:tx>
            <c:strRef>
              <c:f>[1]กราฟ!$E$3</c:f>
              <c:strCache>
                <c:ptCount val="1"/>
                <c:pt idx="0">
                  <c:v>แผนที่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427271108258166E-2"/>
                  <c:y val="2.46457178065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77-443B-AD9F-1ADC2CC2860F}"/>
                </c:ext>
              </c:extLst>
            </c:dLbl>
            <c:dLbl>
              <c:idx val="2"/>
              <c:layout>
                <c:manualLayout>
                  <c:x val="1.242727110825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77-443B-AD9F-1ADC2CC2860F}"/>
                </c:ext>
              </c:extLst>
            </c:dLbl>
            <c:dLbl>
              <c:idx val="4"/>
              <c:layout>
                <c:manualLayout>
                  <c:x val="9.0380153514604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77-443B-AD9F-1ADC2CC2860F}"/>
                </c:ext>
              </c:extLst>
            </c:dLbl>
            <c:dLbl>
              <c:idx val="6"/>
              <c:layout>
                <c:manualLayout>
                  <c:x val="1.1297519189325605E-3"/>
                  <c:y val="-1.232285890326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77-443B-AD9F-1ADC2CC2860F}"/>
                </c:ext>
              </c:extLst>
            </c:dLbl>
            <c:dLbl>
              <c:idx val="7"/>
              <c:layout>
                <c:manualLayout>
                  <c:x val="7.9082634325279236E-3"/>
                  <c:y val="-9.8582871226125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77-443B-AD9F-1ADC2CC28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[1]กราฟ!$B$4:$B$11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 </c:v>
                </c:pt>
                <c:pt idx="7">
                  <c:v>เขต 8</c:v>
                </c:pt>
              </c:strCache>
            </c:strRef>
          </c:cat>
          <c:val>
            <c:numRef>
              <c:f>[1]กราฟ!$E$4:$E$11</c:f>
              <c:numCache>
                <c:formatCode>_(* #,##0.00_);_(* \(#,##0.00\);_(* "-"??_);_(@_)</c:formatCode>
                <c:ptCount val="8"/>
                <c:pt idx="0">
                  <c:v>8.3333333333333321</c:v>
                </c:pt>
                <c:pt idx="1">
                  <c:v>0</c:v>
                </c:pt>
                <c:pt idx="2">
                  <c:v>14.285714285714285</c:v>
                </c:pt>
                <c:pt idx="3">
                  <c:v>11.111111111111111</c:v>
                </c:pt>
                <c:pt idx="4">
                  <c:v>11.111111111111111</c:v>
                </c:pt>
                <c:pt idx="5">
                  <c:v>16.666666666666664</c:v>
                </c:pt>
                <c:pt idx="6">
                  <c:v>9.5238095238095237</c:v>
                </c:pt>
                <c:pt idx="7">
                  <c:v>10.227272727272728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77-443B-AD9F-1ADC2CC2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01931568"/>
        <c:axId val="1"/>
        <c:axId val="0"/>
      </c:bar3DChart>
      <c:catAx>
        <c:axId val="1701931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7019315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99481025772043"/>
          <c:y val="0.93468011507803672"/>
          <c:w val="0.29344416525833156"/>
          <c:h val="5.0532454238044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6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</xdr:colOff>
      <xdr:row>1</xdr:row>
      <xdr:rowOff>123825</xdr:rowOff>
    </xdr:from>
    <xdr:to>
      <xdr:col>23</xdr:col>
      <xdr:colOff>657225</xdr:colOff>
      <xdr:row>25</xdr:row>
      <xdr:rowOff>19050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85393E82-5A23-4651-935B-652DEA17E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0.18568</cdr:x>
      <cdr:y>0.00566</cdr:y>
    </cdr:from>
    <cdr:to>
      <cdr:x>0.85277</cdr:x>
      <cdr:y>0.212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87304" y="29166"/>
          <a:ext cx="7499044" cy="1063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สรุปผลการประเมินร้อยละของหน่วยบริการที่มีผลต่างแผนประมาณการ และผลการดำเนินงาน ไม่เกินร้อยละ +/-5                                                                                      ของแผนที่ 2 จัดซื้อยา เวชภัณฑ์, วัสดุการแพทย์, วัสดุวิทยาศาสตร์การแพทย์                                                                                                     แผนที่ 3 จัดซื้อวัสดุอื่น และ แผนที่ 4 แผนบริหารจัดการเจ้าหนี้                                                                                                                            ข้อมูลวันที่ 1 ตุลาคม 2563 ถึง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31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ตุลาคม 2563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0.0131</cdr:x>
      <cdr:y>0.90758</cdr:y>
    </cdr:from>
    <cdr:to>
      <cdr:x>0.26877</cdr:x>
      <cdr:y>0.96303</cdr:y>
    </cdr:to>
    <cdr:sp macro="" textlink="">
      <cdr:nvSpPr>
        <cdr:cNvPr id="6" name="Rounded Rectangle 5"/>
        <cdr:cNvSpPr/>
      </cdr:nvSpPr>
      <cdr:spPr>
        <a:xfrm xmlns:a="http://schemas.openxmlformats.org/drawingml/2006/main">
          <a:off x="147261" y="4676775"/>
          <a:ext cx="2874069" cy="285750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ngsana New" panose="02020603050405020304" pitchFamily="18" charset="-34"/>
              <a:cs typeface="Angsana New" panose="02020603050405020304" pitchFamily="18" charset="-34"/>
            </a:rPr>
            <a:t>download </a:t>
          </a:r>
          <a:r>
            <a:rPr lang="th-TH" sz="1200" b="1">
              <a:latin typeface="Angsana New" panose="02020603050405020304" pitchFamily="18" charset="-34"/>
              <a:cs typeface="Angsana New" panose="02020603050405020304" pitchFamily="18" charset="-34"/>
            </a:rPr>
            <a:t>ข้อมูล วันที่  23 พฤศจิกายน 2563 เวลา  11.30 น.</a:t>
          </a:r>
        </a:p>
      </cdr:txBody>
    </cdr:sp>
  </cdr:relSizeAnchor>
  <cdr:relSizeAnchor xmlns:cdr="http://schemas.openxmlformats.org/drawingml/2006/chartDrawing">
    <cdr:from>
      <cdr:x>0.78361</cdr:x>
      <cdr:y>0.28527</cdr:y>
    </cdr:from>
    <cdr:to>
      <cdr:x>0.96695</cdr:x>
      <cdr:y>0.34672</cdr:y>
    </cdr:to>
    <cdr:sp macro="" textlink="">
      <cdr:nvSpPr>
        <cdr:cNvPr id="7" name="Rounded Rectangle 9">
          <a:extLst xmlns:a="http://schemas.openxmlformats.org/drawingml/2006/main">
            <a:ext uri="{FF2B5EF4-FFF2-40B4-BE49-F238E27FC236}">
              <a16:creationId xmlns:a16="http://schemas.microsoft.com/office/drawing/2014/main" id="{A776BD5A-ACFC-4306-9BCA-B33DF607D408}"/>
            </a:ext>
          </a:extLst>
        </cdr:cNvPr>
        <cdr:cNvSpPr/>
      </cdr:nvSpPr>
      <cdr:spPr>
        <a:xfrm xmlns:a="http://schemas.openxmlformats.org/drawingml/2006/main">
          <a:off x="8808830" y="1470025"/>
          <a:ext cx="2061101" cy="316614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ค่าเป้าหมายไม่น้อยกว่าร้อยละ 70</a:t>
          </a:r>
        </a:p>
      </cdr:txBody>
    </cdr:sp>
  </cdr:relSizeAnchor>
  <cdr:relSizeAnchor xmlns:cdr="http://schemas.openxmlformats.org/drawingml/2006/chartDrawing">
    <cdr:from>
      <cdr:x>0.02401</cdr:x>
      <cdr:y>0.16328</cdr:y>
    </cdr:from>
    <cdr:to>
      <cdr:x>0.09578</cdr:x>
      <cdr:y>0.22545</cdr:y>
    </cdr:to>
    <cdr:sp macro="" textlink="">
      <cdr:nvSpPr>
        <cdr:cNvPr id="9" name="Rounded Rectangle 3">
          <a:extLst xmlns:a="http://schemas.openxmlformats.org/drawingml/2006/main">
            <a:ext uri="{FF2B5EF4-FFF2-40B4-BE49-F238E27FC236}">
              <a16:creationId xmlns:a16="http://schemas.microsoft.com/office/drawing/2014/main" id="{427D2731-3693-4744-B245-BFA6EDF05D60}"/>
            </a:ext>
          </a:extLst>
        </cdr:cNvPr>
        <cdr:cNvSpPr/>
      </cdr:nvSpPr>
      <cdr:spPr>
        <a:xfrm xmlns:a="http://schemas.openxmlformats.org/drawingml/2006/main">
          <a:off x="269875" y="841375"/>
          <a:ext cx="806863" cy="320386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ร้อยละ</a:t>
          </a:r>
        </a:p>
      </cdr:txBody>
    </cdr:sp>
  </cdr:relSizeAnchor>
  <cdr:relSizeAnchor xmlns:cdr="http://schemas.openxmlformats.org/drawingml/2006/chartDrawing">
    <cdr:from>
      <cdr:x>0.09828</cdr:x>
      <cdr:y>0.41959</cdr:y>
    </cdr:from>
    <cdr:to>
      <cdr:x>0.93391</cdr:x>
      <cdr:y>0.42021</cdr:y>
    </cdr:to>
    <cdr:cxnSp macro="">
      <cdr:nvCxnSpPr>
        <cdr:cNvPr id="10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5FE3FAE-4E7A-4027-8B8E-FF7644B02E25}"/>
            </a:ext>
          </a:extLst>
        </cdr:cNvPr>
        <cdr:cNvCxnSpPr/>
      </cdr:nvCxnSpPr>
      <cdr:spPr>
        <a:xfrm xmlns:a="http://schemas.openxmlformats.org/drawingml/2006/main" flipV="1">
          <a:off x="1104861" y="2162175"/>
          <a:ext cx="9393595" cy="315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585;&#3657;&#3629;&#3618;/Planfin/&#3611;&#3637;%2064/&#3585;&#3635;&#3585;&#3633;&#3610;&#3605;&#3636;&#3604;&#3605;&#3634;&#3617;&#3649;&#3612;&#3609;&#3631;/2.%20&#3614;&#3618;.63/&#3585;&#3635;&#3585;&#3633;&#3610;&#3605;&#3636;&#3604;&#3605;&#3634;&#3617;&#3649;&#3612;&#3609;&#3631;%202-4%20&#3648;&#3604;&#3639;&#3629;&#3609;%20&#3614;&#3618;.63/&#3626;&#3619;&#3640;&#3611;&#3619;&#3634;&#3618;&#3616;&#3634;&#3614;&#3619;&#3623;&#3617;&#3648;&#3586;&#3605;%20&#3649;&#3612;&#3609;&#3607;&#3637;&#3656;%202-4%20&#3648;&#3604;&#3639;&#3629;&#3609;%20&#3614;&#3618;.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าฟ"/>
      <sheetName val="สรุปผลการกำกับติดตาม แผนที่ 2-4"/>
      <sheetName val="สรุป 7 จ.เขตสุขภาพที่ 8 "/>
    </sheetNames>
    <sheetDataSet>
      <sheetData sheetId="0">
        <row r="3">
          <cell r="C3" t="str">
            <v>แผนที่ 2</v>
          </cell>
          <cell r="D3" t="str">
            <v>แผนที่ 3</v>
          </cell>
          <cell r="E3" t="str">
            <v>แผนที่ 4</v>
          </cell>
        </row>
        <row r="4">
          <cell r="B4" t="str">
            <v>นครพนม</v>
          </cell>
          <cell r="C4">
            <v>16.666666666666664</v>
          </cell>
          <cell r="D4">
            <v>8.3333333333333321</v>
          </cell>
          <cell r="E4">
            <v>8.3333333333333321</v>
          </cell>
        </row>
        <row r="5">
          <cell r="B5" t="str">
            <v>บึงกาฬ</v>
          </cell>
          <cell r="C5">
            <v>0</v>
          </cell>
          <cell r="D5">
            <v>0</v>
          </cell>
          <cell r="E5">
            <v>0</v>
          </cell>
        </row>
        <row r="6">
          <cell r="B6" t="str">
            <v>เลย</v>
          </cell>
          <cell r="C6">
            <v>14.285714285714285</v>
          </cell>
          <cell r="D6">
            <v>28.571428571428569</v>
          </cell>
          <cell r="E6">
            <v>14.285714285714285</v>
          </cell>
        </row>
        <row r="7">
          <cell r="B7" t="str">
            <v>สกลนคร</v>
          </cell>
          <cell r="C7">
            <v>11.111111111111111</v>
          </cell>
          <cell r="D7">
            <v>22.222222222222221</v>
          </cell>
          <cell r="E7">
            <v>11.111111111111111</v>
          </cell>
        </row>
        <row r="8">
          <cell r="B8" t="str">
            <v>หนองคาย</v>
          </cell>
          <cell r="C8">
            <v>0</v>
          </cell>
          <cell r="D8">
            <v>33.333333333333329</v>
          </cell>
          <cell r="E8">
            <v>11.111111111111111</v>
          </cell>
        </row>
        <row r="9">
          <cell r="B9" t="str">
            <v>หนองบัวลำภู</v>
          </cell>
          <cell r="C9">
            <v>16.666666666666664</v>
          </cell>
          <cell r="D9">
            <v>16.666666666666664</v>
          </cell>
          <cell r="E9">
            <v>16.666666666666664</v>
          </cell>
        </row>
        <row r="10">
          <cell r="B10" t="str">
            <v xml:space="preserve">อุดรธานี </v>
          </cell>
          <cell r="C10">
            <v>9.5238095238095237</v>
          </cell>
          <cell r="D10">
            <v>0</v>
          </cell>
          <cell r="E10">
            <v>9.5238095238095237</v>
          </cell>
        </row>
        <row r="11">
          <cell r="B11" t="str">
            <v>เขต 8</v>
          </cell>
          <cell r="C11">
            <v>10.227272727272728</v>
          </cell>
          <cell r="D11">
            <v>14.772727272727273</v>
          </cell>
          <cell r="E11">
            <v>10.227272727272728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FC09-7E4C-4EBE-991A-D6CAD73C815C}">
  <dimension ref="A3:E11"/>
  <sheetViews>
    <sheetView tabSelected="1" zoomScale="80" zoomScaleNormal="80" workbookViewId="0">
      <selection activeCell="E21" sqref="E21"/>
    </sheetView>
  </sheetViews>
  <sheetFormatPr defaultRowHeight="13.8" x14ac:dyDescent="0.25"/>
  <cols>
    <col min="3" max="3" width="13.09765625" customWidth="1"/>
    <col min="4" max="4" width="12.8984375" customWidth="1"/>
    <col min="5" max="5" width="11.69921875" customWidth="1"/>
  </cols>
  <sheetData>
    <row r="3" spans="1:5" ht="25.8" x14ac:dyDescent="0.25">
      <c r="A3" s="61" t="s">
        <v>73</v>
      </c>
      <c r="B3" s="61" t="s">
        <v>48</v>
      </c>
      <c r="C3" s="62" t="s">
        <v>63</v>
      </c>
      <c r="D3" s="62" t="s">
        <v>64</v>
      </c>
      <c r="E3" s="62" t="s">
        <v>65</v>
      </c>
    </row>
    <row r="4" spans="1:5" ht="23.4" x14ac:dyDescent="0.45">
      <c r="A4" s="26">
        <v>1</v>
      </c>
      <c r="B4" s="27" t="s">
        <v>53</v>
      </c>
      <c r="C4" s="29">
        <f>'สรุปผลการกำกับติดตาม แผนที่ 2-4'!E9</f>
        <v>8.3333333333333321</v>
      </c>
      <c r="D4" s="30">
        <f>'สรุปผลการกำกับติดตาม แผนที่ 2-4'!G9</f>
        <v>16.666666666666664</v>
      </c>
      <c r="E4" s="30">
        <f>'สรุปผลการกำกับติดตาม แผนที่ 2-4'!I9</f>
        <v>8.3333333333333321</v>
      </c>
    </row>
    <row r="5" spans="1:5" ht="23.4" x14ac:dyDescent="0.45">
      <c r="A5" s="26">
        <v>2</v>
      </c>
      <c r="B5" s="27" t="s">
        <v>54</v>
      </c>
      <c r="C5" s="29">
        <f>'สรุปผลการกำกับติดตาม แผนที่ 2-4'!E10</f>
        <v>0</v>
      </c>
      <c r="D5" s="30">
        <f>'สรุปผลการกำกับติดตาม แผนที่ 2-4'!G10</f>
        <v>0</v>
      </c>
      <c r="E5" s="30">
        <f>'สรุปผลการกำกับติดตาม แผนที่ 2-4'!I10</f>
        <v>25</v>
      </c>
    </row>
    <row r="6" spans="1:5" ht="23.4" x14ac:dyDescent="0.45">
      <c r="A6" s="26">
        <v>3</v>
      </c>
      <c r="B6" s="27" t="s">
        <v>55</v>
      </c>
      <c r="C6" s="29">
        <f>'สรุปผลการกำกับติดตาม แผนที่ 2-4'!E11</f>
        <v>14.285714285714285</v>
      </c>
      <c r="D6" s="30">
        <f>'สรุปผลการกำกับติดตาม แผนที่ 2-4'!G11</f>
        <v>7.1428571428571423</v>
      </c>
      <c r="E6" s="30">
        <f>'สรุปผลการกำกับติดตาม แผนที่ 2-4'!I11</f>
        <v>14.285714285714285</v>
      </c>
    </row>
    <row r="7" spans="1:5" ht="23.4" x14ac:dyDescent="0.45">
      <c r="A7" s="26">
        <v>4</v>
      </c>
      <c r="B7" s="27" t="s">
        <v>56</v>
      </c>
      <c r="C7" s="29">
        <f>'สรุปผลการกำกับติดตาม แผนที่ 2-4'!E12</f>
        <v>11.111111111111111</v>
      </c>
      <c r="D7" s="30">
        <f>'สรุปผลการกำกับติดตาม แผนที่ 2-4'!G12</f>
        <v>11.111111111111111</v>
      </c>
      <c r="E7" s="30">
        <f>'สรุปผลการกำกับติดตาม แผนที่ 2-4'!I12</f>
        <v>0</v>
      </c>
    </row>
    <row r="8" spans="1:5" ht="23.4" x14ac:dyDescent="0.45">
      <c r="A8" s="26">
        <v>5</v>
      </c>
      <c r="B8" s="27" t="s">
        <v>57</v>
      </c>
      <c r="C8" s="29">
        <f>'สรุปผลการกำกับติดตาม แผนที่ 2-4'!E13</f>
        <v>0</v>
      </c>
      <c r="D8" s="30">
        <f>'สรุปผลการกำกับติดตาม แผนที่ 2-4'!G13</f>
        <v>0</v>
      </c>
      <c r="E8" s="30">
        <f>'สรุปผลการกำกับติดตาม แผนที่ 2-4'!I13</f>
        <v>11.111111111111111</v>
      </c>
    </row>
    <row r="9" spans="1:5" ht="23.4" x14ac:dyDescent="0.45">
      <c r="A9" s="26">
        <v>6</v>
      </c>
      <c r="B9" s="27" t="s">
        <v>58</v>
      </c>
      <c r="C9" s="29">
        <f>'สรุปผลการกำกับติดตาม แผนที่ 2-4'!E14</f>
        <v>16.666666666666664</v>
      </c>
      <c r="D9" s="30">
        <f>'สรุปผลการกำกับติดตาม แผนที่ 2-4'!G14</f>
        <v>0</v>
      </c>
      <c r="E9" s="30">
        <f>'สรุปผลการกำกับติดตาม แผนที่ 2-4'!I14</f>
        <v>33.333333333333329</v>
      </c>
    </row>
    <row r="10" spans="1:5" ht="23.4" x14ac:dyDescent="0.45">
      <c r="A10" s="26">
        <v>7</v>
      </c>
      <c r="B10" s="27" t="s">
        <v>59</v>
      </c>
      <c r="C10" s="29">
        <f>'สรุปผลการกำกับติดตาม แผนที่ 2-4'!E15</f>
        <v>23.809523809523807</v>
      </c>
      <c r="D10" s="30">
        <f>'สรุปผลการกำกับติดตาม แผนที่ 2-4'!G15</f>
        <v>4.7619047619047619</v>
      </c>
      <c r="E10" s="30">
        <f>'สรุปผลการกำกับติดตาม แผนที่ 2-4'!I15</f>
        <v>9.5238095238095237</v>
      </c>
    </row>
    <row r="11" spans="1:5" ht="23.4" x14ac:dyDescent="0.45">
      <c r="A11" s="87" t="s">
        <v>60</v>
      </c>
      <c r="B11" s="87" t="s">
        <v>74</v>
      </c>
      <c r="C11" s="88">
        <f>'สรุปผลการกำกับติดตาม แผนที่ 2-4'!E16</f>
        <v>12.5</v>
      </c>
      <c r="D11" s="36">
        <f>'สรุปผลการกำกับติดตาม แผนที่ 2-4'!G16</f>
        <v>6.8181818181818175</v>
      </c>
      <c r="E11" s="36">
        <f>'สรุปผลการกำกับติดตาม แผนที่ 2-4'!I16</f>
        <v>11.363636363636363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08B6-2CE0-4DE4-ABE9-79C6DB0BBBE3}">
  <dimension ref="A1:I17"/>
  <sheetViews>
    <sheetView view="pageBreakPreview" zoomScale="80" zoomScaleNormal="100" zoomScaleSheetLayoutView="80" workbookViewId="0">
      <selection activeCell="P16" sqref="P16"/>
    </sheetView>
  </sheetViews>
  <sheetFormatPr defaultRowHeight="13.8" x14ac:dyDescent="0.25"/>
  <cols>
    <col min="2" max="3" width="14.59765625" customWidth="1"/>
    <col min="4" max="9" width="11.296875" customWidth="1"/>
  </cols>
  <sheetData>
    <row r="1" spans="1:9" ht="25.8" x14ac:dyDescent="0.25">
      <c r="A1" s="64" t="s">
        <v>46</v>
      </c>
      <c r="B1" s="64"/>
      <c r="C1" s="64"/>
      <c r="D1" s="64"/>
      <c r="E1" s="64"/>
      <c r="F1" s="64"/>
      <c r="G1" s="64"/>
      <c r="H1" s="64"/>
      <c r="I1" s="64"/>
    </row>
    <row r="2" spans="1:9" ht="25.8" x14ac:dyDescent="0.25">
      <c r="A2" s="64" t="s">
        <v>61</v>
      </c>
      <c r="B2" s="64"/>
      <c r="C2" s="64"/>
      <c r="D2" s="64"/>
      <c r="E2" s="64"/>
      <c r="F2" s="64"/>
      <c r="G2" s="64"/>
      <c r="H2" s="64"/>
      <c r="I2" s="64"/>
    </row>
    <row r="3" spans="1:9" ht="25.8" x14ac:dyDescent="0.25">
      <c r="A3" s="64" t="s">
        <v>62</v>
      </c>
      <c r="B3" s="64"/>
      <c r="C3" s="64"/>
      <c r="D3" s="64"/>
      <c r="E3" s="64"/>
      <c r="F3" s="64"/>
      <c r="G3" s="64"/>
      <c r="H3" s="64"/>
      <c r="I3" s="64"/>
    </row>
    <row r="4" spans="1:9" ht="25.8" x14ac:dyDescent="0.25">
      <c r="A4" s="64" t="s">
        <v>71</v>
      </c>
      <c r="B4" s="64"/>
      <c r="C4" s="64"/>
      <c r="D4" s="64"/>
      <c r="E4" s="64"/>
      <c r="F4" s="64"/>
      <c r="G4" s="64"/>
      <c r="H4" s="64"/>
      <c r="I4" s="64"/>
    </row>
    <row r="5" spans="1:9" ht="25.8" x14ac:dyDescent="0.25">
      <c r="A5" s="71" t="s">
        <v>72</v>
      </c>
      <c r="B5" s="71"/>
      <c r="C5" s="71"/>
      <c r="D5" s="71"/>
      <c r="E5" s="71"/>
      <c r="F5" s="71"/>
      <c r="G5" s="71"/>
      <c r="H5" s="71"/>
      <c r="I5" s="71"/>
    </row>
    <row r="6" spans="1:9" ht="25.8" x14ac:dyDescent="0.25">
      <c r="A6" s="65" t="s">
        <v>47</v>
      </c>
      <c r="B6" s="65" t="s">
        <v>48</v>
      </c>
      <c r="C6" s="69" t="s">
        <v>49</v>
      </c>
      <c r="D6" s="66" t="s">
        <v>50</v>
      </c>
      <c r="E6" s="68"/>
      <c r="F6" s="68"/>
      <c r="G6" s="68"/>
      <c r="H6" s="68"/>
      <c r="I6" s="67"/>
    </row>
    <row r="7" spans="1:9" ht="25.8" x14ac:dyDescent="0.25">
      <c r="A7" s="65"/>
      <c r="B7" s="65"/>
      <c r="C7" s="70"/>
      <c r="D7" s="66" t="s">
        <v>63</v>
      </c>
      <c r="E7" s="67"/>
      <c r="F7" s="66" t="s">
        <v>64</v>
      </c>
      <c r="G7" s="67"/>
      <c r="H7" s="66" t="s">
        <v>65</v>
      </c>
      <c r="I7" s="67"/>
    </row>
    <row r="8" spans="1:9" ht="25.8" x14ac:dyDescent="0.25">
      <c r="A8" s="65"/>
      <c r="B8" s="65"/>
      <c r="C8" s="24" t="s">
        <v>51</v>
      </c>
      <c r="D8" s="25" t="s">
        <v>52</v>
      </c>
      <c r="E8" s="25" t="s">
        <v>5</v>
      </c>
      <c r="F8" s="25" t="s">
        <v>52</v>
      </c>
      <c r="G8" s="25" t="s">
        <v>5</v>
      </c>
      <c r="H8" s="25" t="s">
        <v>52</v>
      </c>
      <c r="I8" s="25" t="s">
        <v>5</v>
      </c>
    </row>
    <row r="9" spans="1:9" ht="23.4" x14ac:dyDescent="0.45">
      <c r="A9" s="26">
        <v>1</v>
      </c>
      <c r="B9" s="27" t="s">
        <v>53</v>
      </c>
      <c r="C9" s="28">
        <v>12</v>
      </c>
      <c r="D9" s="28">
        <f>'สรุป 7 จ.เขตสุขภาพที่ 8 '!H8</f>
        <v>1</v>
      </c>
      <c r="E9" s="29">
        <f>D9/C9*100</f>
        <v>8.3333333333333321</v>
      </c>
      <c r="F9" s="28">
        <f>'สรุป 7 จ.เขตสุขภาพที่ 8 '!H23</f>
        <v>2</v>
      </c>
      <c r="G9" s="30">
        <f>F9/C9*100</f>
        <v>16.666666666666664</v>
      </c>
      <c r="H9" s="28">
        <f>'สรุป 7 จ.เขตสุขภาพที่ 8 '!H34</f>
        <v>1</v>
      </c>
      <c r="I9" s="30">
        <f>H9/C9*100</f>
        <v>8.3333333333333321</v>
      </c>
    </row>
    <row r="10" spans="1:9" ht="23.4" x14ac:dyDescent="0.45">
      <c r="A10" s="26">
        <v>2</v>
      </c>
      <c r="B10" s="27" t="s">
        <v>54</v>
      </c>
      <c r="C10" s="28">
        <v>8</v>
      </c>
      <c r="D10" s="28">
        <f>'สรุป 7 จ.เขตสุขภาพที่ 8 '!M8</f>
        <v>0</v>
      </c>
      <c r="E10" s="29">
        <f t="shared" ref="E10:E14" si="0">D10/C10*100</f>
        <v>0</v>
      </c>
      <c r="F10" s="28">
        <f>'สรุป 7 จ.เขตสุขภาพที่ 8 '!M23</f>
        <v>0</v>
      </c>
      <c r="G10" s="30">
        <f t="shared" ref="G10:G16" si="1">F10/C10*100</f>
        <v>0</v>
      </c>
      <c r="H10" s="28">
        <f>'สรุป 7 จ.เขตสุขภาพที่ 8 '!M34</f>
        <v>2</v>
      </c>
      <c r="I10" s="30">
        <f t="shared" ref="I10:I16" si="2">H10/C10*100</f>
        <v>25</v>
      </c>
    </row>
    <row r="11" spans="1:9" ht="23.4" x14ac:dyDescent="0.45">
      <c r="A11" s="26">
        <v>3</v>
      </c>
      <c r="B11" s="27" t="s">
        <v>55</v>
      </c>
      <c r="C11" s="28">
        <v>14</v>
      </c>
      <c r="D11" s="53">
        <f>'สรุป 7 จ.เขตสุขภาพที่ 8 '!R8</f>
        <v>2</v>
      </c>
      <c r="E11" s="29">
        <f t="shared" si="0"/>
        <v>14.285714285714285</v>
      </c>
      <c r="F11" s="53">
        <f>'สรุป 7 จ.เขตสุขภาพที่ 8 '!R23</f>
        <v>1</v>
      </c>
      <c r="G11" s="30">
        <f t="shared" si="1"/>
        <v>7.1428571428571423</v>
      </c>
      <c r="H11" s="53">
        <f>'สรุป 7 จ.เขตสุขภาพที่ 8 '!R34</f>
        <v>2</v>
      </c>
      <c r="I11" s="30">
        <f t="shared" si="2"/>
        <v>14.285714285714285</v>
      </c>
    </row>
    <row r="12" spans="1:9" ht="23.4" x14ac:dyDescent="0.45">
      <c r="A12" s="26">
        <v>4</v>
      </c>
      <c r="B12" s="27" t="s">
        <v>56</v>
      </c>
      <c r="C12" s="28">
        <v>18</v>
      </c>
      <c r="D12" s="28">
        <f>'สรุป 7 จ.เขตสุขภาพที่ 8 '!W8</f>
        <v>2</v>
      </c>
      <c r="E12" s="29">
        <f t="shared" si="0"/>
        <v>11.111111111111111</v>
      </c>
      <c r="F12" s="28">
        <f>'สรุป 7 จ.เขตสุขภาพที่ 8 '!W23</f>
        <v>2</v>
      </c>
      <c r="G12" s="30">
        <f t="shared" si="1"/>
        <v>11.111111111111111</v>
      </c>
      <c r="H12" s="28">
        <f>'สรุป 7 จ.เขตสุขภาพที่ 8 '!W34</f>
        <v>0</v>
      </c>
      <c r="I12" s="30">
        <f t="shared" si="2"/>
        <v>0</v>
      </c>
    </row>
    <row r="13" spans="1:9" ht="23.4" x14ac:dyDescent="0.45">
      <c r="A13" s="26">
        <v>5</v>
      </c>
      <c r="B13" s="27" t="s">
        <v>57</v>
      </c>
      <c r="C13" s="28">
        <v>9</v>
      </c>
      <c r="D13" s="28">
        <f>'สรุป 7 จ.เขตสุขภาพที่ 8 '!AB8</f>
        <v>0</v>
      </c>
      <c r="E13" s="29">
        <f t="shared" si="0"/>
        <v>0</v>
      </c>
      <c r="F13" s="28">
        <f>'สรุป 7 จ.เขตสุขภาพที่ 8 '!AB23</f>
        <v>0</v>
      </c>
      <c r="G13" s="30">
        <f t="shared" si="1"/>
        <v>0</v>
      </c>
      <c r="H13" s="28">
        <f>'สรุป 7 จ.เขตสุขภาพที่ 8 '!AB34</f>
        <v>1</v>
      </c>
      <c r="I13" s="30">
        <f>H13/C13*100</f>
        <v>11.111111111111111</v>
      </c>
    </row>
    <row r="14" spans="1:9" ht="23.4" x14ac:dyDescent="0.45">
      <c r="A14" s="26">
        <v>6</v>
      </c>
      <c r="B14" s="27" t="s">
        <v>58</v>
      </c>
      <c r="C14" s="28">
        <v>6</v>
      </c>
      <c r="D14" s="28">
        <f>'สรุป 7 จ.เขตสุขภาพที่ 8 '!AG8</f>
        <v>1</v>
      </c>
      <c r="E14" s="29">
        <f t="shared" si="0"/>
        <v>16.666666666666664</v>
      </c>
      <c r="F14" s="28">
        <f>'สรุป 7 จ.เขตสุขภาพที่ 8 '!AG23</f>
        <v>0</v>
      </c>
      <c r="G14" s="30">
        <f>F14/C14*100</f>
        <v>0</v>
      </c>
      <c r="H14" s="28">
        <f>'สรุป 7 จ.เขตสุขภาพที่ 8 '!AG34</f>
        <v>2</v>
      </c>
      <c r="I14" s="30">
        <f t="shared" si="2"/>
        <v>33.333333333333329</v>
      </c>
    </row>
    <row r="15" spans="1:9" ht="23.4" x14ac:dyDescent="0.45">
      <c r="A15" s="26">
        <v>7</v>
      </c>
      <c r="B15" s="27" t="s">
        <v>59</v>
      </c>
      <c r="C15" s="28">
        <v>21</v>
      </c>
      <c r="D15" s="28">
        <f>'สรุป 7 จ.เขตสุขภาพที่ 8 '!AL8</f>
        <v>5</v>
      </c>
      <c r="E15" s="29">
        <f>D15/C15*100</f>
        <v>23.809523809523807</v>
      </c>
      <c r="F15" s="28">
        <f>'สรุป 7 จ.เขตสุขภาพที่ 8 '!AL23</f>
        <v>1</v>
      </c>
      <c r="G15" s="30">
        <f t="shared" si="1"/>
        <v>4.7619047619047619</v>
      </c>
      <c r="H15" s="28">
        <f>'สรุป 7 จ.เขตสุขภาพที่ 8 '!AL34</f>
        <v>2</v>
      </c>
      <c r="I15" s="30">
        <f t="shared" si="2"/>
        <v>9.5238095238095237</v>
      </c>
    </row>
    <row r="16" spans="1:9" ht="23.4" x14ac:dyDescent="0.45">
      <c r="A16" s="63" t="s">
        <v>60</v>
      </c>
      <c r="B16" s="63"/>
      <c r="C16" s="31">
        <f>SUM(C9:C15)</f>
        <v>88</v>
      </c>
      <c r="D16" s="31">
        <f>SUM(D9:D15)</f>
        <v>11</v>
      </c>
      <c r="E16" s="32">
        <f>D16/C16*100</f>
        <v>12.5</v>
      </c>
      <c r="F16" s="31">
        <f>SUM(F9:F15)</f>
        <v>6</v>
      </c>
      <c r="G16" s="36">
        <f t="shared" si="1"/>
        <v>6.8181818181818175</v>
      </c>
      <c r="H16" s="31">
        <f>SUM(H9:H15)</f>
        <v>10</v>
      </c>
      <c r="I16" s="36">
        <f t="shared" si="2"/>
        <v>11.363636363636363</v>
      </c>
    </row>
    <row r="17" spans="1:9" ht="23.4" x14ac:dyDescent="0.45">
      <c r="A17" s="33"/>
      <c r="B17" s="33"/>
      <c r="C17" s="33"/>
      <c r="D17" s="33"/>
      <c r="E17" s="34"/>
      <c r="F17" s="33"/>
      <c r="G17" s="35"/>
      <c r="H17" s="33"/>
      <c r="I17" s="33"/>
    </row>
  </sheetData>
  <mergeCells count="13">
    <mergeCell ref="A16:B16"/>
    <mergeCell ref="A1:I1"/>
    <mergeCell ref="A2:I2"/>
    <mergeCell ref="A3:I3"/>
    <mergeCell ref="A4:I4"/>
    <mergeCell ref="A6:A8"/>
    <mergeCell ref="B6:B8"/>
    <mergeCell ref="D7:E7"/>
    <mergeCell ref="F7:G7"/>
    <mergeCell ref="H7:I7"/>
    <mergeCell ref="D6:I6"/>
    <mergeCell ref="C6:C7"/>
    <mergeCell ref="A5:I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C-9B4D-49CF-BC7D-47A5D54D2D3D}">
  <dimension ref="A1:AL65"/>
  <sheetViews>
    <sheetView view="pageBreakPreview" zoomScale="50" zoomScaleNormal="60" zoomScaleSheetLayoutView="50" workbookViewId="0">
      <selection activeCell="L35" sqref="L35"/>
    </sheetView>
  </sheetViews>
  <sheetFormatPr defaultRowHeight="19.8" x14ac:dyDescent="0.4"/>
  <cols>
    <col min="1" max="1" width="6.19921875" style="14" customWidth="1"/>
    <col min="2" max="2" width="19.296875" style="14" customWidth="1"/>
    <col min="3" max="3" width="24.5" style="14" customWidth="1"/>
    <col min="4" max="5" width="15.5" style="14" customWidth="1"/>
    <col min="6" max="6" width="13.296875" style="14" customWidth="1"/>
    <col min="7" max="7" width="15.69921875" style="14" customWidth="1"/>
    <col min="8" max="8" width="10.59765625" style="14" customWidth="1"/>
    <col min="9" max="12" width="13.296875" style="14" customWidth="1"/>
    <col min="13" max="13" width="9.5" style="14" customWidth="1"/>
    <col min="14" max="17" width="13.296875" style="14" customWidth="1"/>
    <col min="18" max="18" width="10.09765625" style="14" customWidth="1"/>
    <col min="19" max="19" width="13.296875" style="14" customWidth="1"/>
    <col min="20" max="20" width="15.09765625" style="14" customWidth="1"/>
    <col min="21" max="22" width="13.296875" style="14" customWidth="1"/>
    <col min="23" max="23" width="9.296875" style="14" customWidth="1"/>
    <col min="24" max="27" width="13.296875" style="14" customWidth="1"/>
    <col min="28" max="28" width="10.296875" style="14" customWidth="1"/>
    <col min="29" max="29" width="15.3984375" style="14" customWidth="1"/>
    <col min="30" max="30" width="13.69921875" style="14" customWidth="1"/>
    <col min="31" max="31" width="15.3984375" style="14" customWidth="1"/>
    <col min="32" max="32" width="13.19921875" style="14" customWidth="1"/>
    <col min="33" max="33" width="9.8984375" style="14" customWidth="1"/>
    <col min="34" max="34" width="15.296875" style="14" customWidth="1"/>
    <col min="35" max="35" width="14.8984375" style="14" customWidth="1"/>
    <col min="36" max="36" width="15.296875" style="14" customWidth="1"/>
    <col min="37" max="37" width="13.296875" style="14" customWidth="1"/>
    <col min="38" max="38" width="10.796875" style="14" customWidth="1"/>
    <col min="39" max="16384" width="8.796875" style="14"/>
  </cols>
  <sheetData>
    <row r="1" spans="1:38" ht="21" x14ac:dyDescent="0.4">
      <c r="A1" s="1"/>
      <c r="B1" s="1"/>
      <c r="C1" s="1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38" s="15" customFormat="1" x14ac:dyDescent="0.25">
      <c r="A2" s="74" t="s">
        <v>0</v>
      </c>
      <c r="B2" s="76" t="s">
        <v>1</v>
      </c>
      <c r="C2" s="77"/>
      <c r="D2" s="72" t="s">
        <v>39</v>
      </c>
      <c r="E2" s="72"/>
      <c r="F2" s="72"/>
      <c r="G2" s="72"/>
      <c r="H2" s="72"/>
      <c r="I2" s="73" t="s">
        <v>40</v>
      </c>
      <c r="J2" s="73"/>
      <c r="K2" s="73"/>
      <c r="L2" s="73"/>
      <c r="M2" s="73"/>
      <c r="N2" s="72" t="s">
        <v>41</v>
      </c>
      <c r="O2" s="72"/>
      <c r="P2" s="72"/>
      <c r="Q2" s="72"/>
      <c r="R2" s="72"/>
      <c r="S2" s="73" t="s">
        <v>42</v>
      </c>
      <c r="T2" s="73"/>
      <c r="U2" s="73"/>
      <c r="V2" s="73"/>
      <c r="W2" s="73"/>
      <c r="X2" s="72" t="s">
        <v>43</v>
      </c>
      <c r="Y2" s="72"/>
      <c r="Z2" s="72"/>
      <c r="AA2" s="72"/>
      <c r="AB2" s="72"/>
      <c r="AC2" s="73" t="s">
        <v>44</v>
      </c>
      <c r="AD2" s="73"/>
      <c r="AE2" s="73"/>
      <c r="AF2" s="73"/>
      <c r="AG2" s="73"/>
      <c r="AH2" s="72" t="s">
        <v>45</v>
      </c>
      <c r="AI2" s="72"/>
      <c r="AJ2" s="72"/>
      <c r="AK2" s="72"/>
      <c r="AL2" s="72"/>
    </row>
    <row r="3" spans="1:38" s="15" customFormat="1" ht="43.8" customHeight="1" x14ac:dyDescent="0.25">
      <c r="A3" s="75"/>
      <c r="B3" s="78"/>
      <c r="C3" s="79"/>
      <c r="D3" s="2" t="s">
        <v>69</v>
      </c>
      <c r="E3" s="2" t="s">
        <v>70</v>
      </c>
      <c r="F3" s="2" t="s">
        <v>3</v>
      </c>
      <c r="G3" s="2" t="s">
        <v>4</v>
      </c>
      <c r="H3" s="2" t="s">
        <v>5</v>
      </c>
      <c r="I3" s="16" t="s">
        <v>69</v>
      </c>
      <c r="J3" s="16" t="str">
        <f>E3</f>
        <v>ค่าควรจะเป็น ตค.63</v>
      </c>
      <c r="K3" s="16" t="s">
        <v>3</v>
      </c>
      <c r="L3" s="16" t="s">
        <v>4</v>
      </c>
      <c r="M3" s="16" t="s">
        <v>5</v>
      </c>
      <c r="N3" s="2" t="s">
        <v>69</v>
      </c>
      <c r="O3" s="2" t="str">
        <f>J3</f>
        <v>ค่าควรจะเป็น ตค.63</v>
      </c>
      <c r="P3" s="2" t="s">
        <v>3</v>
      </c>
      <c r="Q3" s="2" t="s">
        <v>4</v>
      </c>
      <c r="R3" s="2" t="s">
        <v>5</v>
      </c>
      <c r="S3" s="16" t="s">
        <v>2</v>
      </c>
      <c r="T3" s="16" t="str">
        <f>O3</f>
        <v>ค่าควรจะเป็น ตค.63</v>
      </c>
      <c r="U3" s="16" t="s">
        <v>3</v>
      </c>
      <c r="V3" s="16" t="s">
        <v>4</v>
      </c>
      <c r="W3" s="16" t="s">
        <v>5</v>
      </c>
      <c r="X3" s="2" t="s">
        <v>2</v>
      </c>
      <c r="Y3" s="2" t="str">
        <f>T3</f>
        <v>ค่าควรจะเป็น ตค.63</v>
      </c>
      <c r="Z3" s="2" t="s">
        <v>3</v>
      </c>
      <c r="AA3" s="2" t="s">
        <v>4</v>
      </c>
      <c r="AB3" s="2" t="s">
        <v>5</v>
      </c>
      <c r="AC3" s="16" t="s">
        <v>2</v>
      </c>
      <c r="AD3" s="16" t="str">
        <f>Y3</f>
        <v>ค่าควรจะเป็น ตค.63</v>
      </c>
      <c r="AE3" s="16" t="s">
        <v>3</v>
      </c>
      <c r="AF3" s="16" t="s">
        <v>4</v>
      </c>
      <c r="AG3" s="16" t="s">
        <v>5</v>
      </c>
      <c r="AH3" s="2" t="s">
        <v>2</v>
      </c>
      <c r="AI3" s="2" t="str">
        <f>AD3</f>
        <v>ค่าควรจะเป็น ตค.63</v>
      </c>
      <c r="AJ3" s="2" t="s">
        <v>3</v>
      </c>
      <c r="AK3" s="2" t="s">
        <v>4</v>
      </c>
      <c r="AL3" s="2" t="s">
        <v>5</v>
      </c>
    </row>
    <row r="4" spans="1:38" x14ac:dyDescent="0.4">
      <c r="A4" s="82">
        <v>2</v>
      </c>
      <c r="B4" s="37" t="s">
        <v>6</v>
      </c>
      <c r="C4" s="10" t="s">
        <v>7</v>
      </c>
      <c r="D4" s="3">
        <v>245638146.99000004</v>
      </c>
      <c r="E4" s="3">
        <v>20469845.582500003</v>
      </c>
      <c r="F4" s="3">
        <v>19572591.789999995</v>
      </c>
      <c r="G4" s="3">
        <v>-897253.7925000079</v>
      </c>
      <c r="H4" s="4">
        <v>-4.3832953643142503</v>
      </c>
      <c r="I4" s="3">
        <v>146947538.66</v>
      </c>
      <c r="J4" s="3">
        <v>12245628.221666666</v>
      </c>
      <c r="K4" s="3">
        <v>9561051.1799999997</v>
      </c>
      <c r="L4" s="3">
        <v>-2684577.041666666</v>
      </c>
      <c r="M4" s="4">
        <v>-21.922738409751325</v>
      </c>
      <c r="N4" s="3">
        <v>337406490.63</v>
      </c>
      <c r="O4" s="3">
        <v>28117207.552499998</v>
      </c>
      <c r="P4" s="3">
        <v>18476968.259999998</v>
      </c>
      <c r="Q4" s="3">
        <v>-9640239.2925000004</v>
      </c>
      <c r="R4" s="4">
        <v>-34.285905790964129</v>
      </c>
      <c r="S4" s="3">
        <v>657008832.86000001</v>
      </c>
      <c r="T4" s="3">
        <v>54750736.071666665</v>
      </c>
      <c r="U4" s="3">
        <v>73746889.540000007</v>
      </c>
      <c r="V4" s="3">
        <v>18996153.468333341</v>
      </c>
      <c r="W4" s="4">
        <v>34.695704261341959</v>
      </c>
      <c r="X4" s="3">
        <v>309169423.07999992</v>
      </c>
      <c r="Y4" s="3">
        <v>25764118.589999992</v>
      </c>
      <c r="Z4" s="3">
        <v>13621628.409999998</v>
      </c>
      <c r="AA4" s="3">
        <v>-12142490.179999994</v>
      </c>
      <c r="AB4" s="4">
        <v>-47.129460833614331</v>
      </c>
      <c r="AC4" s="3">
        <v>168038202.66</v>
      </c>
      <c r="AD4" s="3">
        <v>14003183.555</v>
      </c>
      <c r="AE4" s="3">
        <v>9648912.6300000008</v>
      </c>
      <c r="AF4" s="3">
        <v>-4354270.9249999989</v>
      </c>
      <c r="AG4" s="4">
        <v>-31.094864306375928</v>
      </c>
      <c r="AH4" s="18">
        <v>998328038.87000012</v>
      </c>
      <c r="AI4" s="18">
        <v>83194003.239166677</v>
      </c>
      <c r="AJ4" s="18">
        <v>78976127.069999993</v>
      </c>
      <c r="AK4" s="22">
        <v>-4217876.1691666842</v>
      </c>
      <c r="AL4" s="20">
        <v>-5.0699281257581816</v>
      </c>
    </row>
    <row r="5" spans="1:38" x14ac:dyDescent="0.4">
      <c r="A5" s="83"/>
      <c r="B5" s="38" t="s">
        <v>8</v>
      </c>
      <c r="C5" s="10" t="s">
        <v>9</v>
      </c>
      <c r="D5" s="3">
        <v>124480183.66999999</v>
      </c>
      <c r="E5" s="3">
        <v>10373348.639166666</v>
      </c>
      <c r="F5" s="3">
        <v>10170082.390000001</v>
      </c>
      <c r="G5" s="3">
        <v>-203266.2491666656</v>
      </c>
      <c r="H5" s="4">
        <v>-1.959504652135116</v>
      </c>
      <c r="I5" s="3">
        <v>91388557.900000006</v>
      </c>
      <c r="J5" s="3">
        <v>7615713.1583333341</v>
      </c>
      <c r="K5" s="3">
        <v>9157670.209999999</v>
      </c>
      <c r="L5" s="3">
        <v>1541957.0516666649</v>
      </c>
      <c r="M5" s="4">
        <v>20.247047382285015</v>
      </c>
      <c r="N5" s="3">
        <v>155785828.13999999</v>
      </c>
      <c r="O5" s="3">
        <v>12982152.344999999</v>
      </c>
      <c r="P5" s="3">
        <v>10246715.979999999</v>
      </c>
      <c r="Q5" s="3">
        <v>-2735436.3650000002</v>
      </c>
      <c r="R5" s="4">
        <v>-21.070746146755379</v>
      </c>
      <c r="S5" s="3">
        <v>387511670.17999995</v>
      </c>
      <c r="T5" s="3">
        <v>32292639.181666661</v>
      </c>
      <c r="U5" s="3">
        <v>44011006.25999999</v>
      </c>
      <c r="V5" s="3">
        <v>11718367.078333329</v>
      </c>
      <c r="W5" s="4">
        <v>36.28804388644128</v>
      </c>
      <c r="X5" s="3">
        <v>195202785.88000003</v>
      </c>
      <c r="Y5" s="3">
        <v>16266898.823333336</v>
      </c>
      <c r="Z5" s="3">
        <v>16011674.540000003</v>
      </c>
      <c r="AA5" s="3">
        <v>-255224.28333333321</v>
      </c>
      <c r="AB5" s="4">
        <v>-1.5689793494457469</v>
      </c>
      <c r="AC5" s="3">
        <v>97078903.789999992</v>
      </c>
      <c r="AD5" s="3">
        <v>8089908.649166666</v>
      </c>
      <c r="AE5" s="3">
        <v>4624645.3599999994</v>
      </c>
      <c r="AF5" s="3">
        <v>-3465263.2891666666</v>
      </c>
      <c r="AG5" s="4">
        <v>-42.834393309541511</v>
      </c>
      <c r="AH5" s="18">
        <v>562706288.10000002</v>
      </c>
      <c r="AI5" s="18">
        <v>46892190.675000004</v>
      </c>
      <c r="AJ5" s="18">
        <v>48965622.699999996</v>
      </c>
      <c r="AK5" s="22">
        <v>2073432.0249999911</v>
      </c>
      <c r="AL5" s="20">
        <v>4.4217000638134314</v>
      </c>
    </row>
    <row r="6" spans="1:38" x14ac:dyDescent="0.4">
      <c r="A6" s="84"/>
      <c r="B6" s="39" t="s">
        <v>10</v>
      </c>
      <c r="C6" s="10" t="s">
        <v>11</v>
      </c>
      <c r="D6" s="3">
        <v>77253408.939999998</v>
      </c>
      <c r="E6" s="3">
        <v>6437784.0783333331</v>
      </c>
      <c r="F6" s="3">
        <v>4612544.4000000004</v>
      </c>
      <c r="G6" s="3">
        <v>-1825239.6783333328</v>
      </c>
      <c r="H6" s="4">
        <v>-28.351986586133936</v>
      </c>
      <c r="I6" s="3">
        <v>49978760.350000001</v>
      </c>
      <c r="J6" s="3">
        <v>4164896.6958333333</v>
      </c>
      <c r="K6" s="3">
        <v>3949173.8</v>
      </c>
      <c r="L6" s="3">
        <v>-215722.89583333349</v>
      </c>
      <c r="M6" s="4">
        <v>-5.1795497364712082</v>
      </c>
      <c r="N6" s="3">
        <v>93356321.200000003</v>
      </c>
      <c r="O6" s="3">
        <v>7779693.4333333336</v>
      </c>
      <c r="P6" s="3">
        <v>6263882.6000000006</v>
      </c>
      <c r="Q6" s="3">
        <v>-1515810.833333333</v>
      </c>
      <c r="R6" s="4">
        <v>-19.484197498562096</v>
      </c>
      <c r="S6" s="3">
        <v>101048455.2</v>
      </c>
      <c r="T6" s="3">
        <v>8420704.5999999996</v>
      </c>
      <c r="U6" s="3">
        <v>15199155.65</v>
      </c>
      <c r="V6" s="3">
        <v>6778451.0500000007</v>
      </c>
      <c r="W6" s="4">
        <v>80.4974330770373</v>
      </c>
      <c r="X6" s="3">
        <v>49715169.050000004</v>
      </c>
      <c r="Y6" s="3">
        <v>4142930.7541666669</v>
      </c>
      <c r="Z6" s="3">
        <v>7776901.75</v>
      </c>
      <c r="AA6" s="3">
        <v>3633970.9958333331</v>
      </c>
      <c r="AB6" s="4">
        <v>87.714982737245649</v>
      </c>
      <c r="AC6" s="3">
        <v>50084547.820000008</v>
      </c>
      <c r="AD6" s="3">
        <v>4173712.3183333338</v>
      </c>
      <c r="AE6" s="3">
        <v>4211685.3</v>
      </c>
      <c r="AF6" s="3">
        <v>37972.98166666599</v>
      </c>
      <c r="AG6" s="4">
        <v>0.90981310570608598</v>
      </c>
      <c r="AH6" s="18">
        <v>206216719.27999997</v>
      </c>
      <c r="AI6" s="18">
        <v>17184726.606666666</v>
      </c>
      <c r="AJ6" s="18">
        <v>13672910.5</v>
      </c>
      <c r="AK6" s="22">
        <v>-3511816.1066666655</v>
      </c>
      <c r="AL6" s="20">
        <v>-20.435682144074885</v>
      </c>
    </row>
    <row r="7" spans="1:38" s="17" customFormat="1" x14ac:dyDescent="0.4">
      <c r="A7" s="80" t="s">
        <v>12</v>
      </c>
      <c r="B7" s="80"/>
      <c r="C7" s="81"/>
      <c r="D7" s="5">
        <v>447371739.60000002</v>
      </c>
      <c r="E7" s="5">
        <v>37280978.300000004</v>
      </c>
      <c r="F7" s="5">
        <v>34355218.579999998</v>
      </c>
      <c r="G7" s="5">
        <v>-2925759.7200000063</v>
      </c>
      <c r="H7" s="6">
        <v>-7.8478619752314973</v>
      </c>
      <c r="I7" s="5">
        <v>288314856.91000003</v>
      </c>
      <c r="J7" s="5">
        <v>24026238.075833332</v>
      </c>
      <c r="K7" s="5">
        <v>22667895.190000001</v>
      </c>
      <c r="L7" s="5">
        <v>-1358342.8858333346</v>
      </c>
      <c r="M7" s="6">
        <v>-5.6535812287634695</v>
      </c>
      <c r="N7" s="5">
        <v>586548639.97000003</v>
      </c>
      <c r="O7" s="5">
        <v>48879053.330833331</v>
      </c>
      <c r="P7" s="5">
        <v>34987566.839999996</v>
      </c>
      <c r="Q7" s="5">
        <v>-13891486.490833335</v>
      </c>
      <c r="R7" s="6">
        <v>-28.420121799025239</v>
      </c>
      <c r="S7" s="5">
        <v>1145568958.24</v>
      </c>
      <c r="T7" s="5">
        <v>95464079.853333324</v>
      </c>
      <c r="U7" s="5">
        <v>132957051.45</v>
      </c>
      <c r="V7" s="5">
        <v>37492971.596666671</v>
      </c>
      <c r="W7" s="6">
        <v>39.274428302529259</v>
      </c>
      <c r="X7" s="5">
        <v>554087378.00999987</v>
      </c>
      <c r="Y7" s="5">
        <v>46173948.167499997</v>
      </c>
      <c r="Z7" s="5">
        <v>37410204.700000003</v>
      </c>
      <c r="AA7" s="5">
        <v>-8763743.4674999937</v>
      </c>
      <c r="AB7" s="6">
        <v>-18.979844295984297</v>
      </c>
      <c r="AC7" s="5">
        <v>315201654.26999998</v>
      </c>
      <c r="AD7" s="5">
        <v>26266804.522500001</v>
      </c>
      <c r="AE7" s="5">
        <v>18485243.289999999</v>
      </c>
      <c r="AF7" s="5">
        <v>-7781561.2324999999</v>
      </c>
      <c r="AG7" s="6">
        <v>-29.625077636810971</v>
      </c>
      <c r="AH7" s="19">
        <v>1767251046.2500002</v>
      </c>
      <c r="AI7" s="19">
        <v>147270920.52083334</v>
      </c>
      <c r="AJ7" s="19">
        <v>141614660.26999998</v>
      </c>
      <c r="AK7" s="23">
        <v>-5656260.2508333586</v>
      </c>
      <c r="AL7" s="21">
        <v>-3.8407176588763212</v>
      </c>
    </row>
    <row r="8" spans="1:38" s="17" customFormat="1" x14ac:dyDescent="0.4">
      <c r="A8" s="40"/>
      <c r="B8" s="41" t="s">
        <v>66</v>
      </c>
      <c r="C8" s="42"/>
      <c r="D8" s="56"/>
      <c r="E8" s="56"/>
      <c r="F8" s="56"/>
      <c r="G8" s="56"/>
      <c r="H8" s="56">
        <v>1</v>
      </c>
      <c r="I8" s="56"/>
      <c r="J8" s="56"/>
      <c r="K8" s="56"/>
      <c r="L8" s="56"/>
      <c r="M8" s="56">
        <v>0</v>
      </c>
      <c r="N8" s="56"/>
      <c r="O8" s="56"/>
      <c r="P8" s="56"/>
      <c r="Q8" s="56"/>
      <c r="R8" s="57">
        <v>2</v>
      </c>
      <c r="S8" s="56"/>
      <c r="T8" s="56"/>
      <c r="U8" s="56"/>
      <c r="V8" s="56"/>
      <c r="W8" s="56">
        <v>2</v>
      </c>
      <c r="X8" s="56"/>
      <c r="Y8" s="56"/>
      <c r="Z8" s="56"/>
      <c r="AA8" s="56"/>
      <c r="AB8" s="56">
        <v>0</v>
      </c>
      <c r="AC8" s="56"/>
      <c r="AD8" s="56"/>
      <c r="AE8" s="56"/>
      <c r="AF8" s="56"/>
      <c r="AG8" s="56">
        <v>1</v>
      </c>
      <c r="AH8" s="58"/>
      <c r="AI8" s="58"/>
      <c r="AJ8" s="58"/>
      <c r="AK8" s="58"/>
      <c r="AL8" s="58">
        <v>5</v>
      </c>
    </row>
    <row r="9" spans="1:38" s="17" customFormat="1" x14ac:dyDescent="0.4">
      <c r="A9" s="85">
        <v>3</v>
      </c>
      <c r="B9" s="7" t="s">
        <v>13</v>
      </c>
      <c r="C9" s="8" t="s">
        <v>14</v>
      </c>
      <c r="D9" s="59"/>
      <c r="E9" s="59"/>
      <c r="F9" s="59"/>
      <c r="G9" s="59"/>
      <c r="H9" s="60"/>
      <c r="I9" s="59"/>
      <c r="J9" s="59"/>
      <c r="K9" s="59"/>
      <c r="L9" s="59"/>
      <c r="M9" s="60"/>
      <c r="N9" s="59"/>
      <c r="O9" s="59"/>
      <c r="P9" s="59"/>
      <c r="Q9" s="59"/>
      <c r="R9" s="60"/>
      <c r="S9" s="59"/>
      <c r="T9" s="59"/>
      <c r="U9" s="59"/>
      <c r="V9" s="59"/>
      <c r="W9" s="60"/>
      <c r="X9" s="59"/>
      <c r="Y9" s="59"/>
      <c r="Z9" s="59"/>
      <c r="AA9" s="59"/>
      <c r="AB9" s="60"/>
      <c r="AC9" s="59"/>
      <c r="AD9" s="59"/>
      <c r="AE9" s="59"/>
      <c r="AF9" s="59"/>
      <c r="AG9" s="60"/>
      <c r="AH9" s="18"/>
      <c r="AI9" s="18"/>
      <c r="AJ9" s="18"/>
      <c r="AK9" s="22"/>
      <c r="AL9" s="20"/>
    </row>
    <row r="10" spans="1:38" x14ac:dyDescent="0.4">
      <c r="A10" s="86"/>
      <c r="B10" s="9"/>
      <c r="C10" s="10" t="s">
        <v>15</v>
      </c>
      <c r="D10" s="3">
        <v>13337890.24</v>
      </c>
      <c r="E10" s="3">
        <v>1111490.8533333333</v>
      </c>
      <c r="F10" s="3">
        <v>678899</v>
      </c>
      <c r="G10" s="3">
        <v>-432591.85333333327</v>
      </c>
      <c r="H10" s="4">
        <v>-38.919965201333071</v>
      </c>
      <c r="I10" s="3">
        <v>7641025.2199999997</v>
      </c>
      <c r="J10" s="3">
        <v>636752.10166666668</v>
      </c>
      <c r="K10" s="3">
        <v>685973</v>
      </c>
      <c r="L10" s="3">
        <v>49220.898333333316</v>
      </c>
      <c r="M10" s="4">
        <v>7.7299938554580478</v>
      </c>
      <c r="N10" s="3">
        <v>15771133.76</v>
      </c>
      <c r="O10" s="3">
        <v>1314261.1466666667</v>
      </c>
      <c r="P10" s="3">
        <v>1242291.2799999998</v>
      </c>
      <c r="Q10" s="3">
        <v>-71969.866666666931</v>
      </c>
      <c r="R10" s="4">
        <v>-5.4760704787783316</v>
      </c>
      <c r="S10" s="3">
        <v>40460786.939999998</v>
      </c>
      <c r="T10" s="3">
        <v>3371732.2449999996</v>
      </c>
      <c r="U10" s="3">
        <v>2518835</v>
      </c>
      <c r="V10" s="3">
        <v>-852897.24499999965</v>
      </c>
      <c r="W10" s="4">
        <v>-25.295521204709416</v>
      </c>
      <c r="X10" s="3">
        <v>9113979.1700000018</v>
      </c>
      <c r="Y10" s="3">
        <v>759498.26416666678</v>
      </c>
      <c r="Z10" s="3">
        <v>368160.15</v>
      </c>
      <c r="AA10" s="3">
        <v>-391338.11416666675</v>
      </c>
      <c r="AB10" s="4">
        <v>-51.525873412765336</v>
      </c>
      <c r="AC10" s="3">
        <v>9493439.1999999993</v>
      </c>
      <c r="AD10" s="3">
        <v>791119.93333333323</v>
      </c>
      <c r="AE10" s="3">
        <v>454106</v>
      </c>
      <c r="AF10" s="3">
        <v>-337013.93333333323</v>
      </c>
      <c r="AG10" s="4">
        <v>-42.599600785350781</v>
      </c>
      <c r="AH10" s="18">
        <v>32330332.450000003</v>
      </c>
      <c r="AI10" s="18">
        <v>2694194.3708333336</v>
      </c>
      <c r="AJ10" s="18">
        <v>1853073.53</v>
      </c>
      <c r="AK10" s="22">
        <v>-841120.84083333355</v>
      </c>
      <c r="AL10" s="20">
        <v>-31.2197534795223</v>
      </c>
    </row>
    <row r="11" spans="1:38" x14ac:dyDescent="0.4">
      <c r="A11" s="86"/>
      <c r="B11" s="11"/>
      <c r="C11" s="10" t="s">
        <v>16</v>
      </c>
      <c r="D11" s="3">
        <v>261171</v>
      </c>
      <c r="E11" s="3">
        <v>21764.25</v>
      </c>
      <c r="F11" s="3">
        <v>0</v>
      </c>
      <c r="G11" s="3">
        <v>-21764.25</v>
      </c>
      <c r="H11" s="4">
        <v>-100</v>
      </c>
      <c r="I11" s="3">
        <v>569750</v>
      </c>
      <c r="J11" s="3">
        <v>47479.166666666664</v>
      </c>
      <c r="K11" s="3">
        <v>15310</v>
      </c>
      <c r="L11" s="3">
        <v>-32169.166666666664</v>
      </c>
      <c r="M11" s="4">
        <v>-67.75427819218956</v>
      </c>
      <c r="N11" s="3">
        <v>2297165.3099999996</v>
      </c>
      <c r="O11" s="3">
        <v>191430.44249999998</v>
      </c>
      <c r="P11" s="3">
        <v>33960.5</v>
      </c>
      <c r="Q11" s="3">
        <v>-157469.94249999998</v>
      </c>
      <c r="R11" s="4">
        <v>-82.259613697544481</v>
      </c>
      <c r="S11" s="3">
        <v>2250843</v>
      </c>
      <c r="T11" s="3">
        <v>187570.25</v>
      </c>
      <c r="U11" s="3">
        <v>47038</v>
      </c>
      <c r="V11" s="3">
        <v>-140532.25</v>
      </c>
      <c r="W11" s="4">
        <v>-74.922462384093421</v>
      </c>
      <c r="X11" s="3">
        <v>299101</v>
      </c>
      <c r="Y11" s="3">
        <v>24925.083333333332</v>
      </c>
      <c r="Z11" s="3">
        <v>12950</v>
      </c>
      <c r="AA11" s="3">
        <v>-11975.083333333332</v>
      </c>
      <c r="AB11" s="4">
        <v>-48.044306103958192</v>
      </c>
      <c r="AC11" s="3">
        <v>718400</v>
      </c>
      <c r="AD11" s="3">
        <v>59866.666666666664</v>
      </c>
      <c r="AE11" s="3">
        <v>13980</v>
      </c>
      <c r="AF11" s="3">
        <v>-45886.666666666664</v>
      </c>
      <c r="AG11" s="4">
        <v>-76.648106904231625</v>
      </c>
      <c r="AH11" s="18">
        <v>1468647.75</v>
      </c>
      <c r="AI11" s="18">
        <v>122387.3125</v>
      </c>
      <c r="AJ11" s="18">
        <v>71480.600000000006</v>
      </c>
      <c r="AK11" s="22">
        <v>-50906.712499999994</v>
      </c>
      <c r="AL11" s="20">
        <v>-41.594762937538967</v>
      </c>
    </row>
    <row r="12" spans="1:38" x14ac:dyDescent="0.4">
      <c r="A12" s="86"/>
      <c r="B12" s="11"/>
      <c r="C12" s="10" t="s">
        <v>17</v>
      </c>
      <c r="D12" s="3">
        <v>9810295</v>
      </c>
      <c r="E12" s="3">
        <v>817524.58333333337</v>
      </c>
      <c r="F12" s="3">
        <v>408017</v>
      </c>
      <c r="G12" s="3">
        <v>-409507.58333333337</v>
      </c>
      <c r="H12" s="4">
        <v>-50.091164434912507</v>
      </c>
      <c r="I12" s="3">
        <v>6468485</v>
      </c>
      <c r="J12" s="3">
        <v>539040.41666666663</v>
      </c>
      <c r="K12" s="3">
        <v>479446.7</v>
      </c>
      <c r="L12" s="3">
        <v>-59593.716666666616</v>
      </c>
      <c r="M12" s="4">
        <v>-11.055519182621579</v>
      </c>
      <c r="N12" s="3">
        <v>12992418.220000001</v>
      </c>
      <c r="O12" s="3">
        <v>1082701.5183333333</v>
      </c>
      <c r="P12" s="3">
        <v>620768.70000000007</v>
      </c>
      <c r="Q12" s="3">
        <v>-461932.81833333324</v>
      </c>
      <c r="R12" s="4">
        <v>-42.664835184161731</v>
      </c>
      <c r="S12" s="3">
        <v>22969212.609999999</v>
      </c>
      <c r="T12" s="3">
        <v>1914101.0508333333</v>
      </c>
      <c r="U12" s="3">
        <v>1617538.33</v>
      </c>
      <c r="V12" s="3">
        <v>-296562.72083333321</v>
      </c>
      <c r="W12" s="4">
        <v>-15.493577034724476</v>
      </c>
      <c r="X12" s="3">
        <v>5826181.1099999994</v>
      </c>
      <c r="Y12" s="3">
        <v>485515.09249999997</v>
      </c>
      <c r="Z12" s="3">
        <v>521164.07999999996</v>
      </c>
      <c r="AA12" s="3">
        <v>35648.987499999988</v>
      </c>
      <c r="AB12" s="4">
        <v>7.3425086162486277</v>
      </c>
      <c r="AC12" s="3">
        <v>5473860.9900000002</v>
      </c>
      <c r="AD12" s="3">
        <v>456155.08250000002</v>
      </c>
      <c r="AE12" s="3">
        <v>273994.09000000003</v>
      </c>
      <c r="AF12" s="3">
        <v>-182160.99249999999</v>
      </c>
      <c r="AG12" s="4">
        <v>-39.934004791013152</v>
      </c>
      <c r="AH12" s="18">
        <v>18660889.119999997</v>
      </c>
      <c r="AI12" s="18">
        <v>1555074.093333333</v>
      </c>
      <c r="AJ12" s="18">
        <v>956482.02000000014</v>
      </c>
      <c r="AK12" s="22">
        <v>-598592.0733333329</v>
      </c>
      <c r="AL12" s="20">
        <v>-38.492832971722819</v>
      </c>
    </row>
    <row r="13" spans="1:38" x14ac:dyDescent="0.4">
      <c r="A13" s="86"/>
      <c r="B13" s="11"/>
      <c r="C13" s="10" t="s">
        <v>18</v>
      </c>
      <c r="D13" s="3">
        <v>4410466.2</v>
      </c>
      <c r="E13" s="3">
        <v>367538.85000000003</v>
      </c>
      <c r="F13" s="3">
        <v>143014</v>
      </c>
      <c r="G13" s="3">
        <v>-224524.85000000003</v>
      </c>
      <c r="H13" s="4">
        <v>-61.088739326468492</v>
      </c>
      <c r="I13" s="3">
        <v>2070196.66</v>
      </c>
      <c r="J13" s="3">
        <v>172516.38833333334</v>
      </c>
      <c r="K13" s="3">
        <v>114924</v>
      </c>
      <c r="L13" s="3">
        <v>-57592.388333333336</v>
      </c>
      <c r="M13" s="4">
        <v>-33.383720172749193</v>
      </c>
      <c r="N13" s="3">
        <v>5270002.72</v>
      </c>
      <c r="O13" s="3">
        <v>439166.89333333331</v>
      </c>
      <c r="P13" s="3">
        <v>425190</v>
      </c>
      <c r="Q13" s="3">
        <v>-13976.893333333312</v>
      </c>
      <c r="R13" s="4">
        <v>-3.1825926647719029</v>
      </c>
      <c r="S13" s="3">
        <v>5344586.26</v>
      </c>
      <c r="T13" s="3">
        <v>445382.1883333333</v>
      </c>
      <c r="U13" s="3">
        <v>403057</v>
      </c>
      <c r="V13" s="3">
        <v>-42325.188333333295</v>
      </c>
      <c r="W13" s="4">
        <v>-9.5031165237475186</v>
      </c>
      <c r="X13" s="3">
        <v>2336774.4500000002</v>
      </c>
      <c r="Y13" s="3">
        <v>194731.20416666669</v>
      </c>
      <c r="Z13" s="3">
        <v>215596.01</v>
      </c>
      <c r="AA13" s="3">
        <v>20864.805833333317</v>
      </c>
      <c r="AB13" s="4">
        <v>10.71466995884005</v>
      </c>
      <c r="AC13" s="3">
        <v>1015713</v>
      </c>
      <c r="AD13" s="3">
        <v>84642.75</v>
      </c>
      <c r="AE13" s="3">
        <v>109619</v>
      </c>
      <c r="AF13" s="3">
        <v>24976.25</v>
      </c>
      <c r="AG13" s="4">
        <v>29.507843258873322</v>
      </c>
      <c r="AH13" s="18">
        <v>5065740.08</v>
      </c>
      <c r="AI13" s="18">
        <v>422145.00666666665</v>
      </c>
      <c r="AJ13" s="18">
        <v>243584.29</v>
      </c>
      <c r="AK13" s="22">
        <v>-178560.71666666665</v>
      </c>
      <c r="AL13" s="20">
        <v>-42.29843154526791</v>
      </c>
    </row>
    <row r="14" spans="1:38" x14ac:dyDescent="0.4">
      <c r="A14" s="86"/>
      <c r="B14" s="11"/>
      <c r="C14" s="10" t="s">
        <v>19</v>
      </c>
      <c r="D14" s="3">
        <v>777891</v>
      </c>
      <c r="E14" s="3">
        <v>64824.25</v>
      </c>
      <c r="F14" s="3">
        <v>60330</v>
      </c>
      <c r="G14" s="3">
        <v>-4494.25</v>
      </c>
      <c r="H14" s="4">
        <v>-6.9329764709965795</v>
      </c>
      <c r="I14" s="3">
        <v>300868.7</v>
      </c>
      <c r="J14" s="3">
        <v>25072.391666666666</v>
      </c>
      <c r="K14" s="3">
        <v>7880</v>
      </c>
      <c r="L14" s="3">
        <v>-17192.391666666666</v>
      </c>
      <c r="M14" s="4">
        <v>-68.571007884834813</v>
      </c>
      <c r="N14" s="3">
        <v>818610.91</v>
      </c>
      <c r="O14" s="3">
        <v>68217.575833333336</v>
      </c>
      <c r="P14" s="3">
        <v>197652</v>
      </c>
      <c r="Q14" s="3">
        <v>129434.42416666666</v>
      </c>
      <c r="R14" s="4">
        <v>189.73764837803103</v>
      </c>
      <c r="S14" s="3">
        <v>1052115.76</v>
      </c>
      <c r="T14" s="3">
        <v>87676.313333333339</v>
      </c>
      <c r="U14" s="3">
        <v>0</v>
      </c>
      <c r="V14" s="3">
        <v>-87676.313333333339</v>
      </c>
      <c r="W14" s="4">
        <v>-100</v>
      </c>
      <c r="X14" s="3">
        <v>1336495.45</v>
      </c>
      <c r="Y14" s="3">
        <v>111374.62083333333</v>
      </c>
      <c r="Z14" s="3">
        <v>15380</v>
      </c>
      <c r="AA14" s="3">
        <v>-95994.620833333334</v>
      </c>
      <c r="AB14" s="4">
        <v>-86.190749845051855</v>
      </c>
      <c r="AC14" s="3">
        <v>334002.5</v>
      </c>
      <c r="AD14" s="3">
        <v>27833.541666666668</v>
      </c>
      <c r="AE14" s="3">
        <v>0</v>
      </c>
      <c r="AF14" s="3">
        <v>-27833.541666666668</v>
      </c>
      <c r="AG14" s="4">
        <v>-100</v>
      </c>
      <c r="AH14" s="18">
        <v>1372588.8399999999</v>
      </c>
      <c r="AI14" s="18">
        <v>114382.40333333332</v>
      </c>
      <c r="AJ14" s="18">
        <v>5330</v>
      </c>
      <c r="AK14" s="22">
        <v>-109052.40333333332</v>
      </c>
      <c r="AL14" s="20">
        <v>-95.340192333197166</v>
      </c>
    </row>
    <row r="15" spans="1:38" x14ac:dyDescent="0.4">
      <c r="A15" s="86"/>
      <c r="B15" s="11"/>
      <c r="C15" s="10" t="s">
        <v>20</v>
      </c>
      <c r="D15" s="3">
        <v>4824660</v>
      </c>
      <c r="E15" s="3">
        <v>402055</v>
      </c>
      <c r="F15" s="3">
        <v>197805</v>
      </c>
      <c r="G15" s="3">
        <v>-204250</v>
      </c>
      <c r="H15" s="4">
        <v>-50.80150725646989</v>
      </c>
      <c r="I15" s="3">
        <v>3376483</v>
      </c>
      <c r="J15" s="3">
        <v>281373.58333333331</v>
      </c>
      <c r="K15" s="3">
        <v>40850</v>
      </c>
      <c r="L15" s="3">
        <v>-240523.58333333331</v>
      </c>
      <c r="M15" s="4">
        <v>-85.481934900901322</v>
      </c>
      <c r="N15" s="3">
        <v>7393669.0899999999</v>
      </c>
      <c r="O15" s="3">
        <v>616139.09083333332</v>
      </c>
      <c r="P15" s="3">
        <v>313430</v>
      </c>
      <c r="Q15" s="3">
        <v>-302709.09083333332</v>
      </c>
      <c r="R15" s="4">
        <v>-49.129992778727399</v>
      </c>
      <c r="S15" s="3">
        <v>15193247</v>
      </c>
      <c r="T15" s="3">
        <v>1266103.9166666667</v>
      </c>
      <c r="U15" s="3">
        <v>1242550</v>
      </c>
      <c r="V15" s="3">
        <v>-23553.916666666744</v>
      </c>
      <c r="W15" s="4">
        <v>-1.8603462446177628</v>
      </c>
      <c r="X15" s="3">
        <v>4402104.55</v>
      </c>
      <c r="Y15" s="3">
        <v>366842.04583333334</v>
      </c>
      <c r="Z15" s="3">
        <v>127173.5</v>
      </c>
      <c r="AA15" s="3">
        <v>-239668.54583333334</v>
      </c>
      <c r="AB15" s="4">
        <v>-65.332899692261975</v>
      </c>
      <c r="AC15" s="3">
        <v>4605115.28</v>
      </c>
      <c r="AD15" s="3">
        <v>383759.60666666669</v>
      </c>
      <c r="AE15" s="3">
        <v>156980</v>
      </c>
      <c r="AF15" s="3">
        <v>-226779.60666666669</v>
      </c>
      <c r="AG15" s="4">
        <v>-59.094183631381327</v>
      </c>
      <c r="AH15" s="18">
        <v>12357966.209999999</v>
      </c>
      <c r="AI15" s="18">
        <v>1029830.5175</v>
      </c>
      <c r="AJ15" s="18">
        <v>882033.22</v>
      </c>
      <c r="AK15" s="22">
        <v>-147797.29749999999</v>
      </c>
      <c r="AL15" s="20">
        <v>-14.351613686763754</v>
      </c>
    </row>
    <row r="16" spans="1:38" x14ac:dyDescent="0.4">
      <c r="A16" s="86"/>
      <c r="B16" s="11"/>
      <c r="C16" s="10" t="s">
        <v>21</v>
      </c>
      <c r="D16" s="3">
        <v>13129161.08</v>
      </c>
      <c r="E16" s="3">
        <v>1094096.7566666666</v>
      </c>
      <c r="F16" s="3">
        <v>738069</v>
      </c>
      <c r="G16" s="3">
        <v>-356027.7566666666</v>
      </c>
      <c r="H16" s="4">
        <v>-32.540792621610514</v>
      </c>
      <c r="I16" s="3">
        <v>12837777.689999999</v>
      </c>
      <c r="J16" s="3">
        <v>1069814.8074999999</v>
      </c>
      <c r="K16" s="3">
        <v>898685.75999999989</v>
      </c>
      <c r="L16" s="3">
        <v>-171129.04749999999</v>
      </c>
      <c r="M16" s="4">
        <v>-15.996137490366527</v>
      </c>
      <c r="N16" s="3">
        <v>22752988.27</v>
      </c>
      <c r="O16" s="3">
        <v>1896082.3558333332</v>
      </c>
      <c r="P16" s="3">
        <v>1236830.23</v>
      </c>
      <c r="Q16" s="3">
        <v>-659252.12583333324</v>
      </c>
      <c r="R16" s="4">
        <v>-34.769171486941566</v>
      </c>
      <c r="S16" s="3">
        <v>26834655.77</v>
      </c>
      <c r="T16" s="3">
        <v>2236221.3141666665</v>
      </c>
      <c r="U16" s="3">
        <v>2871346</v>
      </c>
      <c r="V16" s="3">
        <v>635124.68583333353</v>
      </c>
      <c r="W16" s="4">
        <v>28.401691809739965</v>
      </c>
      <c r="X16" s="3">
        <v>19685004.41</v>
      </c>
      <c r="Y16" s="3">
        <v>1640417.0341666667</v>
      </c>
      <c r="Z16" s="3">
        <v>819756.23</v>
      </c>
      <c r="AA16" s="3">
        <v>-820660.8041666667</v>
      </c>
      <c r="AB16" s="4">
        <v>-50.027571469566155</v>
      </c>
      <c r="AC16" s="3">
        <v>9947617.5199999996</v>
      </c>
      <c r="AD16" s="3">
        <v>828968.12666666659</v>
      </c>
      <c r="AE16" s="3">
        <v>628803.63</v>
      </c>
      <c r="AF16" s="3">
        <v>-200164.49666666659</v>
      </c>
      <c r="AG16" s="4">
        <v>-24.146223506993053</v>
      </c>
      <c r="AH16" s="18">
        <v>46946946.910000004</v>
      </c>
      <c r="AI16" s="18">
        <v>3912245.5758333337</v>
      </c>
      <c r="AJ16" s="18">
        <v>3632534.5999999996</v>
      </c>
      <c r="AK16" s="22">
        <v>-279710.97583333403</v>
      </c>
      <c r="AL16" s="20">
        <v>-7.1496272514476242</v>
      </c>
    </row>
    <row r="17" spans="1:38" x14ac:dyDescent="0.4">
      <c r="A17" s="86"/>
      <c r="B17" s="11"/>
      <c r="C17" s="10" t="s">
        <v>22</v>
      </c>
      <c r="D17" s="3">
        <v>19625602</v>
      </c>
      <c r="E17" s="3">
        <v>1635466.8333333333</v>
      </c>
      <c r="F17" s="3">
        <v>1554705.75</v>
      </c>
      <c r="G17" s="3">
        <v>-80761.083333333256</v>
      </c>
      <c r="H17" s="4">
        <v>-4.9381058476575603</v>
      </c>
      <c r="I17" s="3">
        <v>11759177.93</v>
      </c>
      <c r="J17" s="3">
        <v>979931.49416666664</v>
      </c>
      <c r="K17" s="3">
        <v>781506</v>
      </c>
      <c r="L17" s="3">
        <v>-198425.49416666664</v>
      </c>
      <c r="M17" s="4">
        <v>-20.248914883117173</v>
      </c>
      <c r="N17" s="3">
        <v>24563352.329999998</v>
      </c>
      <c r="O17" s="3">
        <v>2046946.0274999999</v>
      </c>
      <c r="P17" s="3">
        <v>1679202.05</v>
      </c>
      <c r="Q17" s="3">
        <v>-367743.9774999998</v>
      </c>
      <c r="R17" s="4">
        <v>-17.965494573842633</v>
      </c>
      <c r="S17" s="3">
        <v>45386767.840000004</v>
      </c>
      <c r="T17" s="3">
        <v>3782230.6533333338</v>
      </c>
      <c r="U17" s="3">
        <v>3135853.2</v>
      </c>
      <c r="V17" s="3">
        <v>-646377.4533333336</v>
      </c>
      <c r="W17" s="4">
        <v>-17.089847568224638</v>
      </c>
      <c r="X17" s="3">
        <v>16080409.449999999</v>
      </c>
      <c r="Y17" s="3">
        <v>1340034.1208333333</v>
      </c>
      <c r="Z17" s="3">
        <v>609987</v>
      </c>
      <c r="AA17" s="3">
        <v>-730047.12083333335</v>
      </c>
      <c r="AB17" s="4">
        <v>-54.479741185943496</v>
      </c>
      <c r="AC17" s="3">
        <v>10475338</v>
      </c>
      <c r="AD17" s="3">
        <v>872944.83333333337</v>
      </c>
      <c r="AE17" s="3">
        <v>654283.5</v>
      </c>
      <c r="AF17" s="3">
        <v>-218661.33333333337</v>
      </c>
      <c r="AG17" s="4">
        <v>-25.048700099223531</v>
      </c>
      <c r="AH17" s="18">
        <v>52977966.890000001</v>
      </c>
      <c r="AI17" s="18">
        <v>4414830.5741666667</v>
      </c>
      <c r="AJ17" s="18">
        <v>3929114.89</v>
      </c>
      <c r="AK17" s="22">
        <v>-485715.68416666659</v>
      </c>
      <c r="AL17" s="20">
        <v>-11.001909948907816</v>
      </c>
    </row>
    <row r="18" spans="1:38" x14ac:dyDescent="0.4">
      <c r="A18" s="86"/>
      <c r="B18" s="11"/>
      <c r="C18" s="10" t="s">
        <v>23</v>
      </c>
      <c r="D18" s="3">
        <v>4922261</v>
      </c>
      <c r="E18" s="3">
        <v>410188.41666666669</v>
      </c>
      <c r="F18" s="3">
        <v>129085</v>
      </c>
      <c r="G18" s="3">
        <v>-281103.41666666669</v>
      </c>
      <c r="H18" s="4">
        <v>-68.530315641531402</v>
      </c>
      <c r="I18" s="3">
        <v>2637190</v>
      </c>
      <c r="J18" s="3">
        <v>219765.83333333334</v>
      </c>
      <c r="K18" s="3">
        <v>383850</v>
      </c>
      <c r="L18" s="3">
        <v>164084.16666666666</v>
      </c>
      <c r="M18" s="4">
        <v>74.663183160864406</v>
      </c>
      <c r="N18" s="3">
        <v>4090603.64</v>
      </c>
      <c r="O18" s="3">
        <v>340883.63666666666</v>
      </c>
      <c r="P18" s="3">
        <v>166232</v>
      </c>
      <c r="Q18" s="3">
        <v>-174651.63666666666</v>
      </c>
      <c r="R18" s="4">
        <v>-51.234972254608365</v>
      </c>
      <c r="S18" s="3">
        <v>13847049.52</v>
      </c>
      <c r="T18" s="3">
        <v>1153920.7933333332</v>
      </c>
      <c r="U18" s="3">
        <v>134336</v>
      </c>
      <c r="V18" s="3">
        <v>-1019584.7933333332</v>
      </c>
      <c r="W18" s="4">
        <v>-88.358299739799008</v>
      </c>
      <c r="X18" s="3">
        <v>4383316</v>
      </c>
      <c r="Y18" s="3">
        <v>365276.33333333331</v>
      </c>
      <c r="Z18" s="3">
        <v>41085</v>
      </c>
      <c r="AA18" s="3">
        <v>-324191.33333333331</v>
      </c>
      <c r="AB18" s="4">
        <v>-88.752350959866916</v>
      </c>
      <c r="AC18" s="3">
        <v>4975732.9000000004</v>
      </c>
      <c r="AD18" s="3">
        <v>414644.40833333338</v>
      </c>
      <c r="AE18" s="3">
        <v>47230</v>
      </c>
      <c r="AF18" s="3">
        <v>-367414.40833333338</v>
      </c>
      <c r="AG18" s="4">
        <v>-88.609517202983298</v>
      </c>
      <c r="AH18" s="18">
        <v>16357929.609999999</v>
      </c>
      <c r="AI18" s="18">
        <v>1363160.8008333333</v>
      </c>
      <c r="AJ18" s="18">
        <v>220200</v>
      </c>
      <c r="AK18" s="22">
        <v>-1142960.8008333333</v>
      </c>
      <c r="AL18" s="20">
        <v>-83.846366484028408</v>
      </c>
    </row>
    <row r="19" spans="1:38" x14ac:dyDescent="0.4">
      <c r="A19" s="86"/>
      <c r="B19" s="11"/>
      <c r="C19" s="10" t="s">
        <v>24</v>
      </c>
      <c r="D19" s="3">
        <v>2601919</v>
      </c>
      <c r="E19" s="3">
        <v>216826.58333333334</v>
      </c>
      <c r="F19" s="3">
        <v>158263.5</v>
      </c>
      <c r="G19" s="3">
        <v>-58563.083333333343</v>
      </c>
      <c r="H19" s="4">
        <v>-27.009180531753678</v>
      </c>
      <c r="I19" s="3">
        <v>2956367.83</v>
      </c>
      <c r="J19" s="3">
        <v>246363.98583333334</v>
      </c>
      <c r="K19" s="3">
        <v>472507.26999999996</v>
      </c>
      <c r="L19" s="3">
        <v>226143.28416666662</v>
      </c>
      <c r="M19" s="4">
        <v>91.792346759503175</v>
      </c>
      <c r="N19" s="3">
        <v>12423653.289999999</v>
      </c>
      <c r="O19" s="3">
        <v>1035304.4408333333</v>
      </c>
      <c r="P19" s="3">
        <v>1465922.8000000003</v>
      </c>
      <c r="Q19" s="3">
        <v>430618.35916666698</v>
      </c>
      <c r="R19" s="4">
        <v>41.593404044520014</v>
      </c>
      <c r="S19" s="3">
        <v>9478504.1999999993</v>
      </c>
      <c r="T19" s="3">
        <v>789875.35</v>
      </c>
      <c r="U19" s="3">
        <v>227591.72</v>
      </c>
      <c r="V19" s="3">
        <v>-562283.63</v>
      </c>
      <c r="W19" s="4">
        <v>-71.186375166663964</v>
      </c>
      <c r="X19" s="3">
        <v>2115204.5499999998</v>
      </c>
      <c r="Y19" s="3">
        <v>176267.04583333331</v>
      </c>
      <c r="Z19" s="3">
        <v>82837.3</v>
      </c>
      <c r="AA19" s="3">
        <v>-93429.745833333305</v>
      </c>
      <c r="AB19" s="4">
        <v>-53.004658580183175</v>
      </c>
      <c r="AC19" s="3">
        <v>2448613.5</v>
      </c>
      <c r="AD19" s="3">
        <v>204051.125</v>
      </c>
      <c r="AE19" s="3">
        <v>88634</v>
      </c>
      <c r="AF19" s="3">
        <v>-115417.125</v>
      </c>
      <c r="AG19" s="4">
        <v>-56.562846688544354</v>
      </c>
      <c r="AH19" s="18">
        <v>7363639.4800000004</v>
      </c>
      <c r="AI19" s="18">
        <v>613636.62333333341</v>
      </c>
      <c r="AJ19" s="18">
        <v>137338.45000000001</v>
      </c>
      <c r="AK19" s="22">
        <v>-476298.1733333334</v>
      </c>
      <c r="AL19" s="20">
        <v>-77.618928731149666</v>
      </c>
    </row>
    <row r="20" spans="1:38" x14ac:dyDescent="0.4">
      <c r="A20" s="86"/>
      <c r="B20" s="11"/>
      <c r="C20" s="10" t="s">
        <v>25</v>
      </c>
      <c r="D20" s="3">
        <v>3135681</v>
      </c>
      <c r="E20" s="3">
        <v>261306.75</v>
      </c>
      <c r="F20" s="3">
        <v>172143.6</v>
      </c>
      <c r="G20" s="3">
        <v>-89163.15</v>
      </c>
      <c r="H20" s="4">
        <v>-34.12202325427873</v>
      </c>
      <c r="I20" s="3">
        <v>382525</v>
      </c>
      <c r="J20" s="3">
        <v>31877.083333333332</v>
      </c>
      <c r="K20" s="3">
        <v>155861</v>
      </c>
      <c r="L20" s="3">
        <v>123983.91666666667</v>
      </c>
      <c r="M20" s="4">
        <v>388.94372916802826</v>
      </c>
      <c r="N20" s="3">
        <v>2493075.27</v>
      </c>
      <c r="O20" s="3">
        <v>207756.27249999999</v>
      </c>
      <c r="P20" s="3">
        <v>58258.9</v>
      </c>
      <c r="Q20" s="3">
        <v>-149497.3725</v>
      </c>
      <c r="R20" s="4">
        <v>-71.958054840438095</v>
      </c>
      <c r="S20" s="3">
        <v>4899299</v>
      </c>
      <c r="T20" s="3">
        <v>408274.91666666669</v>
      </c>
      <c r="U20" s="3">
        <v>285820</v>
      </c>
      <c r="V20" s="3">
        <v>-122454.91666666669</v>
      </c>
      <c r="W20" s="4">
        <v>-29.993250054752735</v>
      </c>
      <c r="X20" s="3">
        <v>1570112.6400000001</v>
      </c>
      <c r="Y20" s="3">
        <v>130842.72000000002</v>
      </c>
      <c r="Z20" s="3">
        <v>103756</v>
      </c>
      <c r="AA20" s="3">
        <v>-27086.720000000016</v>
      </c>
      <c r="AB20" s="4">
        <v>-20.70174022673941</v>
      </c>
      <c r="AC20" s="3">
        <v>842390.5</v>
      </c>
      <c r="AD20" s="3">
        <v>70199.208333333328</v>
      </c>
      <c r="AE20" s="3">
        <v>3580</v>
      </c>
      <c r="AF20" s="3">
        <v>-66619.208333333328</v>
      </c>
      <c r="AG20" s="4">
        <v>-94.900227388604222</v>
      </c>
      <c r="AH20" s="18">
        <v>2897700.09</v>
      </c>
      <c r="AI20" s="18">
        <v>241475.00749999998</v>
      </c>
      <c r="AJ20" s="18">
        <v>413670</v>
      </c>
      <c r="AK20" s="22">
        <v>172194.99250000002</v>
      </c>
      <c r="AL20" s="20">
        <v>71.309654064303132</v>
      </c>
    </row>
    <row r="21" spans="1:38" x14ac:dyDescent="0.4">
      <c r="A21" s="12"/>
      <c r="B21" s="13"/>
      <c r="C21" s="10" t="s">
        <v>26</v>
      </c>
      <c r="D21" s="3">
        <v>2909530</v>
      </c>
      <c r="E21" s="3">
        <v>242460.83333333334</v>
      </c>
      <c r="F21" s="3">
        <v>187870</v>
      </c>
      <c r="G21" s="3">
        <v>-54590.833333333343</v>
      </c>
      <c r="H21" s="4">
        <v>-22.515320343835604</v>
      </c>
      <c r="I21" s="3">
        <v>4206045</v>
      </c>
      <c r="J21" s="3">
        <v>350503.75</v>
      </c>
      <c r="K21" s="3">
        <v>539510</v>
      </c>
      <c r="L21" s="3">
        <v>189006.25</v>
      </c>
      <c r="M21" s="4">
        <v>53.924173421825017</v>
      </c>
      <c r="N21" s="3">
        <v>7493776</v>
      </c>
      <c r="O21" s="3">
        <v>624481.33333333337</v>
      </c>
      <c r="P21" s="3">
        <v>1285480</v>
      </c>
      <c r="Q21" s="3">
        <v>660998.66666666663</v>
      </c>
      <c r="R21" s="4">
        <v>105.84762608329899</v>
      </c>
      <c r="S21" s="3">
        <v>34895963</v>
      </c>
      <c r="T21" s="3">
        <v>2907996.9166666665</v>
      </c>
      <c r="U21" s="3">
        <v>500727</v>
      </c>
      <c r="V21" s="3">
        <v>-2407269.9166666665</v>
      </c>
      <c r="W21" s="4">
        <v>-82.781034012444366</v>
      </c>
      <c r="X21" s="3">
        <v>7142408.8200000003</v>
      </c>
      <c r="Y21" s="3">
        <v>595200.73499999999</v>
      </c>
      <c r="Z21" s="3">
        <v>403819</v>
      </c>
      <c r="AA21" s="3">
        <v>-191381.73499999999</v>
      </c>
      <c r="AB21" s="4">
        <v>-32.154149641633083</v>
      </c>
      <c r="AC21" s="3">
        <v>4120605.9</v>
      </c>
      <c r="AD21" s="3">
        <v>343383.82500000001</v>
      </c>
      <c r="AE21" s="3">
        <v>259920</v>
      </c>
      <c r="AF21" s="3">
        <v>-83463.825000000012</v>
      </c>
      <c r="AG21" s="4">
        <v>-24.306277385080676</v>
      </c>
      <c r="AH21" s="18">
        <v>12470291.620000001</v>
      </c>
      <c r="AI21" s="18">
        <v>1039190.9683333334</v>
      </c>
      <c r="AJ21" s="18">
        <v>602469.01</v>
      </c>
      <c r="AK21" s="22">
        <v>-436721.95833333337</v>
      </c>
      <c r="AL21" s="20">
        <v>-42.025188020422576</v>
      </c>
    </row>
    <row r="22" spans="1:38" s="17" customFormat="1" x14ac:dyDescent="0.4">
      <c r="A22" s="80" t="s">
        <v>27</v>
      </c>
      <c r="B22" s="80"/>
      <c r="C22" s="81"/>
      <c r="D22" s="5">
        <v>79746527.520000011</v>
      </c>
      <c r="E22" s="5">
        <v>6645543.959999999</v>
      </c>
      <c r="F22" s="5">
        <v>4428201.8499999996</v>
      </c>
      <c r="G22" s="5">
        <v>-2217342.11</v>
      </c>
      <c r="H22" s="6">
        <v>-33.365848203643516</v>
      </c>
      <c r="I22" s="5">
        <v>55205892.029999994</v>
      </c>
      <c r="J22" s="5">
        <v>4600491.0024999995</v>
      </c>
      <c r="K22" s="5">
        <v>4576303.7300000004</v>
      </c>
      <c r="L22" s="5">
        <v>-24187.272499999963</v>
      </c>
      <c r="M22" s="6">
        <v>-0.52575415291228944</v>
      </c>
      <c r="N22" s="5">
        <v>118360448.80999999</v>
      </c>
      <c r="O22" s="5">
        <v>9863370.7341666687</v>
      </c>
      <c r="P22" s="5">
        <v>8725218.4600000009</v>
      </c>
      <c r="Q22" s="5">
        <v>-1138152.2741666664</v>
      </c>
      <c r="R22" s="6">
        <v>-11.539181734537388</v>
      </c>
      <c r="S22" s="5">
        <v>222613030.90000001</v>
      </c>
      <c r="T22" s="5">
        <v>18551085.908333331</v>
      </c>
      <c r="U22" s="5">
        <v>12984692.250000002</v>
      </c>
      <c r="V22" s="5">
        <v>-5566393.6583333323</v>
      </c>
      <c r="W22" s="6">
        <v>-30.005756459964715</v>
      </c>
      <c r="X22" s="5">
        <v>74291091.599999994</v>
      </c>
      <c r="Y22" s="5">
        <v>6190924.2999999998</v>
      </c>
      <c r="Z22" s="5">
        <v>3321664.2699999996</v>
      </c>
      <c r="AA22" s="5">
        <v>-2869260.0300000003</v>
      </c>
      <c r="AB22" s="6">
        <v>-46.346230238996789</v>
      </c>
      <c r="AC22" s="5">
        <v>54450829.289999992</v>
      </c>
      <c r="AD22" s="5">
        <v>4537569.1074999999</v>
      </c>
      <c r="AE22" s="5">
        <v>2691130.22</v>
      </c>
      <c r="AF22" s="5">
        <v>-1846438.8875</v>
      </c>
      <c r="AG22" s="6">
        <v>-40.692248288804713</v>
      </c>
      <c r="AH22" s="19">
        <v>210270639.05000001</v>
      </c>
      <c r="AI22" s="19">
        <v>17522553.254166666</v>
      </c>
      <c r="AJ22" s="19">
        <v>12947310.609999999</v>
      </c>
      <c r="AK22" s="23">
        <v>-4575242.644166667</v>
      </c>
      <c r="AL22" s="21">
        <v>-26.110593460908589</v>
      </c>
    </row>
    <row r="23" spans="1:38" s="17" customFormat="1" x14ac:dyDescent="0.4">
      <c r="A23" s="40"/>
      <c r="B23" s="41" t="s">
        <v>67</v>
      </c>
      <c r="C23" s="42"/>
      <c r="D23" s="56"/>
      <c r="E23" s="56"/>
      <c r="F23" s="56"/>
      <c r="G23" s="56"/>
      <c r="H23" s="56">
        <v>2</v>
      </c>
      <c r="I23" s="56"/>
      <c r="J23" s="56"/>
      <c r="K23" s="56"/>
      <c r="L23" s="56"/>
      <c r="M23" s="56">
        <v>0</v>
      </c>
      <c r="N23" s="56"/>
      <c r="O23" s="56"/>
      <c r="P23" s="56"/>
      <c r="Q23" s="56"/>
      <c r="R23" s="57">
        <v>1</v>
      </c>
      <c r="S23" s="56"/>
      <c r="T23" s="56"/>
      <c r="U23" s="56"/>
      <c r="V23" s="56"/>
      <c r="W23" s="56">
        <v>2</v>
      </c>
      <c r="X23" s="56"/>
      <c r="Y23" s="56"/>
      <c r="Z23" s="56"/>
      <c r="AA23" s="56"/>
      <c r="AB23" s="56">
        <v>0</v>
      </c>
      <c r="AC23" s="56"/>
      <c r="AD23" s="56"/>
      <c r="AE23" s="56"/>
      <c r="AF23" s="56"/>
      <c r="AG23" s="56">
        <v>0</v>
      </c>
      <c r="AH23" s="58"/>
      <c r="AI23" s="58"/>
      <c r="AJ23" s="58"/>
      <c r="AK23" s="58"/>
      <c r="AL23" s="58">
        <v>1</v>
      </c>
    </row>
    <row r="24" spans="1:38" x14ac:dyDescent="0.4">
      <c r="A24" s="82">
        <v>4</v>
      </c>
      <c r="B24" s="7" t="s">
        <v>28</v>
      </c>
      <c r="C24" s="10" t="s">
        <v>29</v>
      </c>
      <c r="D24" s="3"/>
      <c r="E24" s="3"/>
      <c r="F24" s="3"/>
      <c r="G24" s="3"/>
      <c r="H24" s="4"/>
      <c r="I24" s="3"/>
      <c r="J24" s="3"/>
      <c r="K24" s="3"/>
      <c r="L24" s="3"/>
      <c r="M24" s="4"/>
      <c r="N24" s="3"/>
      <c r="O24" s="3"/>
      <c r="P24" s="3"/>
      <c r="Q24" s="3"/>
      <c r="R24" s="4"/>
      <c r="S24" s="3"/>
      <c r="T24" s="3"/>
      <c r="U24" s="3"/>
      <c r="V24" s="3"/>
      <c r="W24" s="4"/>
      <c r="X24" s="3"/>
      <c r="Y24" s="3"/>
      <c r="Z24" s="3"/>
      <c r="AA24" s="3"/>
      <c r="AB24" s="4"/>
      <c r="AC24" s="3"/>
      <c r="AD24" s="3"/>
      <c r="AE24" s="3"/>
      <c r="AF24" s="3"/>
      <c r="AG24" s="4"/>
      <c r="AH24" s="18"/>
      <c r="AI24" s="18"/>
      <c r="AJ24" s="18"/>
      <c r="AK24" s="22"/>
      <c r="AL24" s="20"/>
    </row>
    <row r="25" spans="1:38" x14ac:dyDescent="0.4">
      <c r="A25" s="83"/>
      <c r="B25" s="44"/>
      <c r="C25" s="54" t="s">
        <v>30</v>
      </c>
      <c r="D25" s="3">
        <v>100128608991.03001</v>
      </c>
      <c r="E25" s="3">
        <v>8344050749.2525015</v>
      </c>
      <c r="F25" s="3">
        <v>14796800.129999999</v>
      </c>
      <c r="G25" s="3">
        <v>-8329253949.1225014</v>
      </c>
      <c r="H25" s="4">
        <v>-99.822666465309723</v>
      </c>
      <c r="I25" s="3">
        <v>155244937.93000001</v>
      </c>
      <c r="J25" s="3">
        <v>12937078.160833335</v>
      </c>
      <c r="K25" s="3">
        <v>12024274.75</v>
      </c>
      <c r="L25" s="3">
        <v>-912803.41083333455</v>
      </c>
      <c r="M25" s="4">
        <v>-7.0557153592595814</v>
      </c>
      <c r="N25" s="3">
        <v>306229304.66000003</v>
      </c>
      <c r="O25" s="3">
        <v>25519108.721666668</v>
      </c>
      <c r="P25" s="3">
        <v>8964107.0600000005</v>
      </c>
      <c r="Q25" s="3">
        <v>-16555001.661666667</v>
      </c>
      <c r="R25" s="4">
        <v>-64.872961835108526</v>
      </c>
      <c r="S25" s="3">
        <v>679733033.38</v>
      </c>
      <c r="T25" s="3">
        <v>56644419.44833333</v>
      </c>
      <c r="U25" s="3">
        <v>75570110.439999998</v>
      </c>
      <c r="V25" s="3">
        <v>18925690.991666667</v>
      </c>
      <c r="W25" s="4">
        <v>33.411395466642965</v>
      </c>
      <c r="X25" s="3">
        <v>319673881.85000002</v>
      </c>
      <c r="Y25" s="3">
        <v>26639490.154166669</v>
      </c>
      <c r="Z25" s="3">
        <v>18178112.039999999</v>
      </c>
      <c r="AA25" s="3">
        <v>-8461378.1141666695</v>
      </c>
      <c r="AB25" s="4">
        <v>-31.762537740772899</v>
      </c>
      <c r="AC25" s="3">
        <v>177343828.12999997</v>
      </c>
      <c r="AD25" s="3">
        <v>14778652.344166664</v>
      </c>
      <c r="AE25" s="3">
        <v>9564239.4600000009</v>
      </c>
      <c r="AF25" s="3">
        <v>-5214412.8841666635</v>
      </c>
      <c r="AG25" s="4">
        <v>-35.283412605783795</v>
      </c>
      <c r="AH25" s="18">
        <v>995963496.07000005</v>
      </c>
      <c r="AI25" s="18">
        <v>82996958.005833343</v>
      </c>
      <c r="AJ25" s="18">
        <v>25593135.84</v>
      </c>
      <c r="AK25" s="22">
        <v>-57403822.165833339</v>
      </c>
      <c r="AL25" s="20">
        <v>-69.163766413943478</v>
      </c>
    </row>
    <row r="26" spans="1:38" x14ac:dyDescent="0.4">
      <c r="A26" s="83"/>
      <c r="B26" s="44"/>
      <c r="C26" s="54" t="s">
        <v>31</v>
      </c>
      <c r="D26" s="3">
        <v>106768471.09</v>
      </c>
      <c r="E26" s="3">
        <v>8897372.5908333343</v>
      </c>
      <c r="F26" s="3">
        <v>6730281.0600000015</v>
      </c>
      <c r="G26" s="3">
        <v>-2167091.5308333328</v>
      </c>
      <c r="H26" s="4">
        <v>-24.3565334452332</v>
      </c>
      <c r="I26" s="3">
        <v>97143056.489999995</v>
      </c>
      <c r="J26" s="3">
        <v>8095254.7074999996</v>
      </c>
      <c r="K26" s="3">
        <v>6422803.5500000007</v>
      </c>
      <c r="L26" s="3">
        <v>-1672451.1574999988</v>
      </c>
      <c r="M26" s="4">
        <v>-20.659648373392443</v>
      </c>
      <c r="N26" s="3">
        <v>149373269.38</v>
      </c>
      <c r="O26" s="3">
        <v>12447772.448333332</v>
      </c>
      <c r="P26" s="3">
        <v>3221457.19</v>
      </c>
      <c r="Q26" s="3">
        <v>-9226315.2583333328</v>
      </c>
      <c r="R26" s="4">
        <v>-74.120211440470783</v>
      </c>
      <c r="S26" s="3">
        <v>405636576.40000004</v>
      </c>
      <c r="T26" s="3">
        <v>33803048.033333339</v>
      </c>
      <c r="U26" s="3">
        <v>41755729.039999992</v>
      </c>
      <c r="V26" s="3">
        <v>7952681.0066666529</v>
      </c>
      <c r="W26" s="4">
        <v>23.52652044521097</v>
      </c>
      <c r="X26" s="3">
        <v>197134642.07999998</v>
      </c>
      <c r="Y26" s="3">
        <v>16427886.839999998</v>
      </c>
      <c r="Z26" s="3">
        <v>16806815.18</v>
      </c>
      <c r="AA26" s="3">
        <v>378928.34000000171</v>
      </c>
      <c r="AB26" s="4">
        <v>2.3066164485462317</v>
      </c>
      <c r="AC26" s="3">
        <v>101574944.45</v>
      </c>
      <c r="AD26" s="3">
        <v>8464578.7041666675</v>
      </c>
      <c r="AE26" s="3">
        <v>8169030.2700000005</v>
      </c>
      <c r="AF26" s="3">
        <v>-295548.43416666705</v>
      </c>
      <c r="AG26" s="4">
        <v>-3.4915905976653518</v>
      </c>
      <c r="AH26" s="18">
        <v>542986987.95000005</v>
      </c>
      <c r="AI26" s="18">
        <v>45248915.662500001</v>
      </c>
      <c r="AJ26" s="18">
        <v>18964698.920000006</v>
      </c>
      <c r="AK26" s="22">
        <v>-26284216.742499996</v>
      </c>
      <c r="AL26" s="20">
        <v>-58.088058813491116</v>
      </c>
    </row>
    <row r="27" spans="1:38" x14ac:dyDescent="0.4">
      <c r="A27" s="83"/>
      <c r="B27" s="44"/>
      <c r="C27" s="54" t="s">
        <v>32</v>
      </c>
      <c r="D27" s="3">
        <v>65449498.699999996</v>
      </c>
      <c r="E27" s="3">
        <v>5454124.8916666666</v>
      </c>
      <c r="F27" s="3">
        <v>6116271.7999999998</v>
      </c>
      <c r="G27" s="3">
        <v>662146.90833333321</v>
      </c>
      <c r="H27" s="4">
        <v>12.140296041717427</v>
      </c>
      <c r="I27" s="3">
        <v>49528445.720000006</v>
      </c>
      <c r="J27" s="3">
        <v>4127370.476666667</v>
      </c>
      <c r="K27" s="3">
        <v>2405185</v>
      </c>
      <c r="L27" s="3">
        <v>-1722185.476666667</v>
      </c>
      <c r="M27" s="4">
        <v>-41.725972659898773</v>
      </c>
      <c r="N27" s="3">
        <v>84789907.390000001</v>
      </c>
      <c r="O27" s="3">
        <v>7065825.6158333337</v>
      </c>
      <c r="P27" s="3">
        <v>3062618.1</v>
      </c>
      <c r="Q27" s="3">
        <v>-4003207.5158333336</v>
      </c>
      <c r="R27" s="4">
        <v>-56.655905954752342</v>
      </c>
      <c r="S27" s="3">
        <v>107881603.52000001</v>
      </c>
      <c r="T27" s="3">
        <v>8990133.6266666669</v>
      </c>
      <c r="U27" s="3">
        <v>10913152.33</v>
      </c>
      <c r="V27" s="3">
        <v>1923018.7033333331</v>
      </c>
      <c r="W27" s="4">
        <v>21.390323917202373</v>
      </c>
      <c r="X27" s="3">
        <v>58456270.189999998</v>
      </c>
      <c r="Y27" s="3">
        <v>4871355.8491666662</v>
      </c>
      <c r="Z27" s="3">
        <v>4425107.8</v>
      </c>
      <c r="AA27" s="3">
        <v>-446248.04916666634</v>
      </c>
      <c r="AB27" s="4">
        <v>-9.1606538915239621</v>
      </c>
      <c r="AC27" s="3">
        <v>54707422.129999995</v>
      </c>
      <c r="AD27" s="3">
        <v>4558951.8441666663</v>
      </c>
      <c r="AE27" s="3">
        <v>4061688.1999999997</v>
      </c>
      <c r="AF27" s="3">
        <v>-497263.64416666655</v>
      </c>
      <c r="AG27" s="4">
        <v>-10.907411641185293</v>
      </c>
      <c r="AH27" s="18">
        <v>213072537.83999997</v>
      </c>
      <c r="AI27" s="18">
        <v>17756044.819999997</v>
      </c>
      <c r="AJ27" s="18">
        <v>8190867.9799999995</v>
      </c>
      <c r="AK27" s="22">
        <v>-9565176.8399999961</v>
      </c>
      <c r="AL27" s="20">
        <v>-53.869974630983151</v>
      </c>
    </row>
    <row r="28" spans="1:38" x14ac:dyDescent="0.4">
      <c r="A28" s="83"/>
      <c r="B28" s="44"/>
      <c r="C28" s="54" t="s">
        <v>33</v>
      </c>
      <c r="D28" s="3">
        <v>30332022.07</v>
      </c>
      <c r="E28" s="3">
        <v>2527668.5058333334</v>
      </c>
      <c r="F28" s="3">
        <v>1046331.1799999999</v>
      </c>
      <c r="G28" s="3">
        <v>-1481337.3258333334</v>
      </c>
      <c r="H28" s="4">
        <v>-58.604889146449182</v>
      </c>
      <c r="I28" s="3">
        <v>28301477.93</v>
      </c>
      <c r="J28" s="3">
        <v>2358456.4941666666</v>
      </c>
      <c r="K28" s="3">
        <v>4486</v>
      </c>
      <c r="L28" s="3">
        <v>-2353970.4941666666</v>
      </c>
      <c r="M28" s="4">
        <v>-99.809790852148623</v>
      </c>
      <c r="N28" s="3">
        <v>47183800</v>
      </c>
      <c r="O28" s="3">
        <v>3931983.3333333335</v>
      </c>
      <c r="P28" s="3">
        <v>4034673</v>
      </c>
      <c r="Q28" s="3">
        <v>102689.66666666651</v>
      </c>
      <c r="R28" s="4">
        <v>2.6116506088954221</v>
      </c>
      <c r="S28" s="3">
        <v>43671358.32</v>
      </c>
      <c r="T28" s="3">
        <v>3639279.86</v>
      </c>
      <c r="U28" s="3">
        <v>3444503.37</v>
      </c>
      <c r="V28" s="3">
        <v>-194776.48999999976</v>
      </c>
      <c r="W28" s="4">
        <v>-5.3520613278694036</v>
      </c>
      <c r="X28" s="3">
        <v>48694099.839999996</v>
      </c>
      <c r="Y28" s="3">
        <v>4057841.6533333329</v>
      </c>
      <c r="Z28" s="3">
        <v>1455024.75</v>
      </c>
      <c r="AA28" s="3">
        <v>-2602816.9033333329</v>
      </c>
      <c r="AB28" s="4">
        <v>-64.142889883227369</v>
      </c>
      <c r="AC28" s="3">
        <v>77112221.280000001</v>
      </c>
      <c r="AD28" s="3">
        <v>6426018.4400000004</v>
      </c>
      <c r="AE28" s="3">
        <v>0</v>
      </c>
      <c r="AF28" s="3">
        <v>-6426018.4400000004</v>
      </c>
      <c r="AG28" s="4">
        <v>-100</v>
      </c>
      <c r="AH28" s="18">
        <v>68127339.029999986</v>
      </c>
      <c r="AI28" s="18">
        <v>5677278.2524999985</v>
      </c>
      <c r="AJ28" s="18">
        <v>472906.25</v>
      </c>
      <c r="AK28" s="22">
        <v>-5204372.0024999985</v>
      </c>
      <c r="AL28" s="20">
        <v>-91.670194255640808</v>
      </c>
    </row>
    <row r="29" spans="1:38" x14ac:dyDescent="0.4">
      <c r="A29" s="83"/>
      <c r="B29" s="44"/>
      <c r="C29" s="54" t="s">
        <v>34</v>
      </c>
      <c r="D29" s="3">
        <v>135591441</v>
      </c>
      <c r="E29" s="3">
        <v>11299286.75</v>
      </c>
      <c r="F29" s="3">
        <v>14720057.1</v>
      </c>
      <c r="G29" s="3">
        <v>3420770.3499999996</v>
      </c>
      <c r="H29" s="4">
        <v>30.274214874668964</v>
      </c>
      <c r="I29" s="3">
        <v>243792576.25</v>
      </c>
      <c r="J29" s="3">
        <v>20316048.020833332</v>
      </c>
      <c r="K29" s="3">
        <v>15151216.83</v>
      </c>
      <c r="L29" s="3">
        <v>-5164831.190833332</v>
      </c>
      <c r="M29" s="4">
        <v>-25.422420667331536</v>
      </c>
      <c r="N29" s="3">
        <v>168581957</v>
      </c>
      <c r="O29" s="3">
        <v>14048496.416666666</v>
      </c>
      <c r="P29" s="3">
        <v>27927534.149999999</v>
      </c>
      <c r="Q29" s="3">
        <v>13879037.733333332</v>
      </c>
      <c r="R29" s="4">
        <v>98.793759287062969</v>
      </c>
      <c r="S29" s="3">
        <v>1150317083.79</v>
      </c>
      <c r="T29" s="3">
        <v>95859756.982500002</v>
      </c>
      <c r="U29" s="3">
        <v>45177799.140000001</v>
      </c>
      <c r="V29" s="3">
        <v>-50681957.842500001</v>
      </c>
      <c r="W29" s="4">
        <v>-52.870943384252911</v>
      </c>
      <c r="X29" s="3">
        <v>256191486.30000001</v>
      </c>
      <c r="Y29" s="3">
        <v>21349290.525000002</v>
      </c>
      <c r="Z29" s="3">
        <v>21484988</v>
      </c>
      <c r="AA29" s="3">
        <v>135697.47499999776</v>
      </c>
      <c r="AB29" s="4">
        <v>0.63560648463280844</v>
      </c>
      <c r="AC29" s="3">
        <v>156897416.18000001</v>
      </c>
      <c r="AD29" s="3">
        <v>13074784.681666667</v>
      </c>
      <c r="AE29" s="3">
        <v>15844444</v>
      </c>
      <c r="AF29" s="3">
        <v>2769659.3183333334</v>
      </c>
      <c r="AG29" s="4">
        <v>21.183211699210023</v>
      </c>
      <c r="AH29" s="18">
        <v>462331609.82000005</v>
      </c>
      <c r="AI29" s="18">
        <v>38527634.151666671</v>
      </c>
      <c r="AJ29" s="18">
        <v>72632873.390000001</v>
      </c>
      <c r="AK29" s="22">
        <v>34105239.23833333</v>
      </c>
      <c r="AL29" s="20">
        <v>88.521498891096513</v>
      </c>
    </row>
    <row r="30" spans="1:38" x14ac:dyDescent="0.4">
      <c r="A30" s="83"/>
      <c r="B30" s="44"/>
      <c r="C30" s="54" t="s">
        <v>35</v>
      </c>
      <c r="D30" s="3">
        <v>19948476</v>
      </c>
      <c r="E30" s="3">
        <v>1662373</v>
      </c>
      <c r="F30" s="3">
        <v>3073554.2</v>
      </c>
      <c r="G30" s="3">
        <v>1411181.2000000002</v>
      </c>
      <c r="H30" s="4">
        <v>84.889564496054746</v>
      </c>
      <c r="I30" s="3">
        <v>166432199.42999998</v>
      </c>
      <c r="J30" s="3">
        <v>13869349.952499999</v>
      </c>
      <c r="K30" s="3">
        <v>7740899.5</v>
      </c>
      <c r="L30" s="3">
        <v>-6128450.4524999987</v>
      </c>
      <c r="M30" s="4">
        <v>-44.187005688722451</v>
      </c>
      <c r="N30" s="3">
        <v>94109657.229999989</v>
      </c>
      <c r="O30" s="3">
        <v>7842471.4358333321</v>
      </c>
      <c r="P30" s="3">
        <v>10915031.789999999</v>
      </c>
      <c r="Q30" s="3">
        <v>3072560.354166667</v>
      </c>
      <c r="R30" s="4">
        <v>39.178470451645069</v>
      </c>
      <c r="S30" s="3">
        <v>140063272.15000001</v>
      </c>
      <c r="T30" s="3">
        <v>11671939.345833333</v>
      </c>
      <c r="U30" s="3">
        <v>25739319.02</v>
      </c>
      <c r="V30" s="3">
        <v>14067379.674166666</v>
      </c>
      <c r="W30" s="4">
        <v>120.52307039436818</v>
      </c>
      <c r="X30" s="3">
        <v>74336244.010000005</v>
      </c>
      <c r="Y30" s="3">
        <v>6194687.0008333335</v>
      </c>
      <c r="Z30" s="3">
        <v>10670847.6</v>
      </c>
      <c r="AA30" s="3">
        <v>4476160.5991666662</v>
      </c>
      <c r="AB30" s="4">
        <v>72.258059181432671</v>
      </c>
      <c r="AC30" s="3">
        <v>47584715.670000002</v>
      </c>
      <c r="AD30" s="3">
        <v>3965392.9725000001</v>
      </c>
      <c r="AE30" s="3">
        <v>5291824</v>
      </c>
      <c r="AF30" s="3">
        <v>1326431.0274999999</v>
      </c>
      <c r="AG30" s="4">
        <v>33.450178499301302</v>
      </c>
      <c r="AH30" s="18">
        <v>77518561.530000001</v>
      </c>
      <c r="AI30" s="18">
        <v>6459880.1275000004</v>
      </c>
      <c r="AJ30" s="18">
        <v>12746534.959999999</v>
      </c>
      <c r="AK30" s="22">
        <v>6286654.8324999986</v>
      </c>
      <c r="AL30" s="20">
        <v>97.318444126190911</v>
      </c>
    </row>
    <row r="31" spans="1:38" x14ac:dyDescent="0.4">
      <c r="A31" s="83"/>
      <c r="B31" s="44"/>
      <c r="C31" s="54" t="s">
        <v>36</v>
      </c>
      <c r="D31" s="3">
        <v>55573560.369999997</v>
      </c>
      <c r="E31" s="3">
        <v>4631130.0308333328</v>
      </c>
      <c r="F31" s="3">
        <v>4516379.91</v>
      </c>
      <c r="G31" s="3">
        <v>-114750.12083333265</v>
      </c>
      <c r="H31" s="4">
        <v>-2.4777995882072941</v>
      </c>
      <c r="I31" s="3">
        <v>51066451.25</v>
      </c>
      <c r="J31" s="3">
        <v>4255537.604166667</v>
      </c>
      <c r="K31" s="3">
        <v>3887069.6000000006</v>
      </c>
      <c r="L31" s="3">
        <v>-368468.00416666642</v>
      </c>
      <c r="M31" s="4">
        <v>-8.6585535939311953</v>
      </c>
      <c r="N31" s="3">
        <v>91429625.890000001</v>
      </c>
      <c r="O31" s="3">
        <v>7619135.4908333337</v>
      </c>
      <c r="P31" s="3">
        <v>5731599.4799999995</v>
      </c>
      <c r="Q31" s="3">
        <v>-1887536.0108333342</v>
      </c>
      <c r="R31" s="4">
        <v>-24.773624423719063</v>
      </c>
      <c r="S31" s="3">
        <v>183130285.56999999</v>
      </c>
      <c r="T31" s="3">
        <v>15260857.130833333</v>
      </c>
      <c r="U31" s="3">
        <v>12126798.34</v>
      </c>
      <c r="V31" s="3">
        <v>-3134058.7908333335</v>
      </c>
      <c r="W31" s="4">
        <v>-20.536584308237966</v>
      </c>
      <c r="X31" s="3">
        <v>66817397.009999998</v>
      </c>
      <c r="Y31" s="3">
        <v>5568116.4174999995</v>
      </c>
      <c r="Z31" s="3">
        <v>5007953</v>
      </c>
      <c r="AA31" s="3">
        <v>-560163.41749999952</v>
      </c>
      <c r="AB31" s="4">
        <v>-10.060195863352735</v>
      </c>
      <c r="AC31" s="3">
        <v>44099063.25</v>
      </c>
      <c r="AD31" s="3">
        <v>3674921.9375</v>
      </c>
      <c r="AE31" s="3">
        <v>2823077.5799999996</v>
      </c>
      <c r="AF31" s="3">
        <v>-851844.35750000039</v>
      </c>
      <c r="AG31" s="4">
        <v>-23.179930675738344</v>
      </c>
      <c r="AH31" s="18">
        <v>99938584.659999996</v>
      </c>
      <c r="AI31" s="18">
        <v>8328215.3883333327</v>
      </c>
      <c r="AJ31" s="18">
        <v>11261449.590000002</v>
      </c>
      <c r="AK31" s="22">
        <v>2933234.201666669</v>
      </c>
      <c r="AL31" s="20">
        <v>35.220441173696351</v>
      </c>
    </row>
    <row r="32" spans="1:38" x14ac:dyDescent="0.4">
      <c r="A32" s="84"/>
      <c r="B32" s="45"/>
      <c r="C32" s="54" t="s">
        <v>37</v>
      </c>
      <c r="D32" s="3">
        <v>52812767.329999998</v>
      </c>
      <c r="E32" s="3">
        <v>4401063.9441666668</v>
      </c>
      <c r="F32" s="3">
        <v>4711978.9400000004</v>
      </c>
      <c r="G32" s="3">
        <v>310914.99583333358</v>
      </c>
      <c r="H32" s="4">
        <v>7.0645416603281079</v>
      </c>
      <c r="I32" s="3">
        <v>88996027.609999999</v>
      </c>
      <c r="J32" s="3">
        <v>7416335.6341666663</v>
      </c>
      <c r="K32" s="3">
        <v>3826339.6300000004</v>
      </c>
      <c r="L32" s="3">
        <v>-3589996.004166666</v>
      </c>
      <c r="M32" s="4">
        <v>-48.406601066269765</v>
      </c>
      <c r="N32" s="3">
        <v>64178519.240000002</v>
      </c>
      <c r="O32" s="3">
        <v>5348209.9366666665</v>
      </c>
      <c r="P32" s="3">
        <v>8571545.6900000013</v>
      </c>
      <c r="Q32" s="3">
        <v>3223335.7533333348</v>
      </c>
      <c r="R32" s="4">
        <v>60.26943204369266</v>
      </c>
      <c r="S32" s="3">
        <v>369193293.28000003</v>
      </c>
      <c r="T32" s="3">
        <v>30766107.773333337</v>
      </c>
      <c r="U32" s="3">
        <v>28728211.560000002</v>
      </c>
      <c r="V32" s="3">
        <v>-2037896.2133333348</v>
      </c>
      <c r="W32" s="4">
        <v>-6.6238349951425786</v>
      </c>
      <c r="X32" s="3">
        <v>73047255.459999993</v>
      </c>
      <c r="Y32" s="3">
        <v>6087271.2883333331</v>
      </c>
      <c r="Z32" s="3">
        <v>9802886.5599999987</v>
      </c>
      <c r="AA32" s="3">
        <v>3715615.2716666656</v>
      </c>
      <c r="AB32" s="4">
        <v>61.039094459087003</v>
      </c>
      <c r="AC32" s="3">
        <v>73041591.690000013</v>
      </c>
      <c r="AD32" s="3">
        <v>6086799.307500001</v>
      </c>
      <c r="AE32" s="3">
        <v>4147368.2</v>
      </c>
      <c r="AF32" s="3">
        <v>-1939431.1075000009</v>
      </c>
      <c r="AG32" s="4">
        <v>-31.862905437185724</v>
      </c>
      <c r="AH32" s="18">
        <v>191617948.92000002</v>
      </c>
      <c r="AI32" s="18">
        <v>15968162.410000002</v>
      </c>
      <c r="AJ32" s="18">
        <v>11854865.15</v>
      </c>
      <c r="AK32" s="22">
        <v>-4113297.2600000016</v>
      </c>
      <c r="AL32" s="20">
        <v>-25.759365131607531</v>
      </c>
    </row>
    <row r="33" spans="1:38" x14ac:dyDescent="0.4">
      <c r="A33" s="80" t="s">
        <v>38</v>
      </c>
      <c r="B33" s="80"/>
      <c r="C33" s="81"/>
      <c r="D33" s="5">
        <v>100595085227.59001</v>
      </c>
      <c r="E33" s="5">
        <v>8382923768.9658356</v>
      </c>
      <c r="F33" s="5">
        <v>55711654.320000008</v>
      </c>
      <c r="G33" s="5">
        <v>-8327212114.645834</v>
      </c>
      <c r="H33" s="6">
        <v>-99.335414995347449</v>
      </c>
      <c r="I33" s="5">
        <v>880505172.61000001</v>
      </c>
      <c r="J33" s="5">
        <v>73375431.05083333</v>
      </c>
      <c r="K33" s="5">
        <v>51462274.860000007</v>
      </c>
      <c r="L33" s="5">
        <v>-21913156.19083333</v>
      </c>
      <c r="M33" s="6">
        <v>-29.864432654102224</v>
      </c>
      <c r="N33" s="5">
        <v>1005876040.7900001</v>
      </c>
      <c r="O33" s="5">
        <v>83823003.399166659</v>
      </c>
      <c r="P33" s="5">
        <v>72428566.459999993</v>
      </c>
      <c r="Q33" s="5">
        <v>-11394436.939166669</v>
      </c>
      <c r="R33" s="6">
        <v>-13.593448668149188</v>
      </c>
      <c r="S33" s="5">
        <v>3079626506.4100003</v>
      </c>
      <c r="T33" s="5">
        <v>256635542.20083332</v>
      </c>
      <c r="U33" s="5">
        <v>243455623.24000001</v>
      </c>
      <c r="V33" s="5">
        <v>-13179918.960833348</v>
      </c>
      <c r="W33" s="6">
        <v>-5.1356561323525636</v>
      </c>
      <c r="X33" s="5">
        <v>1094351276.74</v>
      </c>
      <c r="Y33" s="5">
        <v>91195939.728333339</v>
      </c>
      <c r="Z33" s="5">
        <v>87831734.929999992</v>
      </c>
      <c r="AA33" s="5">
        <v>-3364204.7983333366</v>
      </c>
      <c r="AB33" s="6">
        <v>-3.6889852863571333</v>
      </c>
      <c r="AC33" s="5">
        <v>732361202.78000009</v>
      </c>
      <c r="AD33" s="5">
        <v>61030100.231666669</v>
      </c>
      <c r="AE33" s="5">
        <v>49901671.710000001</v>
      </c>
      <c r="AF33" s="5">
        <v>-11128428.521666665</v>
      </c>
      <c r="AG33" s="6">
        <v>-18.234327781576312</v>
      </c>
      <c r="AH33" s="19">
        <v>2651557065.8200002</v>
      </c>
      <c r="AI33" s="19">
        <v>220963088.81833333</v>
      </c>
      <c r="AJ33" s="19">
        <v>161717332.08000001</v>
      </c>
      <c r="AK33" s="23">
        <v>-59245756.738333344</v>
      </c>
      <c r="AL33" s="21">
        <v>-26.812512920220239</v>
      </c>
    </row>
    <row r="34" spans="1:38" x14ac:dyDescent="0.4">
      <c r="A34" s="46"/>
      <c r="B34" s="47" t="s">
        <v>68</v>
      </c>
      <c r="C34" s="48"/>
      <c r="D34" s="43"/>
      <c r="E34" s="43"/>
      <c r="F34" s="43"/>
      <c r="G34" s="43"/>
      <c r="H34" s="43">
        <v>1</v>
      </c>
      <c r="I34" s="43"/>
      <c r="J34" s="43"/>
      <c r="K34" s="43"/>
      <c r="L34" s="43"/>
      <c r="M34" s="43">
        <v>2</v>
      </c>
      <c r="N34" s="50"/>
      <c r="O34" s="50"/>
      <c r="P34" s="50"/>
      <c r="Q34" s="50"/>
      <c r="R34" s="49">
        <v>2</v>
      </c>
      <c r="S34" s="43"/>
      <c r="T34" s="43"/>
      <c r="U34" s="43"/>
      <c r="V34" s="43"/>
      <c r="W34" s="43">
        <v>0</v>
      </c>
      <c r="X34" s="43"/>
      <c r="Y34" s="43"/>
      <c r="Z34" s="43"/>
      <c r="AA34" s="43"/>
      <c r="AB34" s="43">
        <v>1</v>
      </c>
      <c r="AC34" s="43"/>
      <c r="AD34" s="43"/>
      <c r="AE34" s="43"/>
      <c r="AF34" s="43"/>
      <c r="AG34" s="43">
        <v>2</v>
      </c>
      <c r="AH34" s="51"/>
      <c r="AI34" s="51"/>
      <c r="AJ34" s="51"/>
      <c r="AK34" s="51"/>
      <c r="AL34" s="52">
        <v>2</v>
      </c>
    </row>
    <row r="37" spans="1:38" ht="13.8" customHeight="1" x14ac:dyDescent="0.4"/>
    <row r="38" spans="1:38" ht="25.2" customHeight="1" x14ac:dyDescent="0.4"/>
    <row r="39" spans="1:38" ht="16.8" customHeight="1" x14ac:dyDescent="0.4"/>
    <row r="65" ht="60" customHeight="1" x14ac:dyDescent="0.4"/>
  </sheetData>
  <mergeCells count="15">
    <mergeCell ref="A22:C22"/>
    <mergeCell ref="A24:A32"/>
    <mergeCell ref="A33:C33"/>
    <mergeCell ref="A4:A6"/>
    <mergeCell ref="A7:C7"/>
    <mergeCell ref="A9:A20"/>
    <mergeCell ref="X2:AB2"/>
    <mergeCell ref="AC2:AG2"/>
    <mergeCell ref="AH2:AL2"/>
    <mergeCell ref="A2:A3"/>
    <mergeCell ref="B2:C3"/>
    <mergeCell ref="D2:H2"/>
    <mergeCell ref="I2:M2"/>
    <mergeCell ref="N2:R2"/>
    <mergeCell ref="S2:W2"/>
  </mergeCells>
  <conditionalFormatting sqref="R4:R34">
    <cfRule type="cellIs" dxfId="6" priority="6" operator="lessThan">
      <formula>-5</formula>
    </cfRule>
    <cfRule type="cellIs" dxfId="5" priority="7" operator="greaterThan">
      <formula>5</formula>
    </cfRule>
  </conditionalFormatting>
  <conditionalFormatting sqref="H4:H7 H25:H33 M4:M7 M25:M33 W4:W7 W25:W33">
    <cfRule type="cellIs" dxfId="4" priority="5" operator="greaterThan">
      <formula>5</formula>
    </cfRule>
  </conditionalFormatting>
  <conditionalFormatting sqref="AB4:AB7 AB25:AB33 AG4:AG7 AG25:AG33 AL4:AL7 AL25:AL33">
    <cfRule type="cellIs" dxfId="3" priority="4" operator="greaterThan">
      <formula>5</formula>
    </cfRule>
  </conditionalFormatting>
  <conditionalFormatting sqref="H4:H33 M4:M33 R4:R33 W4:W33 AB4:AB33">
    <cfRule type="cellIs" dxfId="2" priority="2" operator="lessThan">
      <formula>-5</formula>
    </cfRule>
    <cfRule type="cellIs" dxfId="1" priority="3" operator="greaterThan">
      <formula>5</formula>
    </cfRule>
  </conditionalFormatting>
  <conditionalFormatting sqref="AG4:AG33 AL4:AL33">
    <cfRule type="cellIs" dxfId="0" priority="1" operator="lessThan">
      <formula>-5</formula>
    </cfRule>
  </conditionalFormatting>
  <pageMargins left="0.39370078740157483" right="0.11811023622047245" top="0.35433070866141736" bottom="0.15748031496062992" header="0.31496062992125984" footer="0.31496062992125984"/>
  <pageSetup paperSize="9" scale="71" orientation="landscape" r:id="rId1"/>
  <headerFooter>
    <oddHeader>&amp;Cกำกับติดตามผลการดำเนินงานตามแผน Planfin ราย Item แผนที่ 2-4 ข้อมูลเดือน ตุลาคม 2563  โหลดข้อมูล ณ วันที่  23 พฤศจิกายน 2563 เวลา 11.30 น.</oddHeader>
    <oddFooter>หน้าที่ &amp;P จาก &amp;N</oddFooter>
  </headerFooter>
  <colBreaks count="3" manualBreakCount="3">
    <brk id="13" max="1048575" man="1"/>
    <brk id="23" max="33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กราฟ</vt:lpstr>
      <vt:lpstr>สรุปผลการกำกับติดตาม แผนที่ 2-4</vt:lpstr>
      <vt:lpstr>สรุป 7 จ.เขตสุขภาพที่ 8 </vt:lpstr>
      <vt:lpstr>'สรุปผลการกำกับติดตาม แผนที่ 2-4'!Print_Area</vt:lpstr>
      <vt:lpstr>'สรุป 7 จ.เขตสุขภาพที่ 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2020-12-20T05:24:25Z</cp:lastPrinted>
  <dcterms:created xsi:type="dcterms:W3CDTF">2020-07-12T09:13:07Z</dcterms:created>
  <dcterms:modified xsi:type="dcterms:W3CDTF">2020-12-22T15:37:44Z</dcterms:modified>
</cp:coreProperties>
</file>