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ก้อย\Planfin\ปี 64\กำกับติดตามแผนฯ\2. พย.63\กำกับติดตามแผนฯ 2-4 เดือน พย.63\"/>
    </mc:Choice>
  </mc:AlternateContent>
  <xr:revisionPtr revIDLastSave="0" documentId="13_ncr:1_{9009461D-4996-45AA-A491-AF7F0B115DB4}" xr6:coauthVersionLast="45" xr6:coauthVersionMax="45" xr10:uidLastSave="{00000000-0000-0000-0000-000000000000}"/>
  <bookViews>
    <workbookView xWindow="-108" yWindow="-108" windowWidth="23256" windowHeight="12576" activeTab="1" xr2:uid="{F1596E7E-F3CC-44B9-84DA-CC7E0DF0BB30}"/>
  </bookViews>
  <sheets>
    <sheet name="กราฟ" sheetId="4" r:id="rId1"/>
    <sheet name="สรุปผลการกำกับติดตาม แผนที่ 2-4" sheetId="3" r:id="rId2"/>
    <sheet name="สรุป 7 จ.เขตสุขภาพที่ 8 " sheetId="2" r:id="rId3"/>
  </sheets>
  <definedNames>
    <definedName name="_xlnm.Print_Area" localSheetId="1">'สรุปผลการกำกับติดตาม แผนที่ 2-4'!$A$1:$I$19</definedName>
    <definedName name="_xlnm.Print_Titles" localSheetId="2">'สรุป 7 จ.เขตสุขภาพที่ 8 '!$A:$C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4" l="1"/>
  <c r="E6" i="4"/>
  <c r="E7" i="4"/>
  <c r="E8" i="4"/>
  <c r="E9" i="4"/>
  <c r="E10" i="4"/>
  <c r="E11" i="4"/>
  <c r="E4" i="4"/>
  <c r="D5" i="4"/>
  <c r="D6" i="4"/>
  <c r="D7" i="4"/>
  <c r="D8" i="4"/>
  <c r="D9" i="4"/>
  <c r="D10" i="4"/>
  <c r="D11" i="4"/>
  <c r="D4" i="4"/>
  <c r="C5" i="4"/>
  <c r="C6" i="4"/>
  <c r="C7" i="4"/>
  <c r="C8" i="4"/>
  <c r="C9" i="4"/>
  <c r="C10" i="4"/>
  <c r="C11" i="4"/>
  <c r="C4" i="4"/>
  <c r="I10" i="3" l="1"/>
  <c r="I11" i="3"/>
  <c r="I12" i="3"/>
  <c r="I13" i="3"/>
  <c r="I14" i="3"/>
  <c r="I15" i="3"/>
  <c r="I16" i="3"/>
  <c r="I9" i="3"/>
  <c r="H15" i="3" l="1"/>
  <c r="F15" i="3"/>
  <c r="D15" i="3"/>
  <c r="H14" i="3"/>
  <c r="F14" i="3"/>
  <c r="D14" i="3"/>
  <c r="H13" i="3"/>
  <c r="F13" i="3"/>
  <c r="D13" i="3"/>
  <c r="H12" i="3"/>
  <c r="F12" i="3"/>
  <c r="D12" i="3"/>
  <c r="H11" i="3"/>
  <c r="F11" i="3"/>
  <c r="D11" i="3"/>
  <c r="H10" i="3"/>
  <c r="F10" i="3"/>
  <c r="D10" i="3"/>
  <c r="H9" i="3"/>
  <c r="F9" i="3"/>
  <c r="D9" i="3"/>
  <c r="G12" i="3" l="1"/>
  <c r="G14" i="3" l="1"/>
  <c r="T3" i="2" l="1"/>
  <c r="Y3" i="2" s="1"/>
  <c r="AD3" i="2" s="1"/>
  <c r="AI3" i="2" s="1"/>
  <c r="D16" i="3" l="1"/>
  <c r="F16" i="3" l="1"/>
  <c r="H16" i="3"/>
  <c r="E15" i="3"/>
  <c r="E9" i="3"/>
  <c r="G10" i="3"/>
  <c r="G11" i="3"/>
  <c r="G13" i="3"/>
  <c r="G9" i="3"/>
  <c r="G15" i="3" l="1"/>
  <c r="C16" i="3" l="1"/>
  <c r="E13" i="3"/>
  <c r="E10" i="3"/>
  <c r="E16" i="3" l="1"/>
  <c r="G16" i="3"/>
  <c r="E11" i="3"/>
  <c r="E14" i="3"/>
  <c r="E12" i="3"/>
</calcChain>
</file>

<file path=xl/sharedStrings.xml><?xml version="1.0" encoding="utf-8"?>
<sst xmlns="http://schemas.openxmlformats.org/spreadsheetml/2006/main" count="118" uniqueCount="76">
  <si>
    <t xml:space="preserve">แผนที่ </t>
  </si>
  <si>
    <t>รายการ</t>
  </si>
  <si>
    <t>แผน ปมก.63</t>
  </si>
  <si>
    <t xml:space="preserve">ผลการดำเนินงาน </t>
  </si>
  <si>
    <t xml:space="preserve">ผลต่าง </t>
  </si>
  <si>
    <t xml:space="preserve">ร้อยละ </t>
  </si>
  <si>
    <t xml:space="preserve">แผนจัดซื้อยา เวชภัณฑ์ </t>
  </si>
  <si>
    <t>ยา  (รวมสนับสนุน รพ.สต.)</t>
  </si>
  <si>
    <t xml:space="preserve">วัสดุการแพทย์ </t>
  </si>
  <si>
    <t xml:space="preserve">วชย. และ ว.การแพทย์ </t>
  </si>
  <si>
    <t>วัสดุวิทยาศาสตร์การแพทย์</t>
  </si>
  <si>
    <t xml:space="preserve">วัสดุวิทยาศาสตร์และการแพทย์  </t>
  </si>
  <si>
    <t>รวม แผนที่ 2</t>
  </si>
  <si>
    <t>แผนจัดซื้อวัสดุอื่น</t>
  </si>
  <si>
    <t>ประมาณการจัดซื้อวัสดุอื่น ปี 2563</t>
  </si>
  <si>
    <t>วัสดุสำนักงาน</t>
  </si>
  <si>
    <t>วัสดุยานพาหนะและขนส่ง</t>
  </si>
  <si>
    <t>วัสดุเชื้อเพลิงและหล่อลื่น</t>
  </si>
  <si>
    <t>วัสดุไฟฟ้าและวิทยุ</t>
  </si>
  <si>
    <t>วัสดุโฆษณาและเผยแพร่</t>
  </si>
  <si>
    <t>วัสดุคอมพิวเตอร์</t>
  </si>
  <si>
    <t>วัสดุงานบ้านงานครัว</t>
  </si>
  <si>
    <t>วัสดุบริโภค</t>
  </si>
  <si>
    <t>วัสดุเครื่องแต่งกาย</t>
  </si>
  <si>
    <t>วัสดุก่อสร้าง</t>
  </si>
  <si>
    <t>วัสดุอื่น</t>
  </si>
  <si>
    <t>ค่าครุภัณฑ์มูลค่าต่ำกว่าเกณฑ์</t>
  </si>
  <si>
    <t>รวม แผนที่ 3</t>
  </si>
  <si>
    <t>แผนบริหารจัดการเจ้าหนี้</t>
  </si>
  <si>
    <t>ประมาณการจ่ายชำระหนี้ปี 2563</t>
  </si>
  <si>
    <t>   เจ้าหนี้ยา</t>
  </si>
  <si>
    <t>   เจ้าหนี้ วชภ.</t>
  </si>
  <si>
    <t>   เจ้าหนี้ lab</t>
  </si>
  <si>
    <t>   เจ้าหนี้ตามจ่าย</t>
  </si>
  <si>
    <t>   เจ้าหนี้ค่าแรงค้างจ่าย</t>
  </si>
  <si>
    <t>   เจ้าหนี้ค่าครุภัณฑ์ สิ่งก่อสร้างฯ</t>
  </si>
  <si>
    <t>   เจ้าหนี้วัสดุอื่น</t>
  </si>
  <si>
    <t>   เจ้าหนี้อื่นๆ</t>
  </si>
  <si>
    <t>รวม แผนที่ 4</t>
  </si>
  <si>
    <t>1. จังหวัดนครพนม</t>
  </si>
  <si>
    <t>2. จังหวัดบึงกาฬ</t>
  </si>
  <si>
    <t>3. จังหวัดเลย</t>
  </si>
  <si>
    <t>4. จังหวัดสกลนคร</t>
  </si>
  <si>
    <t>5.จังหวัดหนองคาย</t>
  </si>
  <si>
    <t>6.จังหวัดหนองบัวลำภู</t>
  </si>
  <si>
    <t>7.จังหวัดอุดรธานี</t>
  </si>
  <si>
    <t xml:space="preserve">ลำดับที่ </t>
  </si>
  <si>
    <t>จังหวัด</t>
  </si>
  <si>
    <t>หน่วยบริการ</t>
  </si>
  <si>
    <t>จำนวน (แห่ง)</t>
  </si>
  <si>
    <t>(แห่ง)</t>
  </si>
  <si>
    <t xml:space="preserve">ผ่าน 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</si>
  <si>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</si>
  <si>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</si>
  <si>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</si>
  <si>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</si>
  <si>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</si>
  <si>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</si>
  <si>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 xml:space="preserve">อุดรธานี </t>
  </si>
  <si>
    <t xml:space="preserve">ผลรวม </t>
  </si>
  <si>
    <t xml:space="preserve">ของแผนที่ 2 จัดซื้อยา เวชภัณฑ์, วัสดุการแพทย์, วัสดุวิทยาศาสตร์การแพทย์ </t>
  </si>
  <si>
    <t xml:space="preserve">แผนที่ 3 จัดซื้อวัสดุอื่น และ แผนที่ 4 แผนบริหารจัดการเจ้าหนี้ </t>
  </si>
  <si>
    <t>แผนที่ 2</t>
  </si>
  <si>
    <t>แผนที่ 3</t>
  </si>
  <si>
    <t>แผนที่ 4</t>
  </si>
  <si>
    <t>สรุปแผนที่ 2 มี รพ.ผ่านเกณฑ์ (แห่ง)</t>
  </si>
  <si>
    <t>สรุปแผนที่ 3 มี รพ.ผ่านเกณฑ์ (แห่ง)</t>
  </si>
  <si>
    <t>สรุปแผนที่ 4 มี รพ.ผ่านเกณฑ์ (แห่ง)</t>
  </si>
  <si>
    <t>แผน ปมก.64</t>
  </si>
  <si>
    <t>ค่าควรจะเป็น พย.63</t>
  </si>
  <si>
    <t xml:space="preserve">โหลดข้อมูล ณ วันที่ 11 ธันวาคม 2563 เวลา 14.00 น. </t>
  </si>
  <si>
    <t>ลำดับ</t>
  </si>
  <si>
    <t>เขต 8</t>
  </si>
  <si>
    <t xml:space="preserve">สรุปผลการประเมินร้อยละของหน่วยบริการที่มีผลต่างแผนประมาณการ และผลการดำเนินงาน ไม่เกินร้อยละ +/-5 </t>
  </si>
  <si>
    <t xml:space="preserve"> ข้อมูลวันที่ 1 ตุลาคม 2563 ถึง 30 พฤศจิกายน 2563  </t>
  </si>
  <si>
    <t>หมายเหตุ : ค่าเป้าหมาย หน่วยบริการต้องผ่านเกณฑ์ไม่น้อยกว่าร้อยละ 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</si>
</sst>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.00_ ;\-#,##0.00\ "/>
    <numFmt numFmtId="189" formatCode="#,##0_ ;[Red]\-#,##0\ "/>
    <numFmt numFmtId="190" formatCode="#,##0.00_ ;[Red]\-#,##0.00\ 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b/>
      <sz val="20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4"/>
      <color theme="1"/>
      <name val="TH SarabunPSK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2" fillId="0" borderId="1" xfId="0" applyFont="1" applyBorder="1"/>
    <xf numFmtId="0" fontId="3" fillId="3" borderId="2" xfId="0" applyFont="1" applyFill="1" applyBorder="1" applyAlignment="1">
      <alignment horizontal="center" vertical="center" wrapText="1"/>
    </xf>
    <xf numFmtId="189" fontId="4" fillId="0" borderId="2" xfId="0" applyNumberFormat="1" applyFont="1" applyBorder="1"/>
    <xf numFmtId="190" fontId="4" fillId="0" borderId="2" xfId="0" applyNumberFormat="1" applyFont="1" applyBorder="1"/>
    <xf numFmtId="189" fontId="3" fillId="4" borderId="2" xfId="0" applyNumberFormat="1" applyFont="1" applyFill="1" applyBorder="1"/>
    <xf numFmtId="190" fontId="3" fillId="4" borderId="2" xfId="0" applyNumberFormat="1" applyFont="1" applyFill="1" applyBorder="1"/>
    <xf numFmtId="43" fontId="4" fillId="0" borderId="6" xfId="1" applyFont="1" applyFill="1" applyBorder="1"/>
    <xf numFmtId="43" fontId="4" fillId="0" borderId="3" xfId="1" applyFont="1" applyFill="1" applyBorder="1" applyAlignment="1" applyProtection="1">
      <alignment horizontal="left"/>
      <protection locked="0"/>
    </xf>
    <xf numFmtId="0" fontId="4" fillId="0" borderId="12" xfId="0" applyFont="1" applyBorder="1"/>
    <xf numFmtId="43" fontId="4" fillId="0" borderId="3" xfId="1" applyFont="1" applyFill="1" applyBorder="1"/>
    <xf numFmtId="43" fontId="4" fillId="0" borderId="8" xfId="1" applyFont="1" applyFill="1" applyBorder="1"/>
    <xf numFmtId="187" fontId="4" fillId="0" borderId="10" xfId="1" applyNumberFormat="1" applyFont="1" applyFill="1" applyBorder="1" applyAlignment="1" applyProtection="1">
      <alignment horizontal="center" vertical="top"/>
      <protection locked="0"/>
    </xf>
    <xf numFmtId="43" fontId="4" fillId="0" borderId="10" xfId="1" applyFont="1" applyFill="1" applyBorder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0" borderId="0" xfId="0" applyFont="1"/>
    <xf numFmtId="187" fontId="4" fillId="0" borderId="2" xfId="1" applyNumberFormat="1" applyFont="1" applyFill="1" applyBorder="1"/>
    <xf numFmtId="187" fontId="3" fillId="4" borderId="2" xfId="1" applyNumberFormat="1" applyFont="1" applyFill="1" applyBorder="1"/>
    <xf numFmtId="190" fontId="4" fillId="0" borderId="2" xfId="1" applyNumberFormat="1" applyFont="1" applyFill="1" applyBorder="1"/>
    <xf numFmtId="190" fontId="3" fillId="4" borderId="2" xfId="1" applyNumberFormat="1" applyFont="1" applyFill="1" applyBorder="1"/>
    <xf numFmtId="189" fontId="4" fillId="0" borderId="2" xfId="1" applyNumberFormat="1" applyFont="1" applyFill="1" applyBorder="1"/>
    <xf numFmtId="189" fontId="3" fillId="4" borderId="2" xfId="1" applyNumberFormat="1" applyFont="1" applyFill="1" applyBorder="1"/>
    <xf numFmtId="0" fontId="6" fillId="0" borderId="2" xfId="0" applyFont="1" applyBorder="1" applyAlignment="1">
      <alignment horizontal="center" vertical="center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6" fillId="0" borderId="2" xfId="1" applyFont="1" applyBorder="1"/>
    <xf numFmtId="43" fontId="6" fillId="0" borderId="2" xfId="1" applyFont="1" applyBorder="1" applyAlignment="1">
      <alignment horizontal="center"/>
    </xf>
    <xf numFmtId="0" fontId="7" fillId="0" borderId="0" xfId="0" applyFont="1" applyAlignment="1">
      <alignment horizontal="center"/>
    </xf>
    <xf numFmtId="43" fontId="7" fillId="0" borderId="0" xfId="1" applyFont="1" applyFill="1" applyBorder="1"/>
    <xf numFmtId="43" fontId="7" fillId="0" borderId="0" xfId="1" applyFont="1" applyFill="1" applyBorder="1" applyAlignment="1">
      <alignment horizontal="center"/>
    </xf>
    <xf numFmtId="43" fontId="6" fillId="2" borderId="2" xfId="1" applyFont="1" applyFill="1" applyBorder="1" applyAlignment="1">
      <alignment horizontal="center"/>
    </xf>
    <xf numFmtId="188" fontId="4" fillId="0" borderId="7" xfId="1" applyNumberFormat="1" applyFont="1" applyFill="1" applyBorder="1"/>
    <xf numFmtId="188" fontId="4" fillId="0" borderId="9" xfId="1" applyNumberFormat="1" applyFont="1" applyFill="1" applyBorder="1"/>
    <xf numFmtId="188" fontId="4" fillId="0" borderId="11" xfId="1" applyNumberFormat="1" applyFont="1" applyFill="1" applyBorder="1"/>
    <xf numFmtId="43" fontId="3" fillId="6" borderId="6" xfId="1" applyFont="1" applyFill="1" applyBorder="1" applyAlignment="1" applyProtection="1">
      <alignment horizontal="center"/>
      <protection locked="0"/>
    </xf>
    <xf numFmtId="43" fontId="3" fillId="6" borderId="0" xfId="1" applyFont="1" applyFill="1" applyBorder="1" applyAlignment="1" applyProtection="1">
      <alignment horizontal="center" vertical="center"/>
      <protection locked="0"/>
    </xf>
    <xf numFmtId="189" fontId="3" fillId="6" borderId="0" xfId="0" applyNumberFormat="1" applyFont="1" applyFill="1" applyAlignment="1">
      <alignment horizontal="center" vertical="center"/>
    </xf>
    <xf numFmtId="189" fontId="3" fillId="6" borderId="4" xfId="0" applyNumberFormat="1" applyFont="1" applyFill="1" applyBorder="1"/>
    <xf numFmtId="43" fontId="4" fillId="0" borderId="9" xfId="1" applyFont="1" applyFill="1" applyBorder="1"/>
    <xf numFmtId="43" fontId="4" fillId="0" borderId="11" xfId="1" applyFont="1" applyFill="1" applyBorder="1"/>
    <xf numFmtId="0" fontId="4" fillId="6" borderId="3" xfId="0" applyFont="1" applyFill="1" applyBorder="1"/>
    <xf numFmtId="43" fontId="3" fillId="6" borderId="4" xfId="1" applyFont="1" applyFill="1" applyBorder="1" applyAlignment="1" applyProtection="1">
      <alignment horizontal="center" vertical="center"/>
      <protection locked="0"/>
    </xf>
    <xf numFmtId="189" fontId="3" fillId="6" borderId="4" xfId="0" applyNumberFormat="1" applyFont="1" applyFill="1" applyBorder="1" applyAlignment="1">
      <alignment horizontal="center" vertical="center"/>
    </xf>
    <xf numFmtId="1" fontId="3" fillId="6" borderId="4" xfId="0" applyNumberFormat="1" applyFont="1" applyFill="1" applyBorder="1" applyAlignment="1">
      <alignment horizontal="center"/>
    </xf>
    <xf numFmtId="0" fontId="3" fillId="6" borderId="4" xfId="0" applyFont="1" applyFill="1" applyBorder="1"/>
    <xf numFmtId="189" fontId="3" fillId="6" borderId="4" xfId="1" applyNumberFormat="1" applyFont="1" applyFill="1" applyBorder="1"/>
    <xf numFmtId="189" fontId="3" fillId="6" borderId="5" xfId="1" applyNumberFormat="1" applyFont="1" applyFill="1" applyBorder="1"/>
    <xf numFmtId="43" fontId="4" fillId="0" borderId="3" xfId="1" applyFont="1" applyFill="1" applyBorder="1" applyAlignment="1">
      <alignment horizontal="left"/>
    </xf>
    <xf numFmtId="0" fontId="2" fillId="0" borderId="0" xfId="0" applyFont="1" applyBorder="1"/>
    <xf numFmtId="189" fontId="3" fillId="6" borderId="2" xfId="0" applyNumberFormat="1" applyFont="1" applyFill="1" applyBorder="1"/>
    <xf numFmtId="1" fontId="3" fillId="6" borderId="2" xfId="0" applyNumberFormat="1" applyFont="1" applyFill="1" applyBorder="1" applyAlignment="1">
      <alignment horizontal="center"/>
    </xf>
    <xf numFmtId="189" fontId="3" fillId="6" borderId="2" xfId="1" applyNumberFormat="1" applyFont="1" applyFill="1" applyBorder="1"/>
    <xf numFmtId="189" fontId="3" fillId="0" borderId="2" xfId="0" applyNumberFormat="1" applyFont="1" applyBorder="1"/>
    <xf numFmtId="190" fontId="3" fillId="0" borderId="2" xfId="0" applyNumberFormat="1" applyFont="1" applyBorder="1"/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/>
    </xf>
    <xf numFmtId="43" fontId="6" fillId="2" borderId="2" xfId="1" applyFont="1" applyFill="1" applyBorder="1"/>
    <xf numFmtId="0" fontId="6" fillId="2" borderId="2" xfId="0" applyFont="1" applyFill="1" applyBorder="1" applyAlignment="1">
      <alignment horizontal="center"/>
    </xf>
    <xf numFmtId="0" fontId="9" fillId="0" borderId="0" xfId="0" applyFont="1"/>
    <xf numFmtId="43" fontId="4" fillId="7" borderId="3" xfId="1" applyFont="1" applyFill="1" applyBorder="1" applyAlignment="1">
      <alignment horizontal="left"/>
    </xf>
    <xf numFmtId="189" fontId="4" fillId="7" borderId="2" xfId="0" applyNumberFormat="1" applyFont="1" applyFill="1" applyBorder="1"/>
    <xf numFmtId="187" fontId="6" fillId="0" borderId="2" xfId="1" applyNumberFormat="1" applyFont="1" applyBorder="1" applyAlignment="1">
      <alignment horizontal="center"/>
    </xf>
    <xf numFmtId="187" fontId="6" fillId="2" borderId="2" xfId="1" applyNumberFormat="1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3" fontId="3" fillId="4" borderId="2" xfId="1" applyFont="1" applyFill="1" applyBorder="1" applyAlignment="1" applyProtection="1">
      <alignment horizontal="center"/>
      <protection locked="0"/>
    </xf>
    <xf numFmtId="43" fontId="3" fillId="4" borderId="3" xfId="1" applyFont="1" applyFill="1" applyBorder="1" applyAlignment="1" applyProtection="1">
      <alignment horizontal="center"/>
      <protection locked="0"/>
    </xf>
    <xf numFmtId="187" fontId="4" fillId="0" borderId="6" xfId="1" applyNumberFormat="1" applyFont="1" applyFill="1" applyBorder="1" applyAlignment="1">
      <alignment horizontal="center" vertical="top"/>
    </xf>
    <xf numFmtId="187" fontId="4" fillId="0" borderId="8" xfId="1" applyNumberFormat="1" applyFont="1" applyFill="1" applyBorder="1" applyAlignment="1">
      <alignment horizontal="center" vertical="top"/>
    </xf>
    <xf numFmtId="187" fontId="4" fillId="0" borderId="10" xfId="1" applyNumberFormat="1" applyFont="1" applyFill="1" applyBorder="1" applyAlignment="1">
      <alignment horizontal="center" vertical="top"/>
    </xf>
    <xf numFmtId="187" fontId="4" fillId="0" borderId="6" xfId="1" applyNumberFormat="1" applyFont="1" applyFill="1" applyBorder="1" applyAlignment="1" applyProtection="1">
      <alignment horizontal="center" vertical="top"/>
      <protection locked="0"/>
    </xf>
    <xf numFmtId="187" fontId="4" fillId="0" borderId="8" xfId="1" applyNumberFormat="1" applyFont="1" applyFill="1" applyBorder="1" applyAlignment="1" applyProtection="1">
      <alignment horizontal="center" vertical="top"/>
      <protection locked="0"/>
    </xf>
  </cellXfs>
  <cellStyles count="2">
    <cellStyle name="จุลภาค" xfId="1" builtinId="3"/>
    <cellStyle name="ปกติ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7197887570979586E-2"/>
          <c:y val="0.26150264168626208"/>
          <c:w val="0.95493265022544449"/>
          <c:h val="0.5234445132148418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กราฟ!$C$3</c:f>
              <c:strCache>
                <c:ptCount val="1"/>
                <c:pt idx="0">
                  <c:v>แผนที่ 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2"/>
              <c:layout>
                <c:manualLayout>
                  <c:x val="-6.77851151359540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27-433E-B152-72F8692F6ED0}"/>
                </c:ext>
              </c:extLst>
            </c:dLbl>
            <c:dLbl>
              <c:idx val="6"/>
              <c:layout>
                <c:manualLayout>
                  <c:x val="-1.3557023027190727E-2"/>
                  <c:y val="-2.46457178065311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CF-4CA7-93CC-352FC99F87E6}"/>
                </c:ext>
              </c:extLst>
            </c:dLbl>
            <c:dLbl>
              <c:idx val="7"/>
              <c:layout>
                <c:manualLayout>
                  <c:x val="-1.3557023027190727E-2"/>
                  <c:y val="4.92914356130622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7CF-4CA7-93CC-352FC99F87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2"/>
                    </a:solidFill>
                    <a:latin typeface="TH SarabunPSK" panose="020B0500040200020003" pitchFamily="34" charset="-34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กราฟ!$B$4:$B$11</c:f>
              <c:strCache>
                <c:ptCount val="8"/>
                <c:pt idx="0">
                  <c:v>นครพนม</c:v>
                </c:pt>
                <c:pt idx="1">
                  <c:v>บึงกาฬ</c:v>
                </c:pt>
                <c:pt idx="2">
                  <c:v>เลย</c:v>
                </c:pt>
                <c:pt idx="3">
                  <c:v>สกลนคร</c:v>
                </c:pt>
                <c:pt idx="4">
                  <c:v>หนองคาย</c:v>
                </c:pt>
                <c:pt idx="5">
                  <c:v>หนองบัวลำภู</c:v>
                </c:pt>
                <c:pt idx="6">
                  <c:v>อุดรธานี </c:v>
                </c:pt>
                <c:pt idx="7">
                  <c:v>เขต 8</c:v>
                </c:pt>
              </c:strCache>
            </c:strRef>
          </c:cat>
          <c:val>
            <c:numRef>
              <c:f>กราฟ!$C$4:$C$11</c:f>
              <c:numCache>
                <c:formatCode>_(* #,##0.00_);_(* \(#,##0.00\);_(* "-"??_);_(@_)</c:formatCode>
                <c:ptCount val="8"/>
                <c:pt idx="0">
                  <c:v>16.666666666666664</c:v>
                </c:pt>
                <c:pt idx="1">
                  <c:v>0</c:v>
                </c:pt>
                <c:pt idx="2">
                  <c:v>14.285714285714285</c:v>
                </c:pt>
                <c:pt idx="3">
                  <c:v>11.111111111111111</c:v>
                </c:pt>
                <c:pt idx="4">
                  <c:v>0</c:v>
                </c:pt>
                <c:pt idx="5">
                  <c:v>16.666666666666664</c:v>
                </c:pt>
                <c:pt idx="6">
                  <c:v>9.5238095238095237</c:v>
                </c:pt>
                <c:pt idx="7">
                  <c:v>10.227272727272728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CF-4CA7-93CC-352FC99F87E6}"/>
            </c:ext>
          </c:extLst>
        </c:ser>
        <c:ser>
          <c:idx val="1"/>
          <c:order val="1"/>
          <c:tx>
            <c:strRef>
              <c:f>กราฟ!$D$3</c:f>
              <c:strCache>
                <c:ptCount val="1"/>
                <c:pt idx="0">
                  <c:v>แผนที่ 3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9.1203004321701395E-3"/>
                  <c:y val="-4.92914356130622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CF-4CA7-93CC-352FC99F87E6}"/>
                </c:ext>
              </c:extLst>
            </c:dLbl>
            <c:dLbl>
              <c:idx val="5"/>
              <c:layout>
                <c:manualLayout>
                  <c:x val="-8.2847516993468477E-17"/>
                  <c:y val="-2.71102895871843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27-433E-B152-72F8692F6ED0}"/>
                </c:ext>
              </c:extLst>
            </c:dLbl>
            <c:dLbl>
              <c:idx val="6"/>
              <c:layout>
                <c:manualLayout>
                  <c:x val="1.1297519189325605E-3"/>
                  <c:y val="-1.9716574245224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808673932780294E-2"/>
                      <c:h val="5.035120147874307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77CF-4CA7-93CC-352FC99F87E6}"/>
                </c:ext>
              </c:extLst>
            </c:dLbl>
            <c:dLbl>
              <c:idx val="7"/>
              <c:layout>
                <c:manualLayout>
                  <c:x val="-1.2427271108258166E-2"/>
                  <c:y val="-4.92914356130622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CF-4CA7-93CC-352FC99F87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2"/>
                    </a:solidFill>
                    <a:latin typeface="TH SarabunPSK" panose="020B0500040200020003" pitchFamily="34" charset="-34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กราฟ!$B$4:$B$11</c:f>
              <c:strCache>
                <c:ptCount val="8"/>
                <c:pt idx="0">
                  <c:v>นครพนม</c:v>
                </c:pt>
                <c:pt idx="1">
                  <c:v>บึงกาฬ</c:v>
                </c:pt>
                <c:pt idx="2">
                  <c:v>เลย</c:v>
                </c:pt>
                <c:pt idx="3">
                  <c:v>สกลนคร</c:v>
                </c:pt>
                <c:pt idx="4">
                  <c:v>หนองคาย</c:v>
                </c:pt>
                <c:pt idx="5">
                  <c:v>หนองบัวลำภู</c:v>
                </c:pt>
                <c:pt idx="6">
                  <c:v>อุดรธานี </c:v>
                </c:pt>
                <c:pt idx="7">
                  <c:v>เขต 8</c:v>
                </c:pt>
              </c:strCache>
            </c:strRef>
          </c:cat>
          <c:val>
            <c:numRef>
              <c:f>กราฟ!$D$4:$D$11</c:f>
              <c:numCache>
                <c:formatCode>_(* #,##0.00_);_(* \(#,##0.00\);_(* "-"??_);_(@_)</c:formatCode>
                <c:ptCount val="8"/>
                <c:pt idx="0">
                  <c:v>8.3333333333333321</c:v>
                </c:pt>
                <c:pt idx="1">
                  <c:v>0</c:v>
                </c:pt>
                <c:pt idx="2">
                  <c:v>28.571428571428569</c:v>
                </c:pt>
                <c:pt idx="3">
                  <c:v>22.222222222222221</c:v>
                </c:pt>
                <c:pt idx="4">
                  <c:v>33.333333333333329</c:v>
                </c:pt>
                <c:pt idx="5">
                  <c:v>16.666666666666664</c:v>
                </c:pt>
                <c:pt idx="6">
                  <c:v>0</c:v>
                </c:pt>
                <c:pt idx="7">
                  <c:v>14.772727272727273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7CF-4CA7-93CC-352FC99F87E6}"/>
            </c:ext>
          </c:extLst>
        </c:ser>
        <c:ser>
          <c:idx val="2"/>
          <c:order val="2"/>
          <c:tx>
            <c:strRef>
              <c:f>กราฟ!$E$3</c:f>
              <c:strCache>
                <c:ptCount val="1"/>
                <c:pt idx="0">
                  <c:v>แผนที่ 4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2427271108258166E-2"/>
                  <c:y val="2.464571780653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7CF-4CA7-93CC-352FC99F87E6}"/>
                </c:ext>
              </c:extLst>
            </c:dLbl>
            <c:dLbl>
              <c:idx val="2"/>
              <c:layout>
                <c:manualLayout>
                  <c:x val="1.24272711082581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7CF-4CA7-93CC-352FC99F87E6}"/>
                </c:ext>
              </c:extLst>
            </c:dLbl>
            <c:dLbl>
              <c:idx val="4"/>
              <c:layout>
                <c:manualLayout>
                  <c:x val="9.038015351460483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27-433E-B152-72F8692F6ED0}"/>
                </c:ext>
              </c:extLst>
            </c:dLbl>
            <c:dLbl>
              <c:idx val="6"/>
              <c:layout>
                <c:manualLayout>
                  <c:x val="1.1297519189325605E-3"/>
                  <c:y val="-1.23228589032655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7CF-4CA7-93CC-352FC99F87E6}"/>
                </c:ext>
              </c:extLst>
            </c:dLbl>
            <c:dLbl>
              <c:idx val="7"/>
              <c:layout>
                <c:manualLayout>
                  <c:x val="7.9082634325279236E-3"/>
                  <c:y val="-9.85828712261253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7CF-4CA7-93CC-352FC99F87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2"/>
                    </a:solidFill>
                    <a:latin typeface="TH SarabunPSK" panose="020B0500040200020003" pitchFamily="34" charset="-34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กราฟ!$B$4:$B$11</c:f>
              <c:strCache>
                <c:ptCount val="8"/>
                <c:pt idx="0">
                  <c:v>นครพนม</c:v>
                </c:pt>
                <c:pt idx="1">
                  <c:v>บึงกาฬ</c:v>
                </c:pt>
                <c:pt idx="2">
                  <c:v>เลย</c:v>
                </c:pt>
                <c:pt idx="3">
                  <c:v>สกลนคร</c:v>
                </c:pt>
                <c:pt idx="4">
                  <c:v>หนองคาย</c:v>
                </c:pt>
                <c:pt idx="5">
                  <c:v>หนองบัวลำภู</c:v>
                </c:pt>
                <c:pt idx="6">
                  <c:v>อุดรธานี </c:v>
                </c:pt>
                <c:pt idx="7">
                  <c:v>เขต 8</c:v>
                </c:pt>
              </c:strCache>
            </c:strRef>
          </c:cat>
          <c:val>
            <c:numRef>
              <c:f>กราฟ!$E$4:$E$11</c:f>
              <c:numCache>
                <c:formatCode>_(* #,##0.00_);_(* \(#,##0.00\);_(* "-"??_);_(@_)</c:formatCode>
                <c:ptCount val="8"/>
                <c:pt idx="0">
                  <c:v>8.3333333333333321</c:v>
                </c:pt>
                <c:pt idx="1">
                  <c:v>0</c:v>
                </c:pt>
                <c:pt idx="2">
                  <c:v>14.285714285714285</c:v>
                </c:pt>
                <c:pt idx="3">
                  <c:v>11.111111111111111</c:v>
                </c:pt>
                <c:pt idx="4">
                  <c:v>11.111111111111111</c:v>
                </c:pt>
                <c:pt idx="5">
                  <c:v>16.666666666666664</c:v>
                </c:pt>
                <c:pt idx="6">
                  <c:v>9.5238095238095237</c:v>
                </c:pt>
                <c:pt idx="7">
                  <c:v>10.227272727272728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7CF-4CA7-93CC-352FC99F87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701931568"/>
        <c:axId val="1"/>
        <c:axId val="0"/>
      </c:bar3DChart>
      <c:catAx>
        <c:axId val="17019315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170193156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999481025772043"/>
          <c:y val="0.93468011507803672"/>
          <c:w val="0.29344416525833156"/>
          <c:h val="5.05324542380446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TH SarabunPSK" panose="020B0500040200020003" pitchFamily="34" charset="-34"/>
              <a:ea typeface="+mn-ea"/>
              <a:cs typeface="TH SarabunPSK" panose="020B0500040200020003" pitchFamily="34" charset="-34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 sz="1600" b="1">
          <a:latin typeface="TH SarabunPSK" panose="020B0500040200020003" pitchFamily="34" charset="-34"/>
          <a:cs typeface="TH SarabunPSK" panose="020B0500040200020003" pitchFamily="34" charset="-34"/>
        </a:defRPr>
      </a:pPr>
      <a:endParaRPr lang="th-TH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83819</xdr:colOff>
      <xdr:row>1</xdr:row>
      <xdr:rowOff>123825</xdr:rowOff>
    </xdr:from>
    <xdr:to>
      <xdr:col>23</xdr:col>
      <xdr:colOff>657225</xdr:colOff>
      <xdr:row>25</xdr:row>
      <xdr:rowOff>19050</xdr:rowOff>
    </xdr:to>
    <xdr:graphicFrame macro="">
      <xdr:nvGraphicFramePr>
        <xdr:cNvPr id="4" name="แผนภูมิ 1">
          <a:extLst>
            <a:ext uri="{FF2B5EF4-FFF2-40B4-BE49-F238E27FC236}">
              <a16:creationId xmlns:a16="http://schemas.microsoft.com/office/drawing/2014/main" id="{D0F32D37-EC1B-4430-8A2D-DBE7BFE6BE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0.18568</cdr:x>
      <cdr:y>0.00566</cdr:y>
    </cdr:from>
    <cdr:to>
      <cdr:x>0.85277</cdr:x>
      <cdr:y>0.212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087304" y="29166"/>
          <a:ext cx="7499044" cy="10632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สรุปผลการประเมินร้อยละของหน่วยบริการที่มีผลต่างแผนประมาณการ และผลการดำเนินงาน ไม่เกินร้อยละ +/-5                                                                                      ของแผนที่ 2 จัดซื้อยา เวชภัณฑ์, วัสดุการแพทย์, วัสดุวิทยาศาสตร์การแพทย์                                                                                                     แผนที่ 3 จัดซื้อวัสดุอื่น และ แผนที่ 4 แผนบริหารจัดการเจ้าหนี้                                                                                                                            ข้อมูลวันที่ 1 ตุลาคม 2563 ถึง 30 พฤศจิกายน 2563</a:t>
          </a:r>
          <a:endParaRPr lang="th-TH" sz="1600" b="1">
            <a:latin typeface="TH SarabunPSK" panose="020B0500040200020003" pitchFamily="34" charset="-34"/>
            <a:cs typeface="TH SarabunPSK" panose="020B0500040200020003" pitchFamily="34" charset="-34"/>
          </a:endParaRPr>
        </a:p>
      </cdr:txBody>
    </cdr:sp>
  </cdr:relSizeAnchor>
  <cdr:relSizeAnchor xmlns:cdr="http://schemas.openxmlformats.org/drawingml/2006/chartDrawing">
    <cdr:from>
      <cdr:x>0.0131</cdr:x>
      <cdr:y>0.90758</cdr:y>
    </cdr:from>
    <cdr:to>
      <cdr:x>0.26877</cdr:x>
      <cdr:y>0.96303</cdr:y>
    </cdr:to>
    <cdr:sp macro="" textlink="">
      <cdr:nvSpPr>
        <cdr:cNvPr id="6" name="Rounded Rectangle 5"/>
        <cdr:cNvSpPr/>
      </cdr:nvSpPr>
      <cdr:spPr>
        <a:xfrm xmlns:a="http://schemas.openxmlformats.org/drawingml/2006/main">
          <a:off x="147261" y="4676775"/>
          <a:ext cx="2874069" cy="285750"/>
        </a:xfrm>
        <a:prstGeom xmlns:a="http://schemas.openxmlformats.org/drawingml/2006/main" prst="round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200" b="1">
              <a:latin typeface="Angsana New" panose="02020603050405020304" pitchFamily="18" charset="-34"/>
              <a:cs typeface="Angsana New" panose="02020603050405020304" pitchFamily="18" charset="-34"/>
            </a:rPr>
            <a:t>download </a:t>
          </a:r>
          <a:r>
            <a:rPr lang="th-TH" sz="1200" b="1">
              <a:latin typeface="Angsana New" panose="02020603050405020304" pitchFamily="18" charset="-34"/>
              <a:cs typeface="Angsana New" panose="02020603050405020304" pitchFamily="18" charset="-34"/>
            </a:rPr>
            <a:t>ข้อมูล วันที่  11 ธันวาคม  2563 เวลา  14.00 น.</a:t>
          </a:r>
        </a:p>
      </cdr:txBody>
    </cdr:sp>
  </cdr:relSizeAnchor>
  <cdr:relSizeAnchor xmlns:cdr="http://schemas.openxmlformats.org/drawingml/2006/chartDrawing">
    <cdr:from>
      <cdr:x>0.78361</cdr:x>
      <cdr:y>0.28527</cdr:y>
    </cdr:from>
    <cdr:to>
      <cdr:x>0.96695</cdr:x>
      <cdr:y>0.34672</cdr:y>
    </cdr:to>
    <cdr:sp macro="" textlink="">
      <cdr:nvSpPr>
        <cdr:cNvPr id="7" name="Rounded Rectangle 9">
          <a:extLst xmlns:a="http://schemas.openxmlformats.org/drawingml/2006/main">
            <a:ext uri="{FF2B5EF4-FFF2-40B4-BE49-F238E27FC236}">
              <a16:creationId xmlns:a16="http://schemas.microsoft.com/office/drawing/2014/main" id="{A776BD5A-ACFC-4306-9BCA-B33DF607D408}"/>
            </a:ext>
          </a:extLst>
        </cdr:cNvPr>
        <cdr:cNvSpPr/>
      </cdr:nvSpPr>
      <cdr:spPr>
        <a:xfrm xmlns:a="http://schemas.openxmlformats.org/drawingml/2006/main">
          <a:off x="8808830" y="1470025"/>
          <a:ext cx="2061101" cy="316614"/>
        </a:xfrm>
        <a:prstGeom xmlns:a="http://schemas.openxmlformats.org/drawingml/2006/main" prst="round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th-TH" sz="1400" b="1">
              <a:latin typeface="Angsana New" panose="02020603050405020304" pitchFamily="18" charset="-34"/>
              <a:cs typeface="Angsana New" panose="02020603050405020304" pitchFamily="18" charset="-34"/>
            </a:rPr>
            <a:t>ค่าเป้าหมายไม่น้อยกว่าร้อยละ 70</a:t>
          </a:r>
        </a:p>
      </cdr:txBody>
    </cdr:sp>
  </cdr:relSizeAnchor>
  <cdr:relSizeAnchor xmlns:cdr="http://schemas.openxmlformats.org/drawingml/2006/chartDrawing">
    <cdr:from>
      <cdr:x>0.02401</cdr:x>
      <cdr:y>0.16328</cdr:y>
    </cdr:from>
    <cdr:to>
      <cdr:x>0.09578</cdr:x>
      <cdr:y>0.22545</cdr:y>
    </cdr:to>
    <cdr:sp macro="" textlink="">
      <cdr:nvSpPr>
        <cdr:cNvPr id="9" name="Rounded Rectangle 3">
          <a:extLst xmlns:a="http://schemas.openxmlformats.org/drawingml/2006/main">
            <a:ext uri="{FF2B5EF4-FFF2-40B4-BE49-F238E27FC236}">
              <a16:creationId xmlns:a16="http://schemas.microsoft.com/office/drawing/2014/main" id="{427D2731-3693-4744-B245-BFA6EDF05D60}"/>
            </a:ext>
          </a:extLst>
        </cdr:cNvPr>
        <cdr:cNvSpPr/>
      </cdr:nvSpPr>
      <cdr:spPr>
        <a:xfrm xmlns:a="http://schemas.openxmlformats.org/drawingml/2006/main">
          <a:off x="269875" y="841375"/>
          <a:ext cx="806863" cy="320386"/>
        </a:xfrm>
        <a:prstGeom xmlns:a="http://schemas.openxmlformats.org/drawingml/2006/main" prst="round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th-TH" sz="1400" b="1">
              <a:latin typeface="Angsana New" panose="02020603050405020304" pitchFamily="18" charset="-34"/>
              <a:cs typeface="Angsana New" panose="02020603050405020304" pitchFamily="18" charset="-34"/>
            </a:rPr>
            <a:t>ร้อยละ</a:t>
          </a:r>
        </a:p>
      </cdr:txBody>
    </cdr:sp>
  </cdr:relSizeAnchor>
  <cdr:relSizeAnchor xmlns:cdr="http://schemas.openxmlformats.org/drawingml/2006/chartDrawing">
    <cdr:from>
      <cdr:x>0.09828</cdr:x>
      <cdr:y>0.41959</cdr:y>
    </cdr:from>
    <cdr:to>
      <cdr:x>0.93391</cdr:x>
      <cdr:y>0.42021</cdr:y>
    </cdr:to>
    <cdr:cxnSp macro="">
      <cdr:nvCxnSpPr>
        <cdr:cNvPr id="10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85FE3FAE-4E7A-4027-8B8E-FF7644B02E25}"/>
            </a:ext>
          </a:extLst>
        </cdr:cNvPr>
        <cdr:cNvCxnSpPr/>
      </cdr:nvCxnSpPr>
      <cdr:spPr>
        <a:xfrm xmlns:a="http://schemas.openxmlformats.org/drawingml/2006/main" flipV="1">
          <a:off x="1104861" y="2162175"/>
          <a:ext cx="9393595" cy="315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4E996-BCCF-4E94-A959-E3EE258C46EE}">
  <dimension ref="A3:E11"/>
  <sheetViews>
    <sheetView zoomScale="80" zoomScaleNormal="80" workbookViewId="0">
      <selection activeCell="C28" sqref="C28"/>
    </sheetView>
  </sheetViews>
  <sheetFormatPr defaultRowHeight="13.8" x14ac:dyDescent="0.25"/>
  <cols>
    <col min="3" max="3" width="13.09765625" customWidth="1"/>
    <col min="4" max="4" width="12.8984375" customWidth="1"/>
    <col min="5" max="5" width="11.69921875" customWidth="1"/>
  </cols>
  <sheetData>
    <row r="3" spans="1:5" ht="25.8" x14ac:dyDescent="0.25">
      <c r="A3" s="56" t="s">
        <v>71</v>
      </c>
      <c r="B3" s="56" t="s">
        <v>47</v>
      </c>
      <c r="C3" s="57" t="s">
        <v>62</v>
      </c>
      <c r="D3" s="57" t="s">
        <v>63</v>
      </c>
      <c r="E3" s="57" t="s">
        <v>64</v>
      </c>
    </row>
    <row r="4" spans="1:5" ht="23.4" x14ac:dyDescent="0.45">
      <c r="A4" s="24">
        <v>1</v>
      </c>
      <c r="B4" s="25" t="s">
        <v>52</v>
      </c>
      <c r="C4" s="27">
        <f>'สรุปผลการกำกับติดตาม แผนที่ 2-4'!E9</f>
        <v>16.666666666666664</v>
      </c>
      <c r="D4" s="28">
        <f>'สรุปผลการกำกับติดตาม แผนที่ 2-4'!G9</f>
        <v>8.3333333333333321</v>
      </c>
      <c r="E4" s="28">
        <f>'สรุปผลการกำกับติดตาม แผนที่ 2-4'!I9</f>
        <v>8.3333333333333321</v>
      </c>
    </row>
    <row r="5" spans="1:5" ht="23.4" x14ac:dyDescent="0.45">
      <c r="A5" s="24">
        <v>2</v>
      </c>
      <c r="B5" s="25" t="s">
        <v>53</v>
      </c>
      <c r="C5" s="27">
        <f>'สรุปผลการกำกับติดตาม แผนที่ 2-4'!E10</f>
        <v>0</v>
      </c>
      <c r="D5" s="28">
        <f>'สรุปผลการกำกับติดตาม แผนที่ 2-4'!G10</f>
        <v>0</v>
      </c>
      <c r="E5" s="28">
        <f>'สรุปผลการกำกับติดตาม แผนที่ 2-4'!I10</f>
        <v>0</v>
      </c>
    </row>
    <row r="6" spans="1:5" ht="23.4" x14ac:dyDescent="0.45">
      <c r="A6" s="24">
        <v>3</v>
      </c>
      <c r="B6" s="25" t="s">
        <v>54</v>
      </c>
      <c r="C6" s="27">
        <f>'สรุปผลการกำกับติดตาม แผนที่ 2-4'!E11</f>
        <v>14.285714285714285</v>
      </c>
      <c r="D6" s="28">
        <f>'สรุปผลการกำกับติดตาม แผนที่ 2-4'!G11</f>
        <v>28.571428571428569</v>
      </c>
      <c r="E6" s="28">
        <f>'สรุปผลการกำกับติดตาม แผนที่ 2-4'!I11</f>
        <v>14.285714285714285</v>
      </c>
    </row>
    <row r="7" spans="1:5" ht="23.4" x14ac:dyDescent="0.45">
      <c r="A7" s="24">
        <v>4</v>
      </c>
      <c r="B7" s="25" t="s">
        <v>55</v>
      </c>
      <c r="C7" s="27">
        <f>'สรุปผลการกำกับติดตาม แผนที่ 2-4'!E12</f>
        <v>11.111111111111111</v>
      </c>
      <c r="D7" s="28">
        <f>'สรุปผลการกำกับติดตาม แผนที่ 2-4'!G12</f>
        <v>22.222222222222221</v>
      </c>
      <c r="E7" s="28">
        <f>'สรุปผลการกำกับติดตาม แผนที่ 2-4'!I12</f>
        <v>11.111111111111111</v>
      </c>
    </row>
    <row r="8" spans="1:5" ht="23.4" x14ac:dyDescent="0.45">
      <c r="A8" s="24">
        <v>5</v>
      </c>
      <c r="B8" s="25" t="s">
        <v>56</v>
      </c>
      <c r="C8" s="27">
        <f>'สรุปผลการกำกับติดตาม แผนที่ 2-4'!E13</f>
        <v>0</v>
      </c>
      <c r="D8" s="28">
        <f>'สรุปผลการกำกับติดตาม แผนที่ 2-4'!G13</f>
        <v>33.333333333333329</v>
      </c>
      <c r="E8" s="28">
        <f>'สรุปผลการกำกับติดตาม แผนที่ 2-4'!I13</f>
        <v>11.111111111111111</v>
      </c>
    </row>
    <row r="9" spans="1:5" ht="23.4" x14ac:dyDescent="0.45">
      <c r="A9" s="24">
        <v>6</v>
      </c>
      <c r="B9" s="25" t="s">
        <v>57</v>
      </c>
      <c r="C9" s="27">
        <f>'สรุปผลการกำกับติดตาม แผนที่ 2-4'!E14</f>
        <v>16.666666666666664</v>
      </c>
      <c r="D9" s="28">
        <f>'สรุปผลการกำกับติดตาม แผนที่ 2-4'!G14</f>
        <v>16.666666666666664</v>
      </c>
      <c r="E9" s="28">
        <f>'สรุปผลการกำกับติดตาม แผนที่ 2-4'!I14</f>
        <v>16.666666666666664</v>
      </c>
    </row>
    <row r="10" spans="1:5" ht="23.4" x14ac:dyDescent="0.45">
      <c r="A10" s="24">
        <v>7</v>
      </c>
      <c r="B10" s="25" t="s">
        <v>58</v>
      </c>
      <c r="C10" s="27">
        <f>'สรุปผลการกำกับติดตาม แผนที่ 2-4'!E15</f>
        <v>9.5238095238095237</v>
      </c>
      <c r="D10" s="28">
        <f>'สรุปผลการกำกับติดตาม แผนที่ 2-4'!G15</f>
        <v>0</v>
      </c>
      <c r="E10" s="28">
        <f>'สรุปผลการกำกับติดตาม แผนที่ 2-4'!I15</f>
        <v>9.5238095238095237</v>
      </c>
    </row>
    <row r="11" spans="1:5" ht="23.4" x14ac:dyDescent="0.45">
      <c r="A11" s="62" t="s">
        <v>59</v>
      </c>
      <c r="B11" s="62" t="s">
        <v>72</v>
      </c>
      <c r="C11" s="61">
        <f>'สรุปผลการกำกับติดตาม แผนที่ 2-4'!E16</f>
        <v>10.227272727272728</v>
      </c>
      <c r="D11" s="32">
        <f>'สรุปผลการกำกับติดตาม แผนที่ 2-4'!G16</f>
        <v>14.772727272727273</v>
      </c>
      <c r="E11" s="32">
        <f>'สรุปผลการกำกับติดตาม แผนที่ 2-4'!I16</f>
        <v>10.227272727272728</v>
      </c>
    </row>
  </sheetData>
  <phoneticPr fontId="8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A08B6-2CE0-4DE4-ABE9-79C6DB0BBBE3}">
  <dimension ref="A1:I18"/>
  <sheetViews>
    <sheetView tabSelected="1" view="pageBreakPreview" zoomScale="80" zoomScaleNormal="100" zoomScaleSheetLayoutView="80" workbookViewId="0">
      <selection activeCell="R10" sqref="R10"/>
    </sheetView>
  </sheetViews>
  <sheetFormatPr defaultRowHeight="13.8" x14ac:dyDescent="0.25"/>
  <cols>
    <col min="2" max="3" width="14.59765625" customWidth="1"/>
    <col min="4" max="9" width="11.296875" customWidth="1"/>
  </cols>
  <sheetData>
    <row r="1" spans="1:9" ht="25.8" x14ac:dyDescent="0.25">
      <c r="A1" s="69" t="s">
        <v>73</v>
      </c>
      <c r="B1" s="69"/>
      <c r="C1" s="69"/>
      <c r="D1" s="69"/>
      <c r="E1" s="69"/>
      <c r="F1" s="69"/>
      <c r="G1" s="69"/>
      <c r="H1" s="69"/>
      <c r="I1" s="69"/>
    </row>
    <row r="2" spans="1:9" ht="25.8" x14ac:dyDescent="0.25">
      <c r="A2" s="69" t="s">
        <v>60</v>
      </c>
      <c r="B2" s="69"/>
      <c r="C2" s="69"/>
      <c r="D2" s="69"/>
      <c r="E2" s="69"/>
      <c r="F2" s="69"/>
      <c r="G2" s="69"/>
      <c r="H2" s="69"/>
      <c r="I2" s="69"/>
    </row>
    <row r="3" spans="1:9" ht="25.8" x14ac:dyDescent="0.25">
      <c r="A3" s="69" t="s">
        <v>61</v>
      </c>
      <c r="B3" s="69"/>
      <c r="C3" s="69"/>
      <c r="D3" s="69"/>
      <c r="E3" s="69"/>
      <c r="F3" s="69"/>
      <c r="G3" s="69"/>
      <c r="H3" s="69"/>
      <c r="I3" s="69"/>
    </row>
    <row r="4" spans="1:9" ht="25.8" x14ac:dyDescent="0.25">
      <c r="A4" s="69" t="s">
        <v>74</v>
      </c>
      <c r="B4" s="69"/>
      <c r="C4" s="69"/>
      <c r="D4" s="69"/>
      <c r="E4" s="69"/>
      <c r="F4" s="69"/>
      <c r="G4" s="69"/>
      <c r="H4" s="69"/>
      <c r="I4" s="69"/>
    </row>
    <row r="5" spans="1:9" ht="25.8" x14ac:dyDescent="0.25">
      <c r="A5" s="76" t="s">
        <v>70</v>
      </c>
      <c r="B5" s="76"/>
      <c r="C5" s="76"/>
      <c r="D5" s="76"/>
      <c r="E5" s="76"/>
      <c r="F5" s="76"/>
      <c r="G5" s="76"/>
      <c r="H5" s="76"/>
      <c r="I5" s="76"/>
    </row>
    <row r="6" spans="1:9" ht="23.4" x14ac:dyDescent="0.25">
      <c r="A6" s="70" t="s">
        <v>46</v>
      </c>
      <c r="B6" s="70" t="s">
        <v>47</v>
      </c>
      <c r="C6" s="74" t="s">
        <v>48</v>
      </c>
      <c r="D6" s="71" t="s">
        <v>49</v>
      </c>
      <c r="E6" s="73"/>
      <c r="F6" s="73"/>
      <c r="G6" s="73"/>
      <c r="H6" s="73"/>
      <c r="I6" s="72"/>
    </row>
    <row r="7" spans="1:9" ht="23.4" x14ac:dyDescent="0.25">
      <c r="A7" s="70"/>
      <c r="B7" s="70"/>
      <c r="C7" s="75"/>
      <c r="D7" s="71" t="s">
        <v>62</v>
      </c>
      <c r="E7" s="72"/>
      <c r="F7" s="71" t="s">
        <v>63</v>
      </c>
      <c r="G7" s="72"/>
      <c r="H7" s="71" t="s">
        <v>64</v>
      </c>
      <c r="I7" s="72"/>
    </row>
    <row r="8" spans="1:9" ht="23.4" x14ac:dyDescent="0.25">
      <c r="A8" s="70"/>
      <c r="B8" s="70"/>
      <c r="C8" s="58" t="s">
        <v>50</v>
      </c>
      <c r="D8" s="59" t="s">
        <v>51</v>
      </c>
      <c r="E8" s="59" t="s">
        <v>5</v>
      </c>
      <c r="F8" s="59" t="s">
        <v>51</v>
      </c>
      <c r="G8" s="59" t="s">
        <v>5</v>
      </c>
      <c r="H8" s="59" t="s">
        <v>51</v>
      </c>
      <c r="I8" s="59" t="s">
        <v>5</v>
      </c>
    </row>
    <row r="9" spans="1:9" ht="23.4" x14ac:dyDescent="0.45">
      <c r="A9" s="24">
        <v>1</v>
      </c>
      <c r="B9" s="25" t="s">
        <v>52</v>
      </c>
      <c r="C9" s="26">
        <v>12</v>
      </c>
      <c r="D9" s="66">
        <f>'สรุป 7 จ.เขตสุขภาพที่ 8 '!H8</f>
        <v>2</v>
      </c>
      <c r="E9" s="27">
        <f>D9/C9*100</f>
        <v>16.666666666666664</v>
      </c>
      <c r="F9" s="66">
        <f>'สรุป 7 จ.เขตสุขภาพที่ 8 '!H23</f>
        <v>1</v>
      </c>
      <c r="G9" s="28">
        <f>F9/C9*100</f>
        <v>8.3333333333333321</v>
      </c>
      <c r="H9" s="66">
        <f>'สรุป 7 จ.เขตสุขภาพที่ 8 '!H34</f>
        <v>1</v>
      </c>
      <c r="I9" s="27">
        <f>H9/C9*100</f>
        <v>8.3333333333333321</v>
      </c>
    </row>
    <row r="10" spans="1:9" ht="23.4" x14ac:dyDescent="0.45">
      <c r="A10" s="24">
        <v>2</v>
      </c>
      <c r="B10" s="25" t="s">
        <v>53</v>
      </c>
      <c r="C10" s="26">
        <v>8</v>
      </c>
      <c r="D10" s="66">
        <f>'สรุป 7 จ.เขตสุขภาพที่ 8 '!M8</f>
        <v>0</v>
      </c>
      <c r="E10" s="27">
        <f t="shared" ref="E10:E14" si="0">D10/C10*100</f>
        <v>0</v>
      </c>
      <c r="F10" s="66">
        <f>'สรุป 7 จ.เขตสุขภาพที่ 8 '!M23</f>
        <v>0</v>
      </c>
      <c r="G10" s="28">
        <f t="shared" ref="G10:G16" si="1">F10/C10*100</f>
        <v>0</v>
      </c>
      <c r="H10" s="66">
        <f>'สรุป 7 จ.เขตสุขภาพที่ 8 '!M34</f>
        <v>0</v>
      </c>
      <c r="I10" s="27">
        <f t="shared" ref="I10:I16" si="2">H10/C10*100</f>
        <v>0</v>
      </c>
    </row>
    <row r="11" spans="1:9" ht="23.4" x14ac:dyDescent="0.45">
      <c r="A11" s="24">
        <v>3</v>
      </c>
      <c r="B11" s="25" t="s">
        <v>54</v>
      </c>
      <c r="C11" s="26">
        <v>14</v>
      </c>
      <c r="D11" s="66">
        <f>'สรุป 7 จ.เขตสุขภาพที่ 8 '!R8</f>
        <v>2</v>
      </c>
      <c r="E11" s="27">
        <f t="shared" si="0"/>
        <v>14.285714285714285</v>
      </c>
      <c r="F11" s="66">
        <f>'สรุป 7 จ.เขตสุขภาพที่ 8 '!R23</f>
        <v>4</v>
      </c>
      <c r="G11" s="28">
        <f t="shared" si="1"/>
        <v>28.571428571428569</v>
      </c>
      <c r="H11" s="66">
        <f>'สรุป 7 จ.เขตสุขภาพที่ 8 '!R34</f>
        <v>2</v>
      </c>
      <c r="I11" s="27">
        <f t="shared" si="2"/>
        <v>14.285714285714285</v>
      </c>
    </row>
    <row r="12" spans="1:9" ht="23.4" x14ac:dyDescent="0.45">
      <c r="A12" s="24">
        <v>4</v>
      </c>
      <c r="B12" s="25" t="s">
        <v>55</v>
      </c>
      <c r="C12" s="26">
        <v>18</v>
      </c>
      <c r="D12" s="66">
        <f>'สรุป 7 จ.เขตสุขภาพที่ 8 '!W8</f>
        <v>2</v>
      </c>
      <c r="E12" s="27">
        <f t="shared" si="0"/>
        <v>11.111111111111111</v>
      </c>
      <c r="F12" s="66">
        <f>'สรุป 7 จ.เขตสุขภาพที่ 8 '!W23</f>
        <v>4</v>
      </c>
      <c r="G12" s="28">
        <f t="shared" si="1"/>
        <v>22.222222222222221</v>
      </c>
      <c r="H12" s="66">
        <f>'สรุป 7 จ.เขตสุขภาพที่ 8 '!W34</f>
        <v>2</v>
      </c>
      <c r="I12" s="27">
        <f t="shared" si="2"/>
        <v>11.111111111111111</v>
      </c>
    </row>
    <row r="13" spans="1:9" ht="23.4" x14ac:dyDescent="0.45">
      <c r="A13" s="24">
        <v>5</v>
      </c>
      <c r="B13" s="25" t="s">
        <v>56</v>
      </c>
      <c r="C13" s="26">
        <v>9</v>
      </c>
      <c r="D13" s="66">
        <f>'สรุป 7 จ.เขตสุขภาพที่ 8 '!AB8</f>
        <v>0</v>
      </c>
      <c r="E13" s="27">
        <f t="shared" si="0"/>
        <v>0</v>
      </c>
      <c r="F13" s="66">
        <f>'สรุป 7 จ.เขตสุขภาพที่ 8 '!AB23</f>
        <v>3</v>
      </c>
      <c r="G13" s="28">
        <f t="shared" si="1"/>
        <v>33.333333333333329</v>
      </c>
      <c r="H13" s="66">
        <f>'สรุป 7 จ.เขตสุขภาพที่ 8 '!AB34</f>
        <v>1</v>
      </c>
      <c r="I13" s="27">
        <f t="shared" si="2"/>
        <v>11.111111111111111</v>
      </c>
    </row>
    <row r="14" spans="1:9" ht="23.4" x14ac:dyDescent="0.45">
      <c r="A14" s="24">
        <v>6</v>
      </c>
      <c r="B14" s="25" t="s">
        <v>57</v>
      </c>
      <c r="C14" s="26">
        <v>6</v>
      </c>
      <c r="D14" s="66">
        <f>'สรุป 7 จ.เขตสุขภาพที่ 8 '!AG8</f>
        <v>1</v>
      </c>
      <c r="E14" s="27">
        <f t="shared" si="0"/>
        <v>16.666666666666664</v>
      </c>
      <c r="F14" s="66">
        <f>'สรุป 7 จ.เขตสุขภาพที่ 8 '!AG23</f>
        <v>1</v>
      </c>
      <c r="G14" s="28">
        <f>F14/C14*100</f>
        <v>16.666666666666664</v>
      </c>
      <c r="H14" s="66">
        <f>'สรุป 7 จ.เขตสุขภาพที่ 8 '!AG34</f>
        <v>1</v>
      </c>
      <c r="I14" s="27">
        <f t="shared" si="2"/>
        <v>16.666666666666664</v>
      </c>
    </row>
    <row r="15" spans="1:9" ht="23.4" x14ac:dyDescent="0.45">
      <c r="A15" s="24">
        <v>7</v>
      </c>
      <c r="B15" s="25" t="s">
        <v>58</v>
      </c>
      <c r="C15" s="26">
        <v>21</v>
      </c>
      <c r="D15" s="66">
        <f>'สรุป 7 จ.เขตสุขภาพที่ 8 '!AL8</f>
        <v>2</v>
      </c>
      <c r="E15" s="27">
        <f>D15/C15*100</f>
        <v>9.5238095238095237</v>
      </c>
      <c r="F15" s="66">
        <f>'สรุป 7 จ.เขตสุขภาพที่ 8 '!AL23</f>
        <v>0</v>
      </c>
      <c r="G15" s="28">
        <f t="shared" si="1"/>
        <v>0</v>
      </c>
      <c r="H15" s="66">
        <f>'สรุป 7 จ.เขตสุขภาพที่ 8 '!AL34</f>
        <v>2</v>
      </c>
      <c r="I15" s="27">
        <f t="shared" si="2"/>
        <v>9.5238095238095237</v>
      </c>
    </row>
    <row r="16" spans="1:9" ht="23.4" x14ac:dyDescent="0.45">
      <c r="A16" s="68" t="s">
        <v>59</v>
      </c>
      <c r="B16" s="68"/>
      <c r="C16" s="60">
        <f>SUM(C9:C15)</f>
        <v>88</v>
      </c>
      <c r="D16" s="67">
        <f>SUM(D9:D15)</f>
        <v>9</v>
      </c>
      <c r="E16" s="61">
        <f>D16/C16*100</f>
        <v>10.227272727272728</v>
      </c>
      <c r="F16" s="67">
        <f>SUM(F9:F15)</f>
        <v>13</v>
      </c>
      <c r="G16" s="32">
        <f t="shared" si="1"/>
        <v>14.772727272727273</v>
      </c>
      <c r="H16" s="67">
        <f>SUM(H9:H15)</f>
        <v>9</v>
      </c>
      <c r="I16" s="61">
        <f t="shared" si="2"/>
        <v>10.227272727272728</v>
      </c>
    </row>
    <row r="17" spans="1:9" ht="23.4" x14ac:dyDescent="0.45">
      <c r="A17" s="29"/>
      <c r="B17" s="29"/>
      <c r="C17" s="29"/>
      <c r="D17" s="29"/>
      <c r="E17" s="30"/>
      <c r="F17" s="29"/>
      <c r="G17" s="31"/>
      <c r="H17" s="29"/>
      <c r="I17" s="29"/>
    </row>
    <row r="18" spans="1:9" ht="18" x14ac:dyDescent="0.35">
      <c r="A18" s="63" t="s">
        <v>75</v>
      </c>
    </row>
  </sheetData>
  <mergeCells count="13">
    <mergeCell ref="A16:B16"/>
    <mergeCell ref="A1:I1"/>
    <mergeCell ref="A2:I2"/>
    <mergeCell ref="A3:I3"/>
    <mergeCell ref="A4:I4"/>
    <mergeCell ref="A6:A8"/>
    <mergeCell ref="B6:B8"/>
    <mergeCell ref="D7:E7"/>
    <mergeCell ref="F7:G7"/>
    <mergeCell ref="H7:I7"/>
    <mergeCell ref="D6:I6"/>
    <mergeCell ref="C6:C7"/>
    <mergeCell ref="A5:I5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85E1C-9B4D-49CF-BC7D-47A5D54D2D3D}">
  <dimension ref="A1:AL65"/>
  <sheetViews>
    <sheetView view="pageBreakPreview" zoomScale="60" zoomScaleNormal="60" workbookViewId="0">
      <selection activeCell="K35" sqref="K35"/>
    </sheetView>
  </sheetViews>
  <sheetFormatPr defaultRowHeight="19.8" x14ac:dyDescent="0.4"/>
  <cols>
    <col min="1" max="1" width="6.19921875" style="14" customWidth="1"/>
    <col min="2" max="2" width="19.296875" style="14" customWidth="1"/>
    <col min="3" max="3" width="24.5" style="14" customWidth="1"/>
    <col min="4" max="5" width="15.5" style="14" customWidth="1"/>
    <col min="6" max="6" width="13.296875" style="14" customWidth="1"/>
    <col min="7" max="7" width="15.69921875" style="14" customWidth="1"/>
    <col min="8" max="8" width="10.59765625" style="14" customWidth="1"/>
    <col min="9" max="12" width="13.296875" style="14" customWidth="1"/>
    <col min="13" max="13" width="9.5" style="14" customWidth="1"/>
    <col min="14" max="14" width="16.296875" style="14" customWidth="1"/>
    <col min="15" max="17" width="13.296875" style="14" customWidth="1"/>
    <col min="18" max="18" width="10.09765625" style="14" customWidth="1"/>
    <col min="19" max="19" width="13.296875" style="14" customWidth="1"/>
    <col min="20" max="20" width="15.09765625" style="14" customWidth="1"/>
    <col min="21" max="22" width="13.296875" style="14" customWidth="1"/>
    <col min="23" max="23" width="9.296875" style="14" customWidth="1"/>
    <col min="24" max="27" width="13.296875" style="14" customWidth="1"/>
    <col min="28" max="28" width="10.296875" style="14" customWidth="1"/>
    <col min="29" max="29" width="15.3984375" style="14" customWidth="1"/>
    <col min="30" max="30" width="13.69921875" style="14" customWidth="1"/>
    <col min="31" max="31" width="15.3984375" style="14" customWidth="1"/>
    <col min="32" max="32" width="13.19921875" style="14" customWidth="1"/>
    <col min="33" max="33" width="9.8984375" style="14" customWidth="1"/>
    <col min="34" max="34" width="15.296875" style="14" customWidth="1"/>
    <col min="35" max="35" width="14.8984375" style="14" customWidth="1"/>
    <col min="36" max="36" width="15.296875" style="14" customWidth="1"/>
    <col min="37" max="37" width="13.296875" style="14" customWidth="1"/>
    <col min="38" max="38" width="10.796875" style="14" customWidth="1"/>
    <col min="39" max="16384" width="8.796875" style="14"/>
  </cols>
  <sheetData>
    <row r="1" spans="1:38" ht="21" x14ac:dyDescent="0.4">
      <c r="A1" s="1"/>
      <c r="B1" s="1"/>
      <c r="C1" s="1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</row>
    <row r="2" spans="1:38" s="15" customFormat="1" x14ac:dyDescent="0.25">
      <c r="A2" s="79" t="s">
        <v>0</v>
      </c>
      <c r="B2" s="81" t="s">
        <v>1</v>
      </c>
      <c r="C2" s="82"/>
      <c r="D2" s="77" t="s">
        <v>39</v>
      </c>
      <c r="E2" s="77"/>
      <c r="F2" s="77"/>
      <c r="G2" s="77"/>
      <c r="H2" s="77"/>
      <c r="I2" s="78" t="s">
        <v>40</v>
      </c>
      <c r="J2" s="78"/>
      <c r="K2" s="78"/>
      <c r="L2" s="78"/>
      <c r="M2" s="78"/>
      <c r="N2" s="77" t="s">
        <v>41</v>
      </c>
      <c r="O2" s="77"/>
      <c r="P2" s="77"/>
      <c r="Q2" s="77"/>
      <c r="R2" s="77"/>
      <c r="S2" s="78" t="s">
        <v>42</v>
      </c>
      <c r="T2" s="78"/>
      <c r="U2" s="78"/>
      <c r="V2" s="78"/>
      <c r="W2" s="78"/>
      <c r="X2" s="77" t="s">
        <v>43</v>
      </c>
      <c r="Y2" s="77"/>
      <c r="Z2" s="77"/>
      <c r="AA2" s="77"/>
      <c r="AB2" s="77"/>
      <c r="AC2" s="78" t="s">
        <v>44</v>
      </c>
      <c r="AD2" s="78"/>
      <c r="AE2" s="78"/>
      <c r="AF2" s="78"/>
      <c r="AG2" s="78"/>
      <c r="AH2" s="77" t="s">
        <v>45</v>
      </c>
      <c r="AI2" s="77"/>
      <c r="AJ2" s="77"/>
      <c r="AK2" s="77"/>
      <c r="AL2" s="77"/>
    </row>
    <row r="3" spans="1:38" s="15" customFormat="1" ht="43.8" customHeight="1" x14ac:dyDescent="0.25">
      <c r="A3" s="80"/>
      <c r="B3" s="83"/>
      <c r="C3" s="84"/>
      <c r="D3" s="2" t="s">
        <v>68</v>
      </c>
      <c r="E3" s="2" t="s">
        <v>69</v>
      </c>
      <c r="F3" s="2" t="s">
        <v>3</v>
      </c>
      <c r="G3" s="2" t="s">
        <v>4</v>
      </c>
      <c r="H3" s="2" t="s">
        <v>5</v>
      </c>
      <c r="I3" s="16" t="s">
        <v>68</v>
      </c>
      <c r="J3" s="16" t="s">
        <v>69</v>
      </c>
      <c r="K3" s="16" t="s">
        <v>3</v>
      </c>
      <c r="L3" s="16" t="s">
        <v>4</v>
      </c>
      <c r="M3" s="16" t="s">
        <v>5</v>
      </c>
      <c r="N3" s="2" t="s">
        <v>68</v>
      </c>
      <c r="O3" s="2" t="s">
        <v>69</v>
      </c>
      <c r="P3" s="2" t="s">
        <v>3</v>
      </c>
      <c r="Q3" s="2" t="s">
        <v>4</v>
      </c>
      <c r="R3" s="2" t="s">
        <v>5</v>
      </c>
      <c r="S3" s="16" t="s">
        <v>2</v>
      </c>
      <c r="T3" s="16" t="str">
        <f>O3</f>
        <v>ค่าควรจะเป็น พย.63</v>
      </c>
      <c r="U3" s="16" t="s">
        <v>3</v>
      </c>
      <c r="V3" s="16" t="s">
        <v>4</v>
      </c>
      <c r="W3" s="16" t="s">
        <v>5</v>
      </c>
      <c r="X3" s="2" t="s">
        <v>2</v>
      </c>
      <c r="Y3" s="2" t="str">
        <f>T3</f>
        <v>ค่าควรจะเป็น พย.63</v>
      </c>
      <c r="Z3" s="2" t="s">
        <v>3</v>
      </c>
      <c r="AA3" s="2" t="s">
        <v>4</v>
      </c>
      <c r="AB3" s="2" t="s">
        <v>5</v>
      </c>
      <c r="AC3" s="16" t="s">
        <v>2</v>
      </c>
      <c r="AD3" s="16" t="str">
        <f>Y3</f>
        <v>ค่าควรจะเป็น พย.63</v>
      </c>
      <c r="AE3" s="16" t="s">
        <v>3</v>
      </c>
      <c r="AF3" s="16" t="s">
        <v>4</v>
      </c>
      <c r="AG3" s="16" t="s">
        <v>5</v>
      </c>
      <c r="AH3" s="2" t="s">
        <v>2</v>
      </c>
      <c r="AI3" s="2" t="str">
        <f>AD3</f>
        <v>ค่าควรจะเป็น พย.63</v>
      </c>
      <c r="AJ3" s="2" t="s">
        <v>3</v>
      </c>
      <c r="AK3" s="2" t="s">
        <v>4</v>
      </c>
      <c r="AL3" s="2" t="s">
        <v>5</v>
      </c>
    </row>
    <row r="4" spans="1:38" x14ac:dyDescent="0.4">
      <c r="A4" s="87">
        <v>2</v>
      </c>
      <c r="B4" s="33" t="s">
        <v>6</v>
      </c>
      <c r="C4" s="10" t="s">
        <v>7</v>
      </c>
      <c r="D4" s="3">
        <v>245638146.99000004</v>
      </c>
      <c r="E4" s="3">
        <v>40939691.165000007</v>
      </c>
      <c r="F4" s="3">
        <v>37845189.519999996</v>
      </c>
      <c r="G4" s="3">
        <v>-3094501.6450000107</v>
      </c>
      <c r="H4" s="4">
        <v>-7.5586834119685529</v>
      </c>
      <c r="I4" s="3">
        <v>146947538.66</v>
      </c>
      <c r="J4" s="3">
        <v>24491256.443333331</v>
      </c>
      <c r="K4" s="3">
        <v>26677914.059999999</v>
      </c>
      <c r="L4" s="3">
        <v>2186657.6166666672</v>
      </c>
      <c r="M4" s="4">
        <v>8.9283194666882384</v>
      </c>
      <c r="N4" s="3">
        <v>337406490.63</v>
      </c>
      <c r="O4" s="3">
        <v>56234415.104999997</v>
      </c>
      <c r="P4" s="3">
        <v>43632225.249999993</v>
      </c>
      <c r="Q4" s="3">
        <v>-12602189.855000004</v>
      </c>
      <c r="R4" s="4">
        <v>-22.410102126019087</v>
      </c>
      <c r="S4" s="3">
        <v>657008832.86000001</v>
      </c>
      <c r="T4" s="3">
        <v>109501472.14333333</v>
      </c>
      <c r="U4" s="3">
        <v>128587767.93000002</v>
      </c>
      <c r="V4" s="3">
        <v>19086295.786666691</v>
      </c>
      <c r="W4" s="4">
        <v>17.430172775835786</v>
      </c>
      <c r="X4" s="3">
        <v>309169423.07999992</v>
      </c>
      <c r="Y4" s="3">
        <v>51528237.179999985</v>
      </c>
      <c r="Z4" s="3">
        <v>34538847.229999997</v>
      </c>
      <c r="AA4" s="3">
        <v>-16989389.949999988</v>
      </c>
      <c r="AB4" s="4">
        <v>-32.971028856764775</v>
      </c>
      <c r="AC4" s="3">
        <v>168038202.66</v>
      </c>
      <c r="AD4" s="3">
        <v>28006367.109999999</v>
      </c>
      <c r="AE4" s="3">
        <v>21364103.75</v>
      </c>
      <c r="AF4" s="3">
        <v>-6642263.3599999994</v>
      </c>
      <c r="AG4" s="4">
        <v>-23.716975978752711</v>
      </c>
      <c r="AH4" s="18">
        <v>998328038.87000012</v>
      </c>
      <c r="AI4" s="18">
        <v>166388006.47833335</v>
      </c>
      <c r="AJ4" s="18">
        <v>165083190.28999999</v>
      </c>
      <c r="AK4" s="22">
        <v>-1304816.1883333623</v>
      </c>
      <c r="AL4" s="20">
        <v>-0.78420086636669473</v>
      </c>
    </row>
    <row r="5" spans="1:38" x14ac:dyDescent="0.4">
      <c r="A5" s="88"/>
      <c r="B5" s="34" t="s">
        <v>8</v>
      </c>
      <c r="C5" s="10" t="s">
        <v>9</v>
      </c>
      <c r="D5" s="3">
        <v>124480183.66999999</v>
      </c>
      <c r="E5" s="3">
        <v>20746697.278333332</v>
      </c>
      <c r="F5" s="3">
        <v>20611093.27</v>
      </c>
      <c r="G5" s="3">
        <v>-135604.00833333284</v>
      </c>
      <c r="H5" s="4">
        <v>-0.65361732768400649</v>
      </c>
      <c r="I5" s="3">
        <v>91388557.900000006</v>
      </c>
      <c r="J5" s="3">
        <v>15231426.316666668</v>
      </c>
      <c r="K5" s="3">
        <v>17386033.960000001</v>
      </c>
      <c r="L5" s="3">
        <v>2154607.6433333326</v>
      </c>
      <c r="M5" s="4">
        <v>14.145803541561294</v>
      </c>
      <c r="N5" s="3">
        <v>155785828.13999999</v>
      </c>
      <c r="O5" s="3">
        <v>25964304.689999998</v>
      </c>
      <c r="P5" s="3">
        <v>29549586.920000002</v>
      </c>
      <c r="Q5" s="3">
        <v>3585282.2300000042</v>
      </c>
      <c r="R5" s="4">
        <v>13.808504686747321</v>
      </c>
      <c r="S5" s="3">
        <v>387511670.17999995</v>
      </c>
      <c r="T5" s="3">
        <v>64585278.363333322</v>
      </c>
      <c r="U5" s="3">
        <v>71580205.360000029</v>
      </c>
      <c r="V5" s="3">
        <v>6994926.9966667071</v>
      </c>
      <c r="W5" s="4">
        <v>10.830528525890665</v>
      </c>
      <c r="X5" s="3">
        <v>195202785.88000003</v>
      </c>
      <c r="Y5" s="3">
        <v>32533797.646666672</v>
      </c>
      <c r="Z5" s="3">
        <v>29468026.84</v>
      </c>
      <c r="AA5" s="3">
        <v>-3065770.8066666722</v>
      </c>
      <c r="AB5" s="4">
        <v>-9.4233413509313539</v>
      </c>
      <c r="AC5" s="3">
        <v>97078903.789999992</v>
      </c>
      <c r="AD5" s="3">
        <v>16179817.298333332</v>
      </c>
      <c r="AE5" s="3">
        <v>12524165.180000002</v>
      </c>
      <c r="AF5" s="3">
        <v>-3655652.1183333304</v>
      </c>
      <c r="AG5" s="4">
        <v>-22.593902334792716</v>
      </c>
      <c r="AH5" s="18">
        <v>562706288.10000002</v>
      </c>
      <c r="AI5" s="18">
        <v>93784381.350000009</v>
      </c>
      <c r="AJ5" s="18">
        <v>88332751.400000036</v>
      </c>
      <c r="AK5" s="22">
        <v>-5451629.9499999732</v>
      </c>
      <c r="AL5" s="20">
        <v>-5.8129401415515893</v>
      </c>
    </row>
    <row r="6" spans="1:38" x14ac:dyDescent="0.4">
      <c r="A6" s="89"/>
      <c r="B6" s="35" t="s">
        <v>10</v>
      </c>
      <c r="C6" s="10" t="s">
        <v>11</v>
      </c>
      <c r="D6" s="3">
        <v>77253408.939999998</v>
      </c>
      <c r="E6" s="3">
        <v>12875568.156666666</v>
      </c>
      <c r="F6" s="3">
        <v>12327782.1</v>
      </c>
      <c r="G6" s="3">
        <v>-547786.05666666664</v>
      </c>
      <c r="H6" s="4">
        <v>-4.2544612400893227</v>
      </c>
      <c r="I6" s="3">
        <v>49978760.350000001</v>
      </c>
      <c r="J6" s="3">
        <v>8329793.3916666666</v>
      </c>
      <c r="K6" s="3">
        <v>8136205.75</v>
      </c>
      <c r="L6" s="3">
        <v>-193587.6416666666</v>
      </c>
      <c r="M6" s="4">
        <v>-2.3240389354715152</v>
      </c>
      <c r="N6" s="3">
        <v>93356321.200000003</v>
      </c>
      <c r="O6" s="3">
        <v>15559386.866666667</v>
      </c>
      <c r="P6" s="3">
        <v>11294764.140000001</v>
      </c>
      <c r="Q6" s="3">
        <v>-4264622.7266666666</v>
      </c>
      <c r="R6" s="4">
        <v>-27.4086810952872</v>
      </c>
      <c r="S6" s="3">
        <v>101048455.2</v>
      </c>
      <c r="T6" s="3">
        <v>16841409.199999999</v>
      </c>
      <c r="U6" s="3">
        <v>29371753.030000001</v>
      </c>
      <c r="V6" s="3">
        <v>12530343.830000002</v>
      </c>
      <c r="W6" s="4">
        <v>74.401991431928408</v>
      </c>
      <c r="X6" s="3">
        <v>49715169.050000004</v>
      </c>
      <c r="Y6" s="3">
        <v>8285861.5083333338</v>
      </c>
      <c r="Z6" s="3">
        <v>15767422.530000001</v>
      </c>
      <c r="AA6" s="3">
        <v>7481561.0216666674</v>
      </c>
      <c r="AB6" s="4">
        <v>90.293097635559576</v>
      </c>
      <c r="AC6" s="3">
        <v>50084547.820000008</v>
      </c>
      <c r="AD6" s="3">
        <v>8347424.6366666676</v>
      </c>
      <c r="AE6" s="3">
        <v>7533721.3999999994</v>
      </c>
      <c r="AF6" s="3">
        <v>-813703.23666666821</v>
      </c>
      <c r="AG6" s="4">
        <v>-9.7479554723072042</v>
      </c>
      <c r="AH6" s="18">
        <v>206216719.27999997</v>
      </c>
      <c r="AI6" s="18">
        <v>34369453.213333331</v>
      </c>
      <c r="AJ6" s="18">
        <v>29155808.809999999</v>
      </c>
      <c r="AK6" s="22">
        <v>-5213644.4033333324</v>
      </c>
      <c r="AL6" s="20">
        <v>-15.169413289678827</v>
      </c>
    </row>
    <row r="7" spans="1:38" s="17" customFormat="1" x14ac:dyDescent="0.4">
      <c r="A7" s="85" t="s">
        <v>12</v>
      </c>
      <c r="B7" s="85"/>
      <c r="C7" s="86"/>
      <c r="D7" s="5">
        <v>447371739.60000002</v>
      </c>
      <c r="E7" s="5">
        <v>74561956.600000009</v>
      </c>
      <c r="F7" s="5">
        <v>70784064.889999986</v>
      </c>
      <c r="G7" s="5">
        <v>-3777891.7100000102</v>
      </c>
      <c r="H7" s="6">
        <v>-5.0667818848519994</v>
      </c>
      <c r="I7" s="5">
        <v>288314856.91000003</v>
      </c>
      <c r="J7" s="5">
        <v>48052476.151666664</v>
      </c>
      <c r="K7" s="5">
        <v>52200153.769999996</v>
      </c>
      <c r="L7" s="5">
        <v>4147677.6183333332</v>
      </c>
      <c r="M7" s="6">
        <v>8.6315585595259154</v>
      </c>
      <c r="N7" s="5">
        <v>586548639.97000003</v>
      </c>
      <c r="O7" s="5">
        <v>97758106.661666662</v>
      </c>
      <c r="P7" s="5">
        <v>84476576.309999987</v>
      </c>
      <c r="Q7" s="5">
        <v>-13281530.351666667</v>
      </c>
      <c r="R7" s="6">
        <v>-13.586116594537808</v>
      </c>
      <c r="S7" s="5">
        <v>1145568958.24</v>
      </c>
      <c r="T7" s="5">
        <v>190928159.70666665</v>
      </c>
      <c r="U7" s="5">
        <v>229539726.32000005</v>
      </c>
      <c r="V7" s="5">
        <v>38611566.613333404</v>
      </c>
      <c r="W7" s="6">
        <v>20.223086354917193</v>
      </c>
      <c r="X7" s="5">
        <v>554087378.00999987</v>
      </c>
      <c r="Y7" s="5">
        <v>92347896.334999993</v>
      </c>
      <c r="Z7" s="5">
        <v>79774296.599999994</v>
      </c>
      <c r="AA7" s="5">
        <v>-12573599.734999992</v>
      </c>
      <c r="AB7" s="6">
        <v>-13.615469581882159</v>
      </c>
      <c r="AC7" s="5">
        <v>315201654.26999998</v>
      </c>
      <c r="AD7" s="5">
        <v>52533609.045000002</v>
      </c>
      <c r="AE7" s="5">
        <v>41421990.329999998</v>
      </c>
      <c r="AF7" s="5">
        <v>-11111618.714999998</v>
      </c>
      <c r="AG7" s="6">
        <v>-21.151447458106002</v>
      </c>
      <c r="AH7" s="19">
        <v>1767251046.2500002</v>
      </c>
      <c r="AI7" s="19">
        <v>294541841.04166669</v>
      </c>
      <c r="AJ7" s="19">
        <v>282571750.5</v>
      </c>
      <c r="AK7" s="23">
        <v>-11970090.541666668</v>
      </c>
      <c r="AL7" s="21">
        <v>-4.0639694853993076</v>
      </c>
    </row>
    <row r="8" spans="1:38" s="17" customFormat="1" x14ac:dyDescent="0.4">
      <c r="A8" s="36"/>
      <c r="B8" s="37" t="s">
        <v>65</v>
      </c>
      <c r="C8" s="38"/>
      <c r="D8" s="51"/>
      <c r="E8" s="51"/>
      <c r="F8" s="51"/>
      <c r="G8" s="51"/>
      <c r="H8" s="51">
        <v>2</v>
      </c>
      <c r="I8" s="51"/>
      <c r="J8" s="51"/>
      <c r="K8" s="51"/>
      <c r="L8" s="51"/>
      <c r="M8" s="51">
        <v>0</v>
      </c>
      <c r="N8" s="51"/>
      <c r="O8" s="51"/>
      <c r="P8" s="51"/>
      <c r="Q8" s="51"/>
      <c r="R8" s="52">
        <v>2</v>
      </c>
      <c r="S8" s="51"/>
      <c r="T8" s="51"/>
      <c r="U8" s="51"/>
      <c r="V8" s="51"/>
      <c r="W8" s="51">
        <v>2</v>
      </c>
      <c r="X8" s="51"/>
      <c r="Y8" s="51"/>
      <c r="Z8" s="51"/>
      <c r="AA8" s="51"/>
      <c r="AB8" s="51">
        <v>0</v>
      </c>
      <c r="AC8" s="51"/>
      <c r="AD8" s="51"/>
      <c r="AE8" s="51"/>
      <c r="AF8" s="51"/>
      <c r="AG8" s="51">
        <v>1</v>
      </c>
      <c r="AH8" s="53"/>
      <c r="AI8" s="53"/>
      <c r="AJ8" s="53"/>
      <c r="AK8" s="53"/>
      <c r="AL8" s="53">
        <v>2</v>
      </c>
    </row>
    <row r="9" spans="1:38" s="17" customFormat="1" x14ac:dyDescent="0.4">
      <c r="A9" s="90">
        <v>3</v>
      </c>
      <c r="B9" s="7" t="s">
        <v>13</v>
      </c>
      <c r="C9" s="8" t="s">
        <v>14</v>
      </c>
      <c r="D9" s="54"/>
      <c r="E9" s="54"/>
      <c r="F9" s="54"/>
      <c r="G9" s="54"/>
      <c r="H9" s="55"/>
      <c r="I9" s="54"/>
      <c r="J9" s="54"/>
      <c r="K9" s="54"/>
      <c r="L9" s="54"/>
      <c r="M9" s="55"/>
      <c r="N9" s="54"/>
      <c r="O9" s="54"/>
      <c r="P9" s="54"/>
      <c r="Q9" s="54"/>
      <c r="R9" s="55"/>
      <c r="S9" s="54"/>
      <c r="T9" s="54"/>
      <c r="U9" s="54"/>
      <c r="V9" s="54"/>
      <c r="W9" s="55"/>
      <c r="X9" s="54"/>
      <c r="Y9" s="54"/>
      <c r="Z9" s="54"/>
      <c r="AA9" s="54"/>
      <c r="AB9" s="55"/>
      <c r="AC9" s="54"/>
      <c r="AD9" s="54"/>
      <c r="AE9" s="54"/>
      <c r="AF9" s="54"/>
      <c r="AG9" s="55"/>
      <c r="AH9" s="18"/>
      <c r="AI9" s="18"/>
      <c r="AJ9" s="18"/>
      <c r="AK9" s="22"/>
      <c r="AL9" s="20"/>
    </row>
    <row r="10" spans="1:38" x14ac:dyDescent="0.4">
      <c r="A10" s="91"/>
      <c r="B10" s="9"/>
      <c r="C10" s="10" t="s">
        <v>15</v>
      </c>
      <c r="D10" s="3">
        <v>13337890.24</v>
      </c>
      <c r="E10" s="3">
        <v>2222981.7066666665</v>
      </c>
      <c r="F10" s="3">
        <v>1426697</v>
      </c>
      <c r="G10" s="3">
        <v>-796284.70666666655</v>
      </c>
      <c r="H10" s="4">
        <v>-35.820569475611457</v>
      </c>
      <c r="I10" s="3">
        <v>7641025.2199999997</v>
      </c>
      <c r="J10" s="3">
        <v>1273504.2033333334</v>
      </c>
      <c r="K10" s="3">
        <v>1350469.6</v>
      </c>
      <c r="L10" s="3">
        <v>76965.396666666726</v>
      </c>
      <c r="M10" s="4">
        <v>6.0435918833415441</v>
      </c>
      <c r="N10" s="3">
        <v>15771133.76</v>
      </c>
      <c r="O10" s="3">
        <v>2628522.2933333335</v>
      </c>
      <c r="P10" s="3">
        <v>2671862.71</v>
      </c>
      <c r="Q10" s="3">
        <v>43340.416666666511</v>
      </c>
      <c r="R10" s="4">
        <v>1.6488510208412503</v>
      </c>
      <c r="S10" s="3">
        <v>40460786.939999998</v>
      </c>
      <c r="T10" s="3">
        <v>6743464.4899999993</v>
      </c>
      <c r="U10" s="3">
        <v>4208961</v>
      </c>
      <c r="V10" s="3">
        <v>-2534503.4899999993</v>
      </c>
      <c r="W10" s="4">
        <v>-37.58459014292221</v>
      </c>
      <c r="X10" s="3">
        <v>9113979.1700000018</v>
      </c>
      <c r="Y10" s="3">
        <v>1518996.5283333336</v>
      </c>
      <c r="Z10" s="3">
        <v>873538.75</v>
      </c>
      <c r="AA10" s="3">
        <v>-645457.77833333355</v>
      </c>
      <c r="AB10" s="4">
        <v>-42.492380087368588</v>
      </c>
      <c r="AC10" s="3">
        <v>9493439.1999999993</v>
      </c>
      <c r="AD10" s="3">
        <v>1582239.8666666665</v>
      </c>
      <c r="AE10" s="3">
        <v>1131384</v>
      </c>
      <c r="AF10" s="3">
        <v>-450855.86666666646</v>
      </c>
      <c r="AG10" s="4">
        <v>-28.494786167693569</v>
      </c>
      <c r="AH10" s="18">
        <v>32330332.450000003</v>
      </c>
      <c r="AI10" s="18">
        <v>5388388.7416666672</v>
      </c>
      <c r="AJ10" s="18">
        <v>4221131.04</v>
      </c>
      <c r="AK10" s="22">
        <v>-1167257.7016666671</v>
      </c>
      <c r="AL10" s="20">
        <v>-21.662462706906073</v>
      </c>
    </row>
    <row r="11" spans="1:38" x14ac:dyDescent="0.4">
      <c r="A11" s="91"/>
      <c r="B11" s="11"/>
      <c r="C11" s="10" t="s">
        <v>16</v>
      </c>
      <c r="D11" s="3">
        <v>261171</v>
      </c>
      <c r="E11" s="3">
        <v>43528.5</v>
      </c>
      <c r="F11" s="3">
        <v>20680</v>
      </c>
      <c r="G11" s="3">
        <v>-22848.5</v>
      </c>
      <c r="H11" s="4">
        <v>-52.490896768783671</v>
      </c>
      <c r="I11" s="3">
        <v>569750</v>
      </c>
      <c r="J11" s="3">
        <v>94958.333333333328</v>
      </c>
      <c r="K11" s="3">
        <v>49089</v>
      </c>
      <c r="L11" s="3">
        <v>-45869.333333333328</v>
      </c>
      <c r="M11" s="4">
        <v>-48.304695041684944</v>
      </c>
      <c r="N11" s="3">
        <v>2297165.3099999996</v>
      </c>
      <c r="O11" s="3">
        <v>382860.88499999995</v>
      </c>
      <c r="P11" s="3">
        <v>145810.5</v>
      </c>
      <c r="Q11" s="3">
        <v>-237050.38499999995</v>
      </c>
      <c r="R11" s="4">
        <v>-61.915540157621471</v>
      </c>
      <c r="S11" s="3">
        <v>2250843</v>
      </c>
      <c r="T11" s="3">
        <v>375140.5</v>
      </c>
      <c r="U11" s="3">
        <v>127869</v>
      </c>
      <c r="V11" s="3">
        <v>-247271.5</v>
      </c>
      <c r="W11" s="4">
        <v>-65.914370749092683</v>
      </c>
      <c r="X11" s="3">
        <v>299101</v>
      </c>
      <c r="Y11" s="3">
        <v>49850.166666666664</v>
      </c>
      <c r="Z11" s="3">
        <v>27050</v>
      </c>
      <c r="AA11" s="3">
        <v>-22800.166666666664</v>
      </c>
      <c r="AB11" s="4">
        <v>-45.737393054520041</v>
      </c>
      <c r="AC11" s="3">
        <v>718400</v>
      </c>
      <c r="AD11" s="3">
        <v>119733.33333333333</v>
      </c>
      <c r="AE11" s="3">
        <v>78561.63</v>
      </c>
      <c r="AF11" s="3">
        <v>-41171.703333333324</v>
      </c>
      <c r="AG11" s="4">
        <v>-34.386166481069033</v>
      </c>
      <c r="AH11" s="18">
        <v>1468647.75</v>
      </c>
      <c r="AI11" s="18">
        <v>244774.625</v>
      </c>
      <c r="AJ11" s="18">
        <v>108135.6</v>
      </c>
      <c r="AK11" s="22">
        <v>-136639.02499999999</v>
      </c>
      <c r="AL11" s="20">
        <v>-55.82238150707002</v>
      </c>
    </row>
    <row r="12" spans="1:38" x14ac:dyDescent="0.4">
      <c r="A12" s="91"/>
      <c r="B12" s="11"/>
      <c r="C12" s="10" t="s">
        <v>17</v>
      </c>
      <c r="D12" s="3">
        <v>9810295</v>
      </c>
      <c r="E12" s="3">
        <v>1635049.1666666667</v>
      </c>
      <c r="F12" s="3">
        <v>1113829.8500000001</v>
      </c>
      <c r="G12" s="3">
        <v>-521219.31666666665</v>
      </c>
      <c r="H12" s="4">
        <v>-31.877898676849163</v>
      </c>
      <c r="I12" s="3">
        <v>6468485</v>
      </c>
      <c r="J12" s="3">
        <v>1078080.8333333333</v>
      </c>
      <c r="K12" s="3">
        <v>831019.39999999991</v>
      </c>
      <c r="L12" s="3">
        <v>-247061.43333333335</v>
      </c>
      <c r="M12" s="4">
        <v>-22.916781904881901</v>
      </c>
      <c r="N12" s="3">
        <v>12992418.220000001</v>
      </c>
      <c r="O12" s="3">
        <v>2165403.0366666666</v>
      </c>
      <c r="P12" s="3">
        <v>1648185.1099999999</v>
      </c>
      <c r="Q12" s="3">
        <v>-517217.92666666675</v>
      </c>
      <c r="R12" s="4">
        <v>-23.885526985445214</v>
      </c>
      <c r="S12" s="3">
        <v>22969212.609999999</v>
      </c>
      <c r="T12" s="3">
        <v>3828202.1016666666</v>
      </c>
      <c r="U12" s="3">
        <v>3172780.66</v>
      </c>
      <c r="V12" s="3">
        <v>-655421.44166666642</v>
      </c>
      <c r="W12" s="4">
        <v>-17.120868341337534</v>
      </c>
      <c r="X12" s="3">
        <v>5826181.1099999994</v>
      </c>
      <c r="Y12" s="3">
        <v>971030.18499999994</v>
      </c>
      <c r="Z12" s="3">
        <v>909513.46</v>
      </c>
      <c r="AA12" s="3">
        <v>-61516.724999999977</v>
      </c>
      <c r="AB12" s="4">
        <v>-6.335202133803902</v>
      </c>
      <c r="AC12" s="3">
        <v>5473860.9900000002</v>
      </c>
      <c r="AD12" s="3">
        <v>912310.16500000004</v>
      </c>
      <c r="AE12" s="3">
        <v>588207</v>
      </c>
      <c r="AF12" s="3">
        <v>-324103.16500000004</v>
      </c>
      <c r="AG12" s="4">
        <v>-35.525545744631707</v>
      </c>
      <c r="AH12" s="18">
        <v>18660889.119999997</v>
      </c>
      <c r="AI12" s="18">
        <v>3110148.1866666661</v>
      </c>
      <c r="AJ12" s="18">
        <v>2717627.29</v>
      </c>
      <c r="AK12" s="22">
        <v>-392520.89666666603</v>
      </c>
      <c r="AL12" s="20">
        <v>-12.620649342350291</v>
      </c>
    </row>
    <row r="13" spans="1:38" x14ac:dyDescent="0.4">
      <c r="A13" s="91"/>
      <c r="B13" s="11"/>
      <c r="C13" s="10" t="s">
        <v>18</v>
      </c>
      <c r="D13" s="3">
        <v>4410466.2</v>
      </c>
      <c r="E13" s="3">
        <v>735077.70000000007</v>
      </c>
      <c r="F13" s="3">
        <v>267734</v>
      </c>
      <c r="G13" s="3">
        <v>-467343.70000000007</v>
      </c>
      <c r="H13" s="4">
        <v>-63.577455825418184</v>
      </c>
      <c r="I13" s="3">
        <v>2070196.66</v>
      </c>
      <c r="J13" s="3">
        <v>345032.77666666667</v>
      </c>
      <c r="K13" s="3">
        <v>374812</v>
      </c>
      <c r="L13" s="3">
        <v>29779.223333333328</v>
      </c>
      <c r="M13" s="4">
        <v>8.6308389658014413</v>
      </c>
      <c r="N13" s="3">
        <v>5270002.72</v>
      </c>
      <c r="O13" s="3">
        <v>878333.78666666662</v>
      </c>
      <c r="P13" s="3">
        <v>871362.2</v>
      </c>
      <c r="Q13" s="3">
        <v>-6971.5866666666698</v>
      </c>
      <c r="R13" s="4">
        <v>-0.79372862259167909</v>
      </c>
      <c r="S13" s="3">
        <v>5344586.26</v>
      </c>
      <c r="T13" s="3">
        <v>890764.37666666659</v>
      </c>
      <c r="U13" s="3">
        <v>613416.1</v>
      </c>
      <c r="V13" s="3">
        <v>-277348.27666666661</v>
      </c>
      <c r="W13" s="4">
        <v>-31.135986567461625</v>
      </c>
      <c r="X13" s="3">
        <v>2336774.4500000002</v>
      </c>
      <c r="Y13" s="3">
        <v>389462.40833333338</v>
      </c>
      <c r="Z13" s="3">
        <v>427528.01</v>
      </c>
      <c r="AA13" s="3">
        <v>38065.601666666626</v>
      </c>
      <c r="AB13" s="4">
        <v>9.7738833972615424</v>
      </c>
      <c r="AC13" s="3">
        <v>1015713</v>
      </c>
      <c r="AD13" s="3">
        <v>169285.5</v>
      </c>
      <c r="AE13" s="3">
        <v>210002</v>
      </c>
      <c r="AF13" s="3">
        <v>40716.5</v>
      </c>
      <c r="AG13" s="4">
        <v>24.051971373803426</v>
      </c>
      <c r="AH13" s="18">
        <v>5065740.08</v>
      </c>
      <c r="AI13" s="18">
        <v>844290.01333333331</v>
      </c>
      <c r="AJ13" s="18">
        <v>686804.02999999991</v>
      </c>
      <c r="AK13" s="22">
        <v>-157485.9833333334</v>
      </c>
      <c r="AL13" s="20">
        <v>-18.653067174342674</v>
      </c>
    </row>
    <row r="14" spans="1:38" x14ac:dyDescent="0.4">
      <c r="A14" s="91"/>
      <c r="B14" s="11"/>
      <c r="C14" s="10" t="s">
        <v>19</v>
      </c>
      <c r="D14" s="3">
        <v>777891</v>
      </c>
      <c r="E14" s="3">
        <v>129648.5</v>
      </c>
      <c r="F14" s="3">
        <v>128658</v>
      </c>
      <c r="G14" s="3">
        <v>-990.5</v>
      </c>
      <c r="H14" s="4">
        <v>-0.76398878506114609</v>
      </c>
      <c r="I14" s="3">
        <v>300868.7</v>
      </c>
      <c r="J14" s="3">
        <v>50144.783333333333</v>
      </c>
      <c r="K14" s="3">
        <v>23450</v>
      </c>
      <c r="L14" s="3">
        <v>-26694.783333333333</v>
      </c>
      <c r="M14" s="4">
        <v>-53.235414650975656</v>
      </c>
      <c r="N14" s="3">
        <v>818610.91</v>
      </c>
      <c r="O14" s="3">
        <v>136435.15166666667</v>
      </c>
      <c r="P14" s="3">
        <v>309652</v>
      </c>
      <c r="Q14" s="3">
        <v>173216.84833333333</v>
      </c>
      <c r="R14" s="4">
        <v>126.95910563908804</v>
      </c>
      <c r="S14" s="3">
        <v>1052115.76</v>
      </c>
      <c r="T14" s="3">
        <v>175352.62666666668</v>
      </c>
      <c r="U14" s="3">
        <v>11870</v>
      </c>
      <c r="V14" s="3">
        <v>-163482.62666666668</v>
      </c>
      <c r="W14" s="4">
        <v>-93.230782894080022</v>
      </c>
      <c r="X14" s="3">
        <v>1336495.45</v>
      </c>
      <c r="Y14" s="3">
        <v>222749.24166666667</v>
      </c>
      <c r="Z14" s="3">
        <v>24080</v>
      </c>
      <c r="AA14" s="3">
        <v>-198669.24166666667</v>
      </c>
      <c r="AB14" s="4">
        <v>-89.189637720053597</v>
      </c>
      <c r="AC14" s="3">
        <v>334002.5</v>
      </c>
      <c r="AD14" s="3">
        <v>55667.083333333336</v>
      </c>
      <c r="AE14" s="3">
        <v>0</v>
      </c>
      <c r="AF14" s="3">
        <v>-55667.083333333336</v>
      </c>
      <c r="AG14" s="4">
        <v>-100</v>
      </c>
      <c r="AH14" s="18">
        <v>1372588.8399999999</v>
      </c>
      <c r="AI14" s="18">
        <v>228764.80666666664</v>
      </c>
      <c r="AJ14" s="18">
        <v>20858</v>
      </c>
      <c r="AK14" s="22">
        <v>-207906.80666666664</v>
      </c>
      <c r="AL14" s="20">
        <v>-90.882338807300812</v>
      </c>
    </row>
    <row r="15" spans="1:38" x14ac:dyDescent="0.4">
      <c r="A15" s="91"/>
      <c r="B15" s="11"/>
      <c r="C15" s="10" t="s">
        <v>20</v>
      </c>
      <c r="D15" s="3">
        <v>4824660</v>
      </c>
      <c r="E15" s="3">
        <v>804110</v>
      </c>
      <c r="F15" s="3">
        <v>340535</v>
      </c>
      <c r="G15" s="3">
        <v>-463575</v>
      </c>
      <c r="H15" s="4">
        <v>-57.650694556714875</v>
      </c>
      <c r="I15" s="3">
        <v>3376483</v>
      </c>
      <c r="J15" s="3">
        <v>562747.16666666663</v>
      </c>
      <c r="K15" s="3">
        <v>285185</v>
      </c>
      <c r="L15" s="3">
        <v>-277562.16666666663</v>
      </c>
      <c r="M15" s="4">
        <v>-49.32271241999441</v>
      </c>
      <c r="N15" s="3">
        <v>7393669.0899999999</v>
      </c>
      <c r="O15" s="3">
        <v>1232278.1816666666</v>
      </c>
      <c r="P15" s="3">
        <v>1066878</v>
      </c>
      <c r="Q15" s="3">
        <v>-165400.18166666664</v>
      </c>
      <c r="R15" s="4">
        <v>-13.42230870654234</v>
      </c>
      <c r="S15" s="3">
        <v>15193247</v>
      </c>
      <c r="T15" s="3">
        <v>2532207.8333333335</v>
      </c>
      <c r="U15" s="3">
        <v>2478417.2400000002</v>
      </c>
      <c r="V15" s="3">
        <v>-53790.593333333265</v>
      </c>
      <c r="W15" s="4">
        <v>-2.1242566516558283</v>
      </c>
      <c r="X15" s="3">
        <v>4402104.55</v>
      </c>
      <c r="Y15" s="3">
        <v>733684.09166666667</v>
      </c>
      <c r="Z15" s="3">
        <v>586593.5</v>
      </c>
      <c r="AA15" s="3">
        <v>-147090.59166666667</v>
      </c>
      <c r="AB15" s="4">
        <v>-20.048218754822621</v>
      </c>
      <c r="AC15" s="3">
        <v>4605115.28</v>
      </c>
      <c r="AD15" s="3">
        <v>767519.21333333338</v>
      </c>
      <c r="AE15" s="3">
        <v>342925</v>
      </c>
      <c r="AF15" s="3">
        <v>-424594.21333333338</v>
      </c>
      <c r="AG15" s="4">
        <v>-55.320336736499677</v>
      </c>
      <c r="AH15" s="18">
        <v>12357966.209999999</v>
      </c>
      <c r="AI15" s="18">
        <v>2059661.0349999999</v>
      </c>
      <c r="AJ15" s="18">
        <v>2032287.22</v>
      </c>
      <c r="AK15" s="22">
        <v>-27373.814999999944</v>
      </c>
      <c r="AL15" s="20">
        <v>-1.32904466001125</v>
      </c>
    </row>
    <row r="16" spans="1:38" x14ac:dyDescent="0.4">
      <c r="A16" s="91"/>
      <c r="B16" s="11"/>
      <c r="C16" s="10" t="s">
        <v>21</v>
      </c>
      <c r="D16" s="3">
        <v>13129161.08</v>
      </c>
      <c r="E16" s="3">
        <v>2188193.5133333332</v>
      </c>
      <c r="F16" s="3">
        <v>2344437.2000000002</v>
      </c>
      <c r="G16" s="3">
        <v>156243.686666667</v>
      </c>
      <c r="H16" s="4">
        <v>7.1403048091782733</v>
      </c>
      <c r="I16" s="3">
        <v>12837777.689999999</v>
      </c>
      <c r="J16" s="3">
        <v>2139629.6149999998</v>
      </c>
      <c r="K16" s="3">
        <v>2098047.39</v>
      </c>
      <c r="L16" s="3">
        <v>-41582.224999999627</v>
      </c>
      <c r="M16" s="4">
        <v>-1.9434309895733815</v>
      </c>
      <c r="N16" s="3">
        <v>22752988.27</v>
      </c>
      <c r="O16" s="3">
        <v>3792164.7116666664</v>
      </c>
      <c r="P16" s="3">
        <v>3802350.26</v>
      </c>
      <c r="Q16" s="3">
        <v>10185.54833333334</v>
      </c>
      <c r="R16" s="4">
        <v>0.26859456557879219</v>
      </c>
      <c r="S16" s="3">
        <v>26834655.77</v>
      </c>
      <c r="T16" s="3">
        <v>4472442.6283333329</v>
      </c>
      <c r="U16" s="3">
        <v>4707724.3</v>
      </c>
      <c r="V16" s="3">
        <v>235281.67166666687</v>
      </c>
      <c r="W16" s="4">
        <v>5.2606973687294714</v>
      </c>
      <c r="X16" s="3">
        <v>19685004.41</v>
      </c>
      <c r="Y16" s="3">
        <v>3280834.0683333334</v>
      </c>
      <c r="Z16" s="3">
        <v>1839901.2699999998</v>
      </c>
      <c r="AA16" s="3">
        <v>-1440932.7983333336</v>
      </c>
      <c r="AB16" s="4">
        <v>-43.919709693374671</v>
      </c>
      <c r="AC16" s="3">
        <v>9947617.5199999996</v>
      </c>
      <c r="AD16" s="3">
        <v>1657936.2533333332</v>
      </c>
      <c r="AE16" s="3">
        <v>1123118.8599999999</v>
      </c>
      <c r="AF16" s="3">
        <v>-534817.39333333331</v>
      </c>
      <c r="AG16" s="4">
        <v>-32.258019104055784</v>
      </c>
      <c r="AH16" s="18">
        <v>46946946.910000004</v>
      </c>
      <c r="AI16" s="18">
        <v>7824491.1516666673</v>
      </c>
      <c r="AJ16" s="18">
        <v>7191655.4100000001</v>
      </c>
      <c r="AK16" s="22">
        <v>-632835.74166666716</v>
      </c>
      <c r="AL16" s="20">
        <v>-8.0878836642542442</v>
      </c>
    </row>
    <row r="17" spans="1:38" x14ac:dyDescent="0.4">
      <c r="A17" s="91"/>
      <c r="B17" s="11"/>
      <c r="C17" s="10" t="s">
        <v>22</v>
      </c>
      <c r="D17" s="3">
        <v>19625602</v>
      </c>
      <c r="E17" s="3">
        <v>3270933.6666666665</v>
      </c>
      <c r="F17" s="3">
        <v>3157700.24</v>
      </c>
      <c r="G17" s="3">
        <v>-113233.42666666629</v>
      </c>
      <c r="H17" s="4">
        <v>-3.4618074900326512</v>
      </c>
      <c r="I17" s="3">
        <v>11759177.93</v>
      </c>
      <c r="J17" s="3">
        <v>1959862.9883333333</v>
      </c>
      <c r="K17" s="3">
        <v>1716858</v>
      </c>
      <c r="L17" s="3">
        <v>-243004.98833333328</v>
      </c>
      <c r="M17" s="4">
        <v>-12.399080434698378</v>
      </c>
      <c r="N17" s="3">
        <v>24563352.329999998</v>
      </c>
      <c r="O17" s="3">
        <v>4093892.0549999997</v>
      </c>
      <c r="P17" s="3">
        <v>3439031.3499999996</v>
      </c>
      <c r="Q17" s="3">
        <v>-654860.70500000007</v>
      </c>
      <c r="R17" s="4">
        <v>-15.996042304051421</v>
      </c>
      <c r="S17" s="3">
        <v>45386767.840000004</v>
      </c>
      <c r="T17" s="3">
        <v>7564461.3066666676</v>
      </c>
      <c r="U17" s="3">
        <v>6219797.7000000002</v>
      </c>
      <c r="V17" s="3">
        <v>-1344663.6066666674</v>
      </c>
      <c r="W17" s="4">
        <v>-17.776065633141599</v>
      </c>
      <c r="X17" s="3">
        <v>16080409.449999999</v>
      </c>
      <c r="Y17" s="3">
        <v>2680068.2416666667</v>
      </c>
      <c r="Z17" s="3">
        <v>2398088</v>
      </c>
      <c r="AA17" s="3">
        <v>-281980.2416666667</v>
      </c>
      <c r="AB17" s="4">
        <v>-10.521382899239548</v>
      </c>
      <c r="AC17" s="3">
        <v>10475338</v>
      </c>
      <c r="AD17" s="3">
        <v>1745889.6666666667</v>
      </c>
      <c r="AE17" s="3">
        <v>1248879.02</v>
      </c>
      <c r="AF17" s="3">
        <v>-497010.64666666673</v>
      </c>
      <c r="AG17" s="4">
        <v>-28.46747169399212</v>
      </c>
      <c r="AH17" s="18">
        <v>52977966.890000001</v>
      </c>
      <c r="AI17" s="18">
        <v>8829661.1483333334</v>
      </c>
      <c r="AJ17" s="18">
        <v>9452198.4299999997</v>
      </c>
      <c r="AK17" s="22">
        <v>622537.28166666627</v>
      </c>
      <c r="AL17" s="20">
        <v>7.0505229046550095</v>
      </c>
    </row>
    <row r="18" spans="1:38" x14ac:dyDescent="0.4">
      <c r="A18" s="91"/>
      <c r="B18" s="11"/>
      <c r="C18" s="10" t="s">
        <v>23</v>
      </c>
      <c r="D18" s="3">
        <v>4922261</v>
      </c>
      <c r="E18" s="3">
        <v>820376.83333333337</v>
      </c>
      <c r="F18" s="3">
        <v>166485</v>
      </c>
      <c r="G18" s="3">
        <v>-653891.83333333337</v>
      </c>
      <c r="H18" s="4">
        <v>-79.706277257544855</v>
      </c>
      <c r="I18" s="3">
        <v>2637190</v>
      </c>
      <c r="J18" s="3">
        <v>439531.66666666669</v>
      </c>
      <c r="K18" s="3">
        <v>437750</v>
      </c>
      <c r="L18" s="3">
        <v>-1781.6666666666861</v>
      </c>
      <c r="M18" s="4">
        <v>-0.4053557005752379</v>
      </c>
      <c r="N18" s="3">
        <v>4090603.64</v>
      </c>
      <c r="O18" s="3">
        <v>681767.27333333332</v>
      </c>
      <c r="P18" s="3">
        <v>246472</v>
      </c>
      <c r="Q18" s="3">
        <v>-435295.27333333332</v>
      </c>
      <c r="R18" s="4">
        <v>-63.848074021661994</v>
      </c>
      <c r="S18" s="3">
        <v>13847049.52</v>
      </c>
      <c r="T18" s="3">
        <v>2307841.5866666664</v>
      </c>
      <c r="U18" s="3">
        <v>1190906</v>
      </c>
      <c r="V18" s="3">
        <v>-1116935.5866666664</v>
      </c>
      <c r="W18" s="4">
        <v>-48.397411378651583</v>
      </c>
      <c r="X18" s="3">
        <v>4383316</v>
      </c>
      <c r="Y18" s="3">
        <v>730552.66666666663</v>
      </c>
      <c r="Z18" s="3">
        <v>249370</v>
      </c>
      <c r="AA18" s="3">
        <v>-481182.66666666663</v>
      </c>
      <c r="AB18" s="4">
        <v>-65.865568441791552</v>
      </c>
      <c r="AC18" s="3">
        <v>4975732.9000000004</v>
      </c>
      <c r="AD18" s="3">
        <v>829288.81666666677</v>
      </c>
      <c r="AE18" s="3">
        <v>138420</v>
      </c>
      <c r="AF18" s="3">
        <v>-690868.81666666677</v>
      </c>
      <c r="AG18" s="4">
        <v>-83.308589574814192</v>
      </c>
      <c r="AH18" s="18">
        <v>16357929.609999999</v>
      </c>
      <c r="AI18" s="18">
        <v>2726321.6016666666</v>
      </c>
      <c r="AJ18" s="18">
        <v>720880</v>
      </c>
      <c r="AK18" s="22">
        <v>-2005441.6016666666</v>
      </c>
      <c r="AL18" s="20">
        <v>-73.558511968679383</v>
      </c>
    </row>
    <row r="19" spans="1:38" x14ac:dyDescent="0.4">
      <c r="A19" s="91"/>
      <c r="B19" s="11"/>
      <c r="C19" s="10" t="s">
        <v>24</v>
      </c>
      <c r="D19" s="3">
        <v>2601919</v>
      </c>
      <c r="E19" s="3">
        <v>433653.16666666669</v>
      </c>
      <c r="F19" s="3">
        <v>322556.5</v>
      </c>
      <c r="G19" s="3">
        <v>-111096.66666666669</v>
      </c>
      <c r="H19" s="4">
        <v>-25.618783674664741</v>
      </c>
      <c r="I19" s="3">
        <v>2956367.83</v>
      </c>
      <c r="J19" s="3">
        <v>492727.97166666668</v>
      </c>
      <c r="K19" s="3">
        <v>624246.27</v>
      </c>
      <c r="L19" s="3">
        <v>131518.29833333334</v>
      </c>
      <c r="M19" s="4">
        <v>26.691867703079424</v>
      </c>
      <c r="N19" s="3">
        <v>12423653.289999999</v>
      </c>
      <c r="O19" s="3">
        <v>2070608.8816666666</v>
      </c>
      <c r="P19" s="3">
        <v>2764998.7899999996</v>
      </c>
      <c r="Q19" s="3">
        <v>694389.90833333298</v>
      </c>
      <c r="R19" s="4">
        <v>33.535541863145454</v>
      </c>
      <c r="S19" s="3">
        <v>9478504.1999999993</v>
      </c>
      <c r="T19" s="3">
        <v>1579750.7</v>
      </c>
      <c r="U19" s="3">
        <v>773908.97</v>
      </c>
      <c r="V19" s="3">
        <v>-805841.73</v>
      </c>
      <c r="W19" s="4">
        <v>-51.010689851253112</v>
      </c>
      <c r="X19" s="3">
        <v>2115204.5499999998</v>
      </c>
      <c r="Y19" s="3">
        <v>352534.09166666662</v>
      </c>
      <c r="Z19" s="3">
        <v>722570.98</v>
      </c>
      <c r="AA19" s="3">
        <v>370036.88833333337</v>
      </c>
      <c r="AB19" s="4">
        <v>104.96485221724777</v>
      </c>
      <c r="AC19" s="3">
        <v>2448613.5</v>
      </c>
      <c r="AD19" s="3">
        <v>408102.25</v>
      </c>
      <c r="AE19" s="3">
        <v>316952</v>
      </c>
      <c r="AF19" s="3">
        <v>-91150.25</v>
      </c>
      <c r="AG19" s="4">
        <v>-22.335150075746949</v>
      </c>
      <c r="AH19" s="18">
        <v>7363639.4800000004</v>
      </c>
      <c r="AI19" s="18">
        <v>1227273.2466666668</v>
      </c>
      <c r="AJ19" s="18">
        <v>767481.41</v>
      </c>
      <c r="AK19" s="22">
        <v>-459791.83666666679</v>
      </c>
      <c r="AL19" s="20">
        <v>-37.464504169343179</v>
      </c>
    </row>
    <row r="20" spans="1:38" x14ac:dyDescent="0.4">
      <c r="A20" s="91"/>
      <c r="B20" s="11"/>
      <c r="C20" s="10" t="s">
        <v>25</v>
      </c>
      <c r="D20" s="3">
        <v>3135681</v>
      </c>
      <c r="E20" s="3">
        <v>522613.5</v>
      </c>
      <c r="F20" s="3">
        <v>280533.52</v>
      </c>
      <c r="G20" s="3">
        <v>-242079.97999999998</v>
      </c>
      <c r="H20" s="4">
        <v>-46.32103456952413</v>
      </c>
      <c r="I20" s="3">
        <v>382525</v>
      </c>
      <c r="J20" s="3">
        <v>63754.166666666664</v>
      </c>
      <c r="K20" s="3">
        <v>260726</v>
      </c>
      <c r="L20" s="3">
        <v>196971.83333333334</v>
      </c>
      <c r="M20" s="4">
        <v>308.95523168420368</v>
      </c>
      <c r="N20" s="3">
        <v>2493075.27</v>
      </c>
      <c r="O20" s="3">
        <v>415512.54499999998</v>
      </c>
      <c r="P20" s="3">
        <v>67610.899999999994</v>
      </c>
      <c r="Q20" s="3">
        <v>-347901.64500000002</v>
      </c>
      <c r="R20" s="4">
        <v>-83.728313184864263</v>
      </c>
      <c r="S20" s="3">
        <v>4899299</v>
      </c>
      <c r="T20" s="3">
        <v>816549.83333333337</v>
      </c>
      <c r="U20" s="3">
        <v>583498</v>
      </c>
      <c r="V20" s="3">
        <v>-233051.83333333337</v>
      </c>
      <c r="W20" s="4">
        <v>-28.541042300133146</v>
      </c>
      <c r="X20" s="3">
        <v>1570112.6400000001</v>
      </c>
      <c r="Y20" s="3">
        <v>261685.44000000003</v>
      </c>
      <c r="Z20" s="3">
        <v>128149</v>
      </c>
      <c r="AA20" s="3">
        <v>-133536.44000000003</v>
      </c>
      <c r="AB20" s="4">
        <v>-51.029373281142433</v>
      </c>
      <c r="AC20" s="3">
        <v>842390.5</v>
      </c>
      <c r="AD20" s="3">
        <v>140398.41666666666</v>
      </c>
      <c r="AE20" s="3">
        <v>24947</v>
      </c>
      <c r="AF20" s="3">
        <v>-115451.41666666666</v>
      </c>
      <c r="AG20" s="4">
        <v>-82.231281098255508</v>
      </c>
      <c r="AH20" s="18">
        <v>2897700.09</v>
      </c>
      <c r="AI20" s="18">
        <v>482950.01499999996</v>
      </c>
      <c r="AJ20" s="18">
        <v>6316526</v>
      </c>
      <c r="AK20" s="22">
        <v>5833575.9850000003</v>
      </c>
      <c r="AL20" s="20">
        <v>1207.9047114223613</v>
      </c>
    </row>
    <row r="21" spans="1:38" x14ac:dyDescent="0.4">
      <c r="A21" s="12"/>
      <c r="B21" s="13"/>
      <c r="C21" s="10" t="s">
        <v>26</v>
      </c>
      <c r="D21" s="3">
        <v>2909530</v>
      </c>
      <c r="E21" s="3">
        <v>484921.66666666669</v>
      </c>
      <c r="F21" s="3">
        <v>514758</v>
      </c>
      <c r="G21" s="3">
        <v>29836.333333333314</v>
      </c>
      <c r="H21" s="4">
        <v>6.1528150594769553</v>
      </c>
      <c r="I21" s="3">
        <v>4206045</v>
      </c>
      <c r="J21" s="3">
        <v>701007.5</v>
      </c>
      <c r="K21" s="3">
        <v>740123</v>
      </c>
      <c r="L21" s="3">
        <v>39115.5</v>
      </c>
      <c r="M21" s="4">
        <v>5.5798975046629318</v>
      </c>
      <c r="N21" s="3">
        <v>7493776</v>
      </c>
      <c r="O21" s="3">
        <v>1248962.6666666667</v>
      </c>
      <c r="P21" s="3">
        <v>2295737</v>
      </c>
      <c r="Q21" s="3">
        <v>1046774.3333333333</v>
      </c>
      <c r="R21" s="4">
        <v>83.811499035999987</v>
      </c>
      <c r="S21" s="3">
        <v>34895963</v>
      </c>
      <c r="T21" s="3">
        <v>5815993.833333333</v>
      </c>
      <c r="U21" s="3">
        <v>2279375.9</v>
      </c>
      <c r="V21" s="3">
        <v>-3536617.9333333331</v>
      </c>
      <c r="W21" s="4">
        <v>-60.80848836296623</v>
      </c>
      <c r="X21" s="3">
        <v>7142408.8200000003</v>
      </c>
      <c r="Y21" s="3">
        <v>1190401.47</v>
      </c>
      <c r="Z21" s="3">
        <v>1435313</v>
      </c>
      <c r="AA21" s="3">
        <v>244911.53000000003</v>
      </c>
      <c r="AB21" s="4">
        <v>20.573859842427787</v>
      </c>
      <c r="AC21" s="3">
        <v>4120605.9</v>
      </c>
      <c r="AD21" s="3">
        <v>686767.65</v>
      </c>
      <c r="AE21" s="3">
        <v>511889</v>
      </c>
      <c r="AF21" s="3">
        <v>-174878.65000000002</v>
      </c>
      <c r="AG21" s="4">
        <v>-25.464019745251541</v>
      </c>
      <c r="AH21" s="18">
        <v>12470291.620000001</v>
      </c>
      <c r="AI21" s="18">
        <v>2078381.9366666668</v>
      </c>
      <c r="AJ21" s="18">
        <v>1462663.1199999999</v>
      </c>
      <c r="AK21" s="22">
        <v>-615718.81666666688</v>
      </c>
      <c r="AL21" s="20">
        <v>-29.624911851099128</v>
      </c>
    </row>
    <row r="22" spans="1:38" s="17" customFormat="1" x14ac:dyDescent="0.4">
      <c r="A22" s="85" t="s">
        <v>27</v>
      </c>
      <c r="B22" s="85"/>
      <c r="C22" s="86"/>
      <c r="D22" s="5">
        <v>79746527.520000011</v>
      </c>
      <c r="E22" s="5">
        <v>13291087.919999998</v>
      </c>
      <c r="F22" s="5">
        <v>10084604.310000001</v>
      </c>
      <c r="G22" s="5">
        <v>-3206483.6099999989</v>
      </c>
      <c r="H22" s="6">
        <v>-24.125065075936984</v>
      </c>
      <c r="I22" s="5">
        <v>55205892.029999994</v>
      </c>
      <c r="J22" s="5">
        <v>9200982.004999999</v>
      </c>
      <c r="K22" s="5">
        <v>8791775.6600000001</v>
      </c>
      <c r="L22" s="5">
        <v>-409206.34499999939</v>
      </c>
      <c r="M22" s="6">
        <v>-4.4474203381511712</v>
      </c>
      <c r="N22" s="5">
        <v>118360448.80999999</v>
      </c>
      <c r="O22" s="5">
        <v>19726741.468333337</v>
      </c>
      <c r="P22" s="5">
        <v>19329950.82</v>
      </c>
      <c r="Q22" s="5">
        <v>-396790.6483333339</v>
      </c>
      <c r="R22" s="6">
        <v>-2.0114353349755625</v>
      </c>
      <c r="S22" s="5">
        <v>222613030.90000001</v>
      </c>
      <c r="T22" s="5">
        <v>37102171.816666663</v>
      </c>
      <c r="U22" s="5">
        <v>26368524.869999997</v>
      </c>
      <c r="V22" s="5">
        <v>-10733646.946666665</v>
      </c>
      <c r="W22" s="6">
        <v>-28.929969382129283</v>
      </c>
      <c r="X22" s="5">
        <v>74291091.599999994</v>
      </c>
      <c r="Y22" s="5">
        <v>12381848.6</v>
      </c>
      <c r="Z22" s="5">
        <v>9621695.9699999988</v>
      </c>
      <c r="AA22" s="5">
        <v>-2760152.6300000008</v>
      </c>
      <c r="AB22" s="6">
        <v>-22.291926829084314</v>
      </c>
      <c r="AC22" s="5">
        <v>54450829.289999992</v>
      </c>
      <c r="AD22" s="5">
        <v>9075138.2149999999</v>
      </c>
      <c r="AE22" s="5">
        <v>5715285.5099999998</v>
      </c>
      <c r="AF22" s="5">
        <v>-3359852.7050000001</v>
      </c>
      <c r="AG22" s="6">
        <v>-37.022606437515286</v>
      </c>
      <c r="AH22" s="19">
        <v>210270639.05000001</v>
      </c>
      <c r="AI22" s="19">
        <v>35045106.508333333</v>
      </c>
      <c r="AJ22" s="19">
        <v>35698247.549999997</v>
      </c>
      <c r="AK22" s="23">
        <v>653141.04166666651</v>
      </c>
      <c r="AL22" s="21">
        <v>1.8637153849464172</v>
      </c>
    </row>
    <row r="23" spans="1:38" s="17" customFormat="1" x14ac:dyDescent="0.4">
      <c r="A23" s="36"/>
      <c r="B23" s="37" t="s">
        <v>66</v>
      </c>
      <c r="C23" s="38"/>
      <c r="D23" s="51"/>
      <c r="E23" s="51"/>
      <c r="F23" s="51"/>
      <c r="G23" s="51"/>
      <c r="H23" s="51">
        <v>1</v>
      </c>
      <c r="I23" s="51"/>
      <c r="J23" s="51"/>
      <c r="K23" s="51"/>
      <c r="L23" s="51"/>
      <c r="M23" s="51">
        <v>0</v>
      </c>
      <c r="N23" s="51"/>
      <c r="O23" s="51"/>
      <c r="P23" s="51"/>
      <c r="Q23" s="51"/>
      <c r="R23" s="52">
        <v>4</v>
      </c>
      <c r="S23" s="51"/>
      <c r="T23" s="51"/>
      <c r="U23" s="51"/>
      <c r="V23" s="51"/>
      <c r="W23" s="51">
        <v>4</v>
      </c>
      <c r="X23" s="51"/>
      <c r="Y23" s="51"/>
      <c r="Z23" s="51"/>
      <c r="AA23" s="51"/>
      <c r="AB23" s="51">
        <v>3</v>
      </c>
      <c r="AC23" s="51"/>
      <c r="AD23" s="51"/>
      <c r="AE23" s="51"/>
      <c r="AF23" s="51"/>
      <c r="AG23" s="51">
        <v>1</v>
      </c>
      <c r="AH23" s="53"/>
      <c r="AI23" s="53"/>
      <c r="AJ23" s="53"/>
      <c r="AK23" s="53"/>
      <c r="AL23" s="53">
        <v>0</v>
      </c>
    </row>
    <row r="24" spans="1:38" x14ac:dyDescent="0.4">
      <c r="A24" s="87">
        <v>4</v>
      </c>
      <c r="B24" s="7" t="s">
        <v>28</v>
      </c>
      <c r="C24" s="10" t="s">
        <v>29</v>
      </c>
      <c r="D24" s="3"/>
      <c r="E24" s="3"/>
      <c r="F24" s="3"/>
      <c r="G24" s="3"/>
      <c r="H24" s="4"/>
      <c r="I24" s="3"/>
      <c r="J24" s="3"/>
      <c r="K24" s="3"/>
      <c r="L24" s="3"/>
      <c r="M24" s="4"/>
      <c r="N24" s="3"/>
      <c r="O24" s="3"/>
      <c r="P24" s="3"/>
      <c r="Q24" s="3"/>
      <c r="R24" s="4"/>
      <c r="S24" s="3"/>
      <c r="T24" s="3"/>
      <c r="U24" s="3"/>
      <c r="V24" s="3"/>
      <c r="W24" s="4"/>
      <c r="X24" s="3"/>
      <c r="Y24" s="3"/>
      <c r="Z24" s="3"/>
      <c r="AA24" s="3"/>
      <c r="AB24" s="4"/>
      <c r="AC24" s="3"/>
      <c r="AD24" s="3"/>
      <c r="AE24" s="3"/>
      <c r="AF24" s="3"/>
      <c r="AG24" s="4"/>
      <c r="AH24" s="18"/>
      <c r="AI24" s="18"/>
      <c r="AJ24" s="18"/>
      <c r="AK24" s="22"/>
      <c r="AL24" s="20"/>
    </row>
    <row r="25" spans="1:38" x14ac:dyDescent="0.4">
      <c r="A25" s="88"/>
      <c r="B25" s="40"/>
      <c r="C25" s="64" t="s">
        <v>30</v>
      </c>
      <c r="D25" s="65">
        <v>100128608991.03001</v>
      </c>
      <c r="E25" s="3">
        <v>16688101498.505003</v>
      </c>
      <c r="F25" s="3">
        <v>32778715</v>
      </c>
      <c r="G25" s="3">
        <v>-16655322783.505003</v>
      </c>
      <c r="H25" s="4">
        <v>-99.803580323364301</v>
      </c>
      <c r="I25" s="3">
        <v>155244937.93000001</v>
      </c>
      <c r="J25" s="3">
        <v>25874156.321666669</v>
      </c>
      <c r="K25" s="3">
        <v>22588336.630000003</v>
      </c>
      <c r="L25" s="3">
        <v>-3285819.6916666664</v>
      </c>
      <c r="M25" s="4">
        <v>-12.699234134699749</v>
      </c>
      <c r="N25" s="3">
        <v>306229304.66000003</v>
      </c>
      <c r="O25" s="3">
        <v>51038217.443333335</v>
      </c>
      <c r="P25" s="3">
        <v>25779208.809999999</v>
      </c>
      <c r="Q25" s="3">
        <v>-25259008.633333337</v>
      </c>
      <c r="R25" s="4">
        <v>-49.490381715188008</v>
      </c>
      <c r="S25" s="3">
        <v>679733033.38</v>
      </c>
      <c r="T25" s="3">
        <v>113288838.89666666</v>
      </c>
      <c r="U25" s="3">
        <v>128092368.45999996</v>
      </c>
      <c r="V25" s="3">
        <v>14803529.563333303</v>
      </c>
      <c r="W25" s="4">
        <v>13.067067954360395</v>
      </c>
      <c r="X25" s="3">
        <v>319673881.85000002</v>
      </c>
      <c r="Y25" s="3">
        <v>53278980.308333337</v>
      </c>
      <c r="Z25" s="3">
        <v>46971185.550000004</v>
      </c>
      <c r="AA25" s="3">
        <v>-6307794.7583333328</v>
      </c>
      <c r="AB25" s="4">
        <v>-11.839180708469254</v>
      </c>
      <c r="AC25" s="3">
        <v>177343828.12999997</v>
      </c>
      <c r="AD25" s="3">
        <v>29557304.688333329</v>
      </c>
      <c r="AE25" s="3">
        <v>22654202.349999998</v>
      </c>
      <c r="AF25" s="3">
        <v>-6903102.338333331</v>
      </c>
      <c r="AG25" s="4">
        <v>-23.354979119791256</v>
      </c>
      <c r="AH25" s="18">
        <v>995963496.07000005</v>
      </c>
      <c r="AI25" s="18">
        <v>165993916.01166669</v>
      </c>
      <c r="AJ25" s="18">
        <v>103225198.28999998</v>
      </c>
      <c r="AK25" s="22">
        <v>-62768717.721666709</v>
      </c>
      <c r="AL25" s="20">
        <v>-37.813866453548265</v>
      </c>
    </row>
    <row r="26" spans="1:38" x14ac:dyDescent="0.4">
      <c r="A26" s="88"/>
      <c r="B26" s="40"/>
      <c r="C26" s="49" t="s">
        <v>31</v>
      </c>
      <c r="D26" s="3">
        <v>106768471.09</v>
      </c>
      <c r="E26" s="3">
        <v>17794745.181666669</v>
      </c>
      <c r="F26" s="3">
        <v>21206901.949999999</v>
      </c>
      <c r="G26" s="3">
        <v>3412156.7683333308</v>
      </c>
      <c r="H26" s="4">
        <v>19.175080808961297</v>
      </c>
      <c r="I26" s="3">
        <v>97143056.489999995</v>
      </c>
      <c r="J26" s="3">
        <v>16190509.414999999</v>
      </c>
      <c r="K26" s="3">
        <v>14670101.980000002</v>
      </c>
      <c r="L26" s="3">
        <v>-1520407.4349999968</v>
      </c>
      <c r="M26" s="4">
        <v>-9.3907325336618932</v>
      </c>
      <c r="N26" s="3">
        <v>149373269.38</v>
      </c>
      <c r="O26" s="3">
        <v>24895544.896666665</v>
      </c>
      <c r="P26" s="3">
        <v>17746350.120000001</v>
      </c>
      <c r="Q26" s="3">
        <v>-7149194.7766666636</v>
      </c>
      <c r="R26" s="4">
        <v>-28.716763607065655</v>
      </c>
      <c r="S26" s="3">
        <v>405636576.40000004</v>
      </c>
      <c r="T26" s="3">
        <v>67606096.066666678</v>
      </c>
      <c r="U26" s="3">
        <v>83383322.879999995</v>
      </c>
      <c r="V26" s="3">
        <v>15777226.813333318</v>
      </c>
      <c r="W26" s="4">
        <v>23.336988424498468</v>
      </c>
      <c r="X26" s="3">
        <v>197134642.07999998</v>
      </c>
      <c r="Y26" s="3">
        <v>32855773.679999996</v>
      </c>
      <c r="Z26" s="3">
        <v>28999801.540000003</v>
      </c>
      <c r="AA26" s="3">
        <v>-3855972.1399999931</v>
      </c>
      <c r="AB26" s="4">
        <v>-11.736056431223851</v>
      </c>
      <c r="AC26" s="3">
        <v>101574944.45</v>
      </c>
      <c r="AD26" s="3">
        <v>16929157.408333335</v>
      </c>
      <c r="AE26" s="3">
        <v>13304904.819999998</v>
      </c>
      <c r="AF26" s="3">
        <v>-3624252.5883333366</v>
      </c>
      <c r="AG26" s="4">
        <v>-21.408345973257401</v>
      </c>
      <c r="AH26" s="18">
        <v>542986987.95000005</v>
      </c>
      <c r="AI26" s="18">
        <v>90497831.325000003</v>
      </c>
      <c r="AJ26" s="18">
        <v>58892879.099999994</v>
      </c>
      <c r="AK26" s="22">
        <v>-31604952.225000009</v>
      </c>
      <c r="AL26" s="20">
        <v>-34.923436023012357</v>
      </c>
    </row>
    <row r="27" spans="1:38" x14ac:dyDescent="0.4">
      <c r="A27" s="88"/>
      <c r="B27" s="40"/>
      <c r="C27" s="49" t="s">
        <v>32</v>
      </c>
      <c r="D27" s="3">
        <v>65449498.699999996</v>
      </c>
      <c r="E27" s="3">
        <v>10908249.783333333</v>
      </c>
      <c r="F27" s="3">
        <v>10744315.49</v>
      </c>
      <c r="G27" s="3">
        <v>-163934.29333333299</v>
      </c>
      <c r="H27" s="4">
        <v>-1.5028468965187014</v>
      </c>
      <c r="I27" s="3">
        <v>49528445.720000006</v>
      </c>
      <c r="J27" s="3">
        <v>8254740.9533333341</v>
      </c>
      <c r="K27" s="3">
        <v>5431390.4699999997</v>
      </c>
      <c r="L27" s="3">
        <v>-2823350.4833333343</v>
      </c>
      <c r="M27" s="4">
        <v>-34.202775099723041</v>
      </c>
      <c r="N27" s="3">
        <v>84789907.390000001</v>
      </c>
      <c r="O27" s="3">
        <v>14131651.231666667</v>
      </c>
      <c r="P27" s="3">
        <v>8077973.7000000002</v>
      </c>
      <c r="Q27" s="3">
        <v>-6053677.5316666672</v>
      </c>
      <c r="R27" s="4">
        <v>-42.837722446060575</v>
      </c>
      <c r="S27" s="3">
        <v>107881603.52000001</v>
      </c>
      <c r="T27" s="3">
        <v>17980267.253333334</v>
      </c>
      <c r="U27" s="3">
        <v>20904230.859999999</v>
      </c>
      <c r="V27" s="3">
        <v>2923963.6066666655</v>
      </c>
      <c r="W27" s="4">
        <v>16.262069776101889</v>
      </c>
      <c r="X27" s="3">
        <v>58456270.189999998</v>
      </c>
      <c r="Y27" s="3">
        <v>9742711.6983333323</v>
      </c>
      <c r="Z27" s="3">
        <v>7881090.0999999996</v>
      </c>
      <c r="AA27" s="3">
        <v>-1861621.5983333327</v>
      </c>
      <c r="AB27" s="4">
        <v>-19.107838310065119</v>
      </c>
      <c r="AC27" s="3">
        <v>54707422.129999995</v>
      </c>
      <c r="AD27" s="3">
        <v>9117903.6883333325</v>
      </c>
      <c r="AE27" s="3">
        <v>6050311.0499999989</v>
      </c>
      <c r="AF27" s="3">
        <v>-3067592.6383333337</v>
      </c>
      <c r="AG27" s="4">
        <v>-33.643617471617105</v>
      </c>
      <c r="AH27" s="18">
        <v>213072537.83999997</v>
      </c>
      <c r="AI27" s="18">
        <v>35512089.639999993</v>
      </c>
      <c r="AJ27" s="18">
        <v>37106701.960000001</v>
      </c>
      <c r="AK27" s="22">
        <v>1594612.3200000077</v>
      </c>
      <c r="AL27" s="20">
        <v>4.4903364915025259</v>
      </c>
    </row>
    <row r="28" spans="1:38" x14ac:dyDescent="0.4">
      <c r="A28" s="88"/>
      <c r="B28" s="40"/>
      <c r="C28" s="49" t="s">
        <v>33</v>
      </c>
      <c r="D28" s="3">
        <v>30332022.07</v>
      </c>
      <c r="E28" s="3">
        <v>5055337.0116666667</v>
      </c>
      <c r="F28" s="3">
        <v>3094018.78</v>
      </c>
      <c r="G28" s="3">
        <v>-1961318.2316666669</v>
      </c>
      <c r="H28" s="4">
        <v>-38.79698281519812</v>
      </c>
      <c r="I28" s="3">
        <v>28301477.93</v>
      </c>
      <c r="J28" s="3">
        <v>4716912.9883333333</v>
      </c>
      <c r="K28" s="3">
        <v>115851.09</v>
      </c>
      <c r="L28" s="3">
        <v>-4601061.8983333334</v>
      </c>
      <c r="M28" s="4">
        <v>-97.543921410326149</v>
      </c>
      <c r="N28" s="3">
        <v>47183800</v>
      </c>
      <c r="O28" s="3">
        <v>7863966.666666667</v>
      </c>
      <c r="P28" s="3">
        <v>7611428.5999999996</v>
      </c>
      <c r="Q28" s="3">
        <v>-252538.06666666735</v>
      </c>
      <c r="R28" s="4">
        <v>-3.2113318554249632</v>
      </c>
      <c r="S28" s="3">
        <v>43671358.32</v>
      </c>
      <c r="T28" s="3">
        <v>7278559.7199999997</v>
      </c>
      <c r="U28" s="3">
        <v>4276441.2700000005</v>
      </c>
      <c r="V28" s="3">
        <v>-3002118.4499999993</v>
      </c>
      <c r="W28" s="4">
        <v>-41.246050942616975</v>
      </c>
      <c r="X28" s="3">
        <v>48694099.839999996</v>
      </c>
      <c r="Y28" s="3">
        <v>8115683.3066666657</v>
      </c>
      <c r="Z28" s="3">
        <v>6596037.8899999997</v>
      </c>
      <c r="AA28" s="3">
        <v>-1519645.416666666</v>
      </c>
      <c r="AB28" s="4">
        <v>-18.72479936986139</v>
      </c>
      <c r="AC28" s="3">
        <v>77112221.280000001</v>
      </c>
      <c r="AD28" s="3">
        <v>12852036.880000001</v>
      </c>
      <c r="AE28" s="3">
        <v>138</v>
      </c>
      <c r="AF28" s="3">
        <v>-12851898.880000001</v>
      </c>
      <c r="AG28" s="4">
        <v>-99.998926240242781</v>
      </c>
      <c r="AH28" s="18">
        <v>68127339.029999986</v>
      </c>
      <c r="AI28" s="18">
        <v>11354556.504999997</v>
      </c>
      <c r="AJ28" s="18">
        <v>1515655.27</v>
      </c>
      <c r="AK28" s="22">
        <v>-9838901.2349999975</v>
      </c>
      <c r="AL28" s="20">
        <v>-86.651567858836415</v>
      </c>
    </row>
    <row r="29" spans="1:38" x14ac:dyDescent="0.4">
      <c r="A29" s="88"/>
      <c r="B29" s="40"/>
      <c r="C29" s="49" t="s">
        <v>34</v>
      </c>
      <c r="D29" s="3">
        <v>135591441</v>
      </c>
      <c r="E29" s="3">
        <v>22598573.5</v>
      </c>
      <c r="F29" s="3">
        <v>28400929.5</v>
      </c>
      <c r="G29" s="3">
        <v>5802356</v>
      </c>
      <c r="H29" s="4">
        <v>25.675762233399379</v>
      </c>
      <c r="I29" s="3">
        <v>243792576.25</v>
      </c>
      <c r="J29" s="3">
        <v>40632096.041666664</v>
      </c>
      <c r="K29" s="3">
        <v>35837798.630000003</v>
      </c>
      <c r="L29" s="3">
        <v>-4794297.4116666615</v>
      </c>
      <c r="M29" s="4">
        <v>-11.799286472325456</v>
      </c>
      <c r="N29" s="3">
        <v>168581957</v>
      </c>
      <c r="O29" s="3">
        <v>28096992.833333332</v>
      </c>
      <c r="P29" s="3">
        <v>49650793.18</v>
      </c>
      <c r="Q29" s="3">
        <v>21553800.346666668</v>
      </c>
      <c r="R29" s="4">
        <v>76.71212529582867</v>
      </c>
      <c r="S29" s="3">
        <v>1150317083.79</v>
      </c>
      <c r="T29" s="3">
        <v>191719513.965</v>
      </c>
      <c r="U29" s="3">
        <v>92626541.839999989</v>
      </c>
      <c r="V29" s="3">
        <v>-99092972.125000015</v>
      </c>
      <c r="W29" s="4">
        <v>-51.686429866023062</v>
      </c>
      <c r="X29" s="3">
        <v>256191486.30000001</v>
      </c>
      <c r="Y29" s="3">
        <v>42698581.050000004</v>
      </c>
      <c r="Z29" s="3">
        <v>42828316.450000003</v>
      </c>
      <c r="AA29" s="3">
        <v>129735.39999999851</v>
      </c>
      <c r="AB29" s="4">
        <v>0.30384007339278662</v>
      </c>
      <c r="AC29" s="3">
        <v>156897416.18000001</v>
      </c>
      <c r="AD29" s="3">
        <v>26149569.363333333</v>
      </c>
      <c r="AE29" s="3">
        <v>34876770</v>
      </c>
      <c r="AF29" s="3">
        <v>8727200.6366666667</v>
      </c>
      <c r="AG29" s="4">
        <v>33.374165805207717</v>
      </c>
      <c r="AH29" s="18">
        <v>462331609.82000005</v>
      </c>
      <c r="AI29" s="18">
        <v>77055268.303333342</v>
      </c>
      <c r="AJ29" s="18">
        <v>136952977.51999998</v>
      </c>
      <c r="AK29" s="22">
        <v>59897709.216666639</v>
      </c>
      <c r="AL29" s="20">
        <v>77.733438005660048</v>
      </c>
    </row>
    <row r="30" spans="1:38" x14ac:dyDescent="0.4">
      <c r="A30" s="88"/>
      <c r="B30" s="40"/>
      <c r="C30" s="49" t="s">
        <v>35</v>
      </c>
      <c r="D30" s="3">
        <v>19948476</v>
      </c>
      <c r="E30" s="3">
        <v>3324746</v>
      </c>
      <c r="F30" s="3">
        <v>3949229.2</v>
      </c>
      <c r="G30" s="3">
        <v>624483.20000000019</v>
      </c>
      <c r="H30" s="4">
        <v>18.782884466963797</v>
      </c>
      <c r="I30" s="3">
        <v>166432199.42999998</v>
      </c>
      <c r="J30" s="3">
        <v>27738699.904999997</v>
      </c>
      <c r="K30" s="3">
        <v>19334523.100000001</v>
      </c>
      <c r="L30" s="3">
        <v>-8404176.804999996</v>
      </c>
      <c r="M30" s="4">
        <v>-30.297659348789864</v>
      </c>
      <c r="N30" s="3">
        <v>94109657.229999989</v>
      </c>
      <c r="O30" s="3">
        <v>15684942.871666664</v>
      </c>
      <c r="P30" s="3">
        <v>15316091.789999999</v>
      </c>
      <c r="Q30" s="3">
        <v>-368851.08166666515</v>
      </c>
      <c r="R30" s="4">
        <v>-2.3516252796365555</v>
      </c>
      <c r="S30" s="3">
        <v>140063272.15000001</v>
      </c>
      <c r="T30" s="3">
        <v>23343878.691666666</v>
      </c>
      <c r="U30" s="3">
        <v>33691437.420000002</v>
      </c>
      <c r="V30" s="3">
        <v>10347558.728333335</v>
      </c>
      <c r="W30" s="4">
        <v>44.326647105252576</v>
      </c>
      <c r="X30" s="3">
        <v>74336244.010000005</v>
      </c>
      <c r="Y30" s="3">
        <v>12389374.001666667</v>
      </c>
      <c r="Z30" s="3">
        <v>18951662.329999998</v>
      </c>
      <c r="AA30" s="3">
        <v>6562288.3283333313</v>
      </c>
      <c r="AB30" s="4">
        <v>52.967069421348867</v>
      </c>
      <c r="AC30" s="3">
        <v>47584715.670000002</v>
      </c>
      <c r="AD30" s="3">
        <v>7930785.9450000003</v>
      </c>
      <c r="AE30" s="3">
        <v>7040593</v>
      </c>
      <c r="AF30" s="3">
        <v>-890192.9450000003</v>
      </c>
      <c r="AG30" s="4">
        <v>-11.224523662263593</v>
      </c>
      <c r="AH30" s="18">
        <v>77518561.530000001</v>
      </c>
      <c r="AI30" s="18">
        <v>12919760.255000001</v>
      </c>
      <c r="AJ30" s="18">
        <v>31676983</v>
      </c>
      <c r="AK30" s="22">
        <v>18757222.744999997</v>
      </c>
      <c r="AL30" s="20">
        <v>145.18243663028403</v>
      </c>
    </row>
    <row r="31" spans="1:38" x14ac:dyDescent="0.4">
      <c r="A31" s="88"/>
      <c r="B31" s="40"/>
      <c r="C31" s="49" t="s">
        <v>36</v>
      </c>
      <c r="D31" s="3">
        <v>55573560.369999997</v>
      </c>
      <c r="E31" s="3">
        <v>9262260.0616666656</v>
      </c>
      <c r="F31" s="3">
        <v>10535916.25</v>
      </c>
      <c r="G31" s="3">
        <v>1273656.1883333344</v>
      </c>
      <c r="H31" s="4">
        <v>13.751030308515769</v>
      </c>
      <c r="I31" s="3">
        <v>51066451.25</v>
      </c>
      <c r="J31" s="3">
        <v>8511075.208333334</v>
      </c>
      <c r="K31" s="3">
        <v>7036242.1899999995</v>
      </c>
      <c r="L31" s="3">
        <v>-1474833.0183333345</v>
      </c>
      <c r="M31" s="4">
        <v>-17.328398377790165</v>
      </c>
      <c r="N31" s="3">
        <v>91429625.890000001</v>
      </c>
      <c r="O31" s="3">
        <v>15238270.981666667</v>
      </c>
      <c r="P31" s="3">
        <v>15270620.470000001</v>
      </c>
      <c r="Q31" s="3">
        <v>32349.488333333284</v>
      </c>
      <c r="R31" s="4">
        <v>0.21229106879811568</v>
      </c>
      <c r="S31" s="3">
        <v>183130285.56999999</v>
      </c>
      <c r="T31" s="3">
        <v>30521714.261666667</v>
      </c>
      <c r="U31" s="3">
        <v>23148237.5</v>
      </c>
      <c r="V31" s="3">
        <v>-7373476.7616666667</v>
      </c>
      <c r="W31" s="4">
        <v>-24.158134429976251</v>
      </c>
      <c r="X31" s="3">
        <v>66817397.009999998</v>
      </c>
      <c r="Y31" s="3">
        <v>11136232.834999999</v>
      </c>
      <c r="Z31" s="3">
        <v>11215307.559999999</v>
      </c>
      <c r="AA31" s="3">
        <v>79074.724999999627</v>
      </c>
      <c r="AB31" s="4">
        <v>0.71006709514438449</v>
      </c>
      <c r="AC31" s="3">
        <v>44099063.25</v>
      </c>
      <c r="AD31" s="3">
        <v>7349843.875</v>
      </c>
      <c r="AE31" s="3">
        <v>6841124.4100000001</v>
      </c>
      <c r="AF31" s="3">
        <v>-508719.46499999985</v>
      </c>
      <c r="AG31" s="4">
        <v>-6.921500288330952</v>
      </c>
      <c r="AH31" s="18">
        <v>99938584.659999996</v>
      </c>
      <c r="AI31" s="18">
        <v>16656430.776666665</v>
      </c>
      <c r="AJ31" s="18">
        <v>27265430.219999995</v>
      </c>
      <c r="AK31" s="22">
        <v>10608999.44333333</v>
      </c>
      <c r="AL31" s="20">
        <v>63.69311400252122</v>
      </c>
    </row>
    <row r="32" spans="1:38" x14ac:dyDescent="0.4">
      <c r="A32" s="89"/>
      <c r="B32" s="41"/>
      <c r="C32" s="49" t="s">
        <v>37</v>
      </c>
      <c r="D32" s="3">
        <v>52812767.329999998</v>
      </c>
      <c r="E32" s="3">
        <v>8802127.8883333337</v>
      </c>
      <c r="F32" s="3">
        <v>47587205.640000001</v>
      </c>
      <c r="G32" s="3">
        <v>38785077.751666665</v>
      </c>
      <c r="H32" s="4">
        <v>440.63297243242562</v>
      </c>
      <c r="I32" s="3">
        <v>88996027.609999999</v>
      </c>
      <c r="J32" s="3">
        <v>14832671.268333333</v>
      </c>
      <c r="K32" s="3">
        <v>7257616.3499999996</v>
      </c>
      <c r="L32" s="3">
        <v>-7575054.918333333</v>
      </c>
      <c r="M32" s="4">
        <v>-51.070065406933949</v>
      </c>
      <c r="N32" s="3">
        <v>64178519.240000002</v>
      </c>
      <c r="O32" s="3">
        <v>10696419.873333333</v>
      </c>
      <c r="P32" s="3">
        <v>28596231.810000002</v>
      </c>
      <c r="Q32" s="3">
        <v>17899811.936666667</v>
      </c>
      <c r="R32" s="4">
        <v>167.34395385218303</v>
      </c>
      <c r="S32" s="3">
        <v>369193293.28000003</v>
      </c>
      <c r="T32" s="3">
        <v>61532215.546666674</v>
      </c>
      <c r="U32" s="3">
        <v>39437242.960000008</v>
      </c>
      <c r="V32" s="3">
        <v>-22094972.586666666</v>
      </c>
      <c r="W32" s="4">
        <v>-35.907975018240009</v>
      </c>
      <c r="X32" s="3">
        <v>73047255.459999993</v>
      </c>
      <c r="Y32" s="3">
        <v>12174542.576666666</v>
      </c>
      <c r="Z32" s="3">
        <v>25830439.879999999</v>
      </c>
      <c r="AA32" s="3">
        <v>13655897.303333333</v>
      </c>
      <c r="AB32" s="4">
        <v>112.16764176015765</v>
      </c>
      <c r="AC32" s="3">
        <v>73041591.690000013</v>
      </c>
      <c r="AD32" s="3">
        <v>12173598.615000002</v>
      </c>
      <c r="AE32" s="3">
        <v>7951669.040000001</v>
      </c>
      <c r="AF32" s="3">
        <v>-4221929.5750000011</v>
      </c>
      <c r="AG32" s="4">
        <v>-34.681031538183341</v>
      </c>
      <c r="AH32" s="18">
        <v>191617948.92000002</v>
      </c>
      <c r="AI32" s="18">
        <v>31936324.820000004</v>
      </c>
      <c r="AJ32" s="18">
        <v>32018968.209999997</v>
      </c>
      <c r="AK32" s="22">
        <v>82643.389999993145</v>
      </c>
      <c r="AL32" s="20">
        <v>0.25877551805284132</v>
      </c>
    </row>
    <row r="33" spans="1:38" x14ac:dyDescent="0.4">
      <c r="A33" s="85" t="s">
        <v>38</v>
      </c>
      <c r="B33" s="85"/>
      <c r="C33" s="86"/>
      <c r="D33" s="5">
        <v>100595085227.59001</v>
      </c>
      <c r="E33" s="5">
        <v>16765847537.931671</v>
      </c>
      <c r="F33" s="5">
        <v>158297231.81</v>
      </c>
      <c r="G33" s="5">
        <v>-16607550306.121668</v>
      </c>
      <c r="H33" s="6">
        <v>-99.055835194422087</v>
      </c>
      <c r="I33" s="5">
        <v>880505172.61000001</v>
      </c>
      <c r="J33" s="5">
        <v>146750862.10166666</v>
      </c>
      <c r="K33" s="5">
        <v>112271860.44</v>
      </c>
      <c r="L33" s="5">
        <v>-34479001.661666662</v>
      </c>
      <c r="M33" s="6">
        <v>-23.494922733591956</v>
      </c>
      <c r="N33" s="5">
        <v>1005876040.79</v>
      </c>
      <c r="O33" s="5">
        <v>167646006.79833332</v>
      </c>
      <c r="P33" s="5">
        <v>168048698.47999999</v>
      </c>
      <c r="Q33" s="5">
        <v>402691.68166666105</v>
      </c>
      <c r="R33" s="6">
        <v>0.24020356306552032</v>
      </c>
      <c r="S33" s="5">
        <v>3079626506.4100003</v>
      </c>
      <c r="T33" s="5">
        <v>513271084.40166664</v>
      </c>
      <c r="U33" s="5">
        <v>425559823.19000006</v>
      </c>
      <c r="V33" s="5">
        <v>-87711261.211666733</v>
      </c>
      <c r="W33" s="6">
        <v>-17.088681571437832</v>
      </c>
      <c r="X33" s="5">
        <v>1094351276.74</v>
      </c>
      <c r="Y33" s="5">
        <v>182391879.45666668</v>
      </c>
      <c r="Z33" s="5">
        <v>189273841.30000001</v>
      </c>
      <c r="AA33" s="5">
        <v>6881961.8433333375</v>
      </c>
      <c r="AB33" s="6">
        <v>3.7731733802153062</v>
      </c>
      <c r="AC33" s="5">
        <v>732361202.78000009</v>
      </c>
      <c r="AD33" s="5">
        <v>122060200.46333334</v>
      </c>
      <c r="AE33" s="5">
        <v>98719712.670000002</v>
      </c>
      <c r="AF33" s="5">
        <v>-23340487.793333337</v>
      </c>
      <c r="AG33" s="6">
        <v>-19.122111634041413</v>
      </c>
      <c r="AH33" s="19">
        <v>2651557065.8200002</v>
      </c>
      <c r="AI33" s="19">
        <v>441926177.63666666</v>
      </c>
      <c r="AJ33" s="19">
        <v>428654793.56999993</v>
      </c>
      <c r="AK33" s="23">
        <v>-13271384.06666675</v>
      </c>
      <c r="AL33" s="21">
        <v>-3.0030771514010497</v>
      </c>
    </row>
    <row r="34" spans="1:38" x14ac:dyDescent="0.4">
      <c r="A34" s="42"/>
      <c r="B34" s="43" t="s">
        <v>67</v>
      </c>
      <c r="C34" s="44"/>
      <c r="D34" s="39"/>
      <c r="E34" s="39"/>
      <c r="F34" s="39"/>
      <c r="G34" s="39"/>
      <c r="H34" s="39">
        <v>1</v>
      </c>
      <c r="I34" s="39"/>
      <c r="J34" s="39"/>
      <c r="K34" s="39"/>
      <c r="L34" s="39"/>
      <c r="M34" s="39">
        <v>0</v>
      </c>
      <c r="N34" s="46"/>
      <c r="O34" s="46"/>
      <c r="P34" s="46"/>
      <c r="Q34" s="46"/>
      <c r="R34" s="45">
        <v>2</v>
      </c>
      <c r="S34" s="39"/>
      <c r="T34" s="39"/>
      <c r="U34" s="39"/>
      <c r="V34" s="39"/>
      <c r="W34" s="39">
        <v>2</v>
      </c>
      <c r="X34" s="39"/>
      <c r="Y34" s="39"/>
      <c r="Z34" s="39"/>
      <c r="AA34" s="39"/>
      <c r="AB34" s="39">
        <v>1</v>
      </c>
      <c r="AC34" s="39"/>
      <c r="AD34" s="39"/>
      <c r="AE34" s="39"/>
      <c r="AF34" s="39"/>
      <c r="AG34" s="39">
        <v>1</v>
      </c>
      <c r="AH34" s="47"/>
      <c r="AI34" s="47"/>
      <c r="AJ34" s="47"/>
      <c r="AK34" s="47"/>
      <c r="AL34" s="48">
        <v>2</v>
      </c>
    </row>
    <row r="37" spans="1:38" ht="13.8" customHeight="1" x14ac:dyDescent="0.4"/>
    <row r="38" spans="1:38" ht="25.2" customHeight="1" x14ac:dyDescent="0.4"/>
    <row r="39" spans="1:38" ht="16.8" customHeight="1" x14ac:dyDescent="0.4"/>
    <row r="65" ht="60" customHeight="1" x14ac:dyDescent="0.4"/>
  </sheetData>
  <mergeCells count="15">
    <mergeCell ref="A22:C22"/>
    <mergeCell ref="A24:A32"/>
    <mergeCell ref="A33:C33"/>
    <mergeCell ref="A4:A6"/>
    <mergeCell ref="A7:C7"/>
    <mergeCell ref="A9:A20"/>
    <mergeCell ref="X2:AB2"/>
    <mergeCell ref="AC2:AG2"/>
    <mergeCell ref="AH2:AL2"/>
    <mergeCell ref="A2:A3"/>
    <mergeCell ref="B2:C3"/>
    <mergeCell ref="D2:H2"/>
    <mergeCell ref="I2:M2"/>
    <mergeCell ref="N2:R2"/>
    <mergeCell ref="S2:W2"/>
  </mergeCells>
  <conditionalFormatting sqref="R4:R34">
    <cfRule type="cellIs" dxfId="6" priority="6" operator="lessThan">
      <formula>-5</formula>
    </cfRule>
    <cfRule type="cellIs" dxfId="5" priority="7" operator="greaterThan">
      <formula>5</formula>
    </cfRule>
  </conditionalFormatting>
  <conditionalFormatting sqref="H4:H7 H25:H33 M4:M7 M25:M33 W4:W7 W25:W33">
    <cfRule type="cellIs" dxfId="4" priority="5" operator="greaterThan">
      <formula>5</formula>
    </cfRule>
  </conditionalFormatting>
  <conditionalFormatting sqref="AB4:AB7 AB25:AB33 AG4:AG7 AG25:AG33 AL4:AL7 AL25:AL33">
    <cfRule type="cellIs" dxfId="3" priority="4" operator="greaterThan">
      <formula>5</formula>
    </cfRule>
  </conditionalFormatting>
  <conditionalFormatting sqref="H4:H33 M4:M33 R4:R33 W4:W33 AB4:AB33">
    <cfRule type="cellIs" dxfId="2" priority="2" operator="lessThan">
      <formula>-5</formula>
    </cfRule>
    <cfRule type="cellIs" dxfId="1" priority="3" operator="greaterThan">
      <formula>5</formula>
    </cfRule>
  </conditionalFormatting>
  <conditionalFormatting sqref="AG4:AG33 AL4:AL33">
    <cfRule type="cellIs" dxfId="0" priority="1" operator="lessThan">
      <formula>-5</formula>
    </cfRule>
  </conditionalFormatting>
  <pageMargins left="0.39370078740157483" right="0.11811023622047245" top="0.35433070866141736" bottom="0.15748031496062992" header="0.31496062992125984" footer="0.31496062992125984"/>
  <pageSetup paperSize="9" scale="71" orientation="landscape" r:id="rId1"/>
  <headerFooter>
    <oddHeader>&amp;Cกำกับติดตามผลการดำเนินงานตามแผน Planfin ราย Item แผนที่ 2-4 ข้อมูลเดือน พฤศจิกายน 2563  โหลดข้อมูล ณ วันที่ 11 ธันวาคม 2563 เวลา 14.00 น.</oddHeader>
    <oddFooter>หน้าที่ &amp;P จาก &amp;N</oddFooter>
  </headerFooter>
  <colBreaks count="3" manualBreakCount="3">
    <brk id="13" max="1048575" man="1"/>
    <brk id="23" max="33" man="1"/>
    <brk id="3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2</vt:i4>
      </vt:variant>
    </vt:vector>
  </HeadingPairs>
  <TitlesOfParts>
    <vt:vector size="5" baseType="lpstr">
      <vt:lpstr>กราฟ</vt:lpstr>
      <vt:lpstr>สรุปผลการกำกับติดตาม แผนที่ 2-4</vt:lpstr>
      <vt:lpstr>สรุป 7 จ.เขตสุขภาพที่ 8 </vt:lpstr>
      <vt:lpstr>'สรุปผลการกำกับติดตาม แผนที่ 2-4'!Print_Area</vt:lpstr>
      <vt:lpstr>'สรุป 7 จ.เขตสุขภาพที่ 8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Corporate Edition</cp:lastModifiedBy>
  <cp:lastPrinted>2020-12-22T14:50:31Z</cp:lastPrinted>
  <dcterms:created xsi:type="dcterms:W3CDTF">2020-07-12T09:13:07Z</dcterms:created>
  <dcterms:modified xsi:type="dcterms:W3CDTF">2020-12-22T15:41:30Z</dcterms:modified>
</cp:coreProperties>
</file>